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627E667-5803-4554-A193-A5406A407731}" xr6:coauthVersionLast="45" xr6:coauthVersionMax="45" xr10:uidLastSave="{00000000-0000-0000-0000-000000000000}"/>
  <bookViews>
    <workbookView xWindow="-120" yWindow="-120" windowWidth="29040" windowHeight="15840" tabRatio="653" activeTab="4"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71" i="11" l="1"/>
  <c r="S71" i="11"/>
  <c r="T72" i="11"/>
  <c r="S72" i="11"/>
  <c r="D72" i="11"/>
  <c r="C72" i="11"/>
  <c r="T3" i="11"/>
  <c r="S3" i="11"/>
  <c r="D3" i="11"/>
  <c r="C3" i="11"/>
  <c r="T5" i="11"/>
  <c r="S5" i="11"/>
  <c r="D5" i="11"/>
  <c r="C5" i="11"/>
  <c r="B5" i="11"/>
  <c r="V5" i="11" s="1"/>
  <c r="AB35" i="11"/>
  <c r="AB34" i="11"/>
  <c r="J25" i="8" l="1"/>
  <c r="L25" i="8"/>
  <c r="J26" i="8"/>
  <c r="L26" i="8"/>
  <c r="T58" i="11"/>
  <c r="S58" i="11"/>
  <c r="T39" i="11"/>
  <c r="S39" i="11"/>
  <c r="T40" i="11"/>
  <c r="S40" i="11"/>
  <c r="T41" i="11"/>
  <c r="S41" i="11"/>
  <c r="D41" i="11"/>
  <c r="C41" i="11"/>
  <c r="T24" i="11"/>
  <c r="S24" i="11"/>
  <c r="T25" i="11"/>
  <c r="S25" i="11"/>
  <c r="T26" i="11"/>
  <c r="S26" i="11"/>
  <c r="D26" i="11"/>
  <c r="C26" i="11"/>
  <c r="T8" i="11"/>
  <c r="S8" i="11"/>
  <c r="T9" i="11"/>
  <c r="S9" i="11"/>
  <c r="T10" i="11"/>
  <c r="S10" i="11"/>
  <c r="D10" i="11"/>
  <c r="C10" i="11"/>
  <c r="T59" i="11"/>
  <c r="S59" i="11"/>
  <c r="T60" i="11"/>
  <c r="S60" i="11"/>
  <c r="D60" i="11"/>
  <c r="C60" i="11"/>
  <c r="S22" i="11" l="1"/>
  <c r="T22" i="11"/>
  <c r="S23" i="11"/>
  <c r="T23" i="11"/>
  <c r="S13" i="11"/>
  <c r="T13" i="11"/>
  <c r="S14" i="11"/>
  <c r="T14" i="11"/>
  <c r="T61" i="11"/>
  <c r="S61" i="11"/>
  <c r="S62" i="11"/>
  <c r="T62" i="11"/>
  <c r="S63" i="11"/>
  <c r="T63" i="11"/>
  <c r="D23" i="11"/>
  <c r="C23" i="11"/>
  <c r="D14" i="11"/>
  <c r="C14" i="11"/>
  <c r="D63" i="11"/>
  <c r="C63" i="11"/>
  <c r="AA370" i="9" l="1"/>
  <c r="AA366" i="9"/>
  <c r="AA339" i="9"/>
  <c r="AA335" i="9"/>
  <c r="T52" i="11" l="1"/>
  <c r="S52" i="11"/>
  <c r="C52" i="11"/>
  <c r="T53" i="11"/>
  <c r="S53" i="11"/>
  <c r="C53" i="11"/>
  <c r="T50" i="11"/>
  <c r="S50" i="11"/>
  <c r="C50" i="11"/>
  <c r="T51" i="11"/>
  <c r="S51" i="11"/>
  <c r="C51" i="11"/>
  <c r="T37" i="11"/>
  <c r="S37" i="11"/>
  <c r="C37" i="11"/>
  <c r="T38" i="11"/>
  <c r="S38" i="11"/>
  <c r="C38" i="11"/>
  <c r="T21" i="11"/>
  <c r="S21" i="11"/>
  <c r="C21" i="11"/>
  <c r="C22" i="11"/>
  <c r="C19" i="11"/>
  <c r="S19" i="11"/>
  <c r="T19" i="11"/>
  <c r="T20" i="11"/>
  <c r="S20" i="11"/>
  <c r="C20" i="11"/>
  <c r="T6" i="11"/>
  <c r="S6" i="11"/>
  <c r="C6" i="11"/>
  <c r="T7" i="11"/>
  <c r="S7" i="11"/>
  <c r="C7" i="11"/>
  <c r="C62" i="11"/>
  <c r="C64" i="11" l="1"/>
  <c r="S64" i="11"/>
  <c r="T64" i="11"/>
  <c r="C65" i="11"/>
  <c r="S65" i="11"/>
  <c r="T65" i="11"/>
  <c r="C58" i="11"/>
  <c r="C59" i="11"/>
  <c r="C44" i="11"/>
  <c r="S44" i="11"/>
  <c r="T44" i="11"/>
  <c r="C45" i="11"/>
  <c r="S45" i="11"/>
  <c r="T45" i="11"/>
  <c r="C27" i="11"/>
  <c r="S27" i="11"/>
  <c r="T27" i="11"/>
  <c r="C28" i="11"/>
  <c r="S28" i="11"/>
  <c r="T28" i="11"/>
  <c r="C29" i="11"/>
  <c r="S29" i="11"/>
  <c r="T29" i="11"/>
  <c r="C30" i="11"/>
  <c r="S30" i="11"/>
  <c r="T30" i="11"/>
  <c r="C13" i="11"/>
  <c r="T15" i="11"/>
  <c r="S15" i="11"/>
  <c r="C15" i="11"/>
  <c r="B15" i="11"/>
  <c r="V15" i="11" l="1"/>
  <c r="AB33" i="11"/>
  <c r="T49" i="11"/>
  <c r="S49" i="11"/>
  <c r="C49" i="11"/>
  <c r="T34" i="11"/>
  <c r="S34" i="11"/>
  <c r="C34" i="11"/>
  <c r="C71" i="11"/>
  <c r="B70" i="11" l="1"/>
  <c r="B68" i="11"/>
  <c r="B66" i="11"/>
  <c r="B64" i="11"/>
  <c r="B61" i="11"/>
  <c r="B58" i="11"/>
  <c r="V58" i="11" s="1"/>
  <c r="B56" i="11"/>
  <c r="B54" i="11"/>
  <c r="B55" i="11" s="1"/>
  <c r="B52" i="11"/>
  <c r="B48" i="11"/>
  <c r="B49" i="11" s="1"/>
  <c r="V49" i="11" s="1"/>
  <c r="B46" i="11"/>
  <c r="B44" i="11"/>
  <c r="B42" i="11"/>
  <c r="B43" i="11" s="1"/>
  <c r="B39" i="11"/>
  <c r="V39" i="11" s="1"/>
  <c r="B35" i="11"/>
  <c r="B33" i="11"/>
  <c r="B34" i="11" s="1"/>
  <c r="V34" i="11" s="1"/>
  <c r="B31" i="11"/>
  <c r="B24" i="11"/>
  <c r="B21" i="11"/>
  <c r="B17" i="11"/>
  <c r="B18" i="11" s="1"/>
  <c r="B16" i="11"/>
  <c r="E15" i="11" s="1"/>
  <c r="B11" i="11"/>
  <c r="B12" i="11" s="1"/>
  <c r="E11" i="11" s="1"/>
  <c r="B8" i="11"/>
  <c r="B6" i="11"/>
  <c r="E5" i="11" s="1"/>
  <c r="B2" i="11"/>
  <c r="B3" i="11" s="1"/>
  <c r="T69" i="11"/>
  <c r="S69" i="11"/>
  <c r="C69" i="11"/>
  <c r="V3" i="11" l="1"/>
  <c r="B25" i="11"/>
  <c r="V25" i="11" s="1"/>
  <c r="V24" i="11"/>
  <c r="B9" i="11"/>
  <c r="B10" i="11" s="1"/>
  <c r="V10" i="11" s="1"/>
  <c r="V8" i="11"/>
  <c r="B62" i="11"/>
  <c r="B63" i="11" s="1"/>
  <c r="V61" i="11"/>
  <c r="B47" i="11"/>
  <c r="E46" i="11" s="1"/>
  <c r="B53" i="11"/>
  <c r="E52" i="11" s="1"/>
  <c r="V52" i="11"/>
  <c r="B22" i="11"/>
  <c r="V22" i="11" s="1"/>
  <c r="V21" i="11"/>
  <c r="V6" i="11"/>
  <c r="B7" i="11"/>
  <c r="E6" i="11" s="1"/>
  <c r="V64" i="11"/>
  <c r="B59" i="11"/>
  <c r="V59" i="11" s="1"/>
  <c r="B45" i="11"/>
  <c r="E44" i="11" s="1"/>
  <c r="V44" i="11"/>
  <c r="B29" i="11"/>
  <c r="B65" i="11"/>
  <c r="B50" i="11"/>
  <c r="E49" i="11" s="1"/>
  <c r="B36" i="11"/>
  <c r="E34" i="11"/>
  <c r="E17" i="11"/>
  <c r="B19" i="11"/>
  <c r="B71" i="11"/>
  <c r="V71" i="11" s="1"/>
  <c r="B57" i="11"/>
  <c r="E57" i="11" s="1"/>
  <c r="E33" i="11"/>
  <c r="B67" i="11"/>
  <c r="E67" i="11" s="1"/>
  <c r="B40" i="11"/>
  <c r="E54" i="11"/>
  <c r="E48" i="11"/>
  <c r="E43" i="11"/>
  <c r="E42" i="11"/>
  <c r="B69" i="11"/>
  <c r="B32" i="11"/>
  <c r="B37" i="11"/>
  <c r="B4" i="11"/>
  <c r="E3" i="11" s="1"/>
  <c r="E70" i="11" l="1"/>
  <c r="B72" i="11"/>
  <c r="B26" i="11"/>
  <c r="V26" i="11" s="1"/>
  <c r="E24" i="11"/>
  <c r="B41" i="11"/>
  <c r="E41" i="11" s="1"/>
  <c r="V40" i="11"/>
  <c r="E9" i="11"/>
  <c r="V9" i="11"/>
  <c r="E8" i="11"/>
  <c r="E10" i="11"/>
  <c r="E58" i="11"/>
  <c r="B60" i="11"/>
  <c r="E61" i="11"/>
  <c r="V63" i="11"/>
  <c r="E62" i="11"/>
  <c r="E63" i="11"/>
  <c r="V62" i="11"/>
  <c r="E21" i="11"/>
  <c r="B23" i="11"/>
  <c r="V23" i="11" s="1"/>
  <c r="E47" i="11"/>
  <c r="E36" i="11"/>
  <c r="E32" i="11"/>
  <c r="E53" i="11"/>
  <c r="V53" i="11"/>
  <c r="V50" i="11"/>
  <c r="B51" i="11"/>
  <c r="E50" i="11" s="1"/>
  <c r="V37" i="11"/>
  <c r="B38" i="11"/>
  <c r="E37" i="11" s="1"/>
  <c r="V19" i="11"/>
  <c r="B20" i="11"/>
  <c r="E19" i="11" s="1"/>
  <c r="E7" i="11"/>
  <c r="V7" i="11"/>
  <c r="V65" i="11"/>
  <c r="E65" i="11"/>
  <c r="E64" i="11"/>
  <c r="E59" i="11"/>
  <c r="E45" i="11"/>
  <c r="V45" i="11"/>
  <c r="V29" i="11"/>
  <c r="B30" i="11"/>
  <c r="E29" i="11" s="1"/>
  <c r="B27" i="11"/>
  <c r="B13" i="11"/>
  <c r="E12" i="11" s="1"/>
  <c r="E18" i="11"/>
  <c r="E35" i="11"/>
  <c r="E56" i="11"/>
  <c r="E66" i="11"/>
  <c r="E40" i="11"/>
  <c r="E39" i="11"/>
  <c r="E55" i="11"/>
  <c r="E2" i="11"/>
  <c r="E69" i="11"/>
  <c r="V69" i="11"/>
  <c r="E68" i="11"/>
  <c r="E31" i="11"/>
  <c r="E16" i="11"/>
  <c r="E25" i="11" l="1"/>
  <c r="V72" i="11"/>
  <c r="E72" i="11"/>
  <c r="V41" i="11"/>
  <c r="E26" i="11"/>
  <c r="V60" i="11"/>
  <c r="E60" i="11"/>
  <c r="E22" i="11"/>
  <c r="B14" i="11"/>
  <c r="V14" i="11" s="1"/>
  <c r="V13" i="11"/>
  <c r="E23" i="11"/>
  <c r="E4" i="11"/>
  <c r="V51" i="11"/>
  <c r="E51" i="11"/>
  <c r="V38" i="11"/>
  <c r="E38" i="11"/>
  <c r="V20" i="11"/>
  <c r="E20" i="11"/>
  <c r="V27" i="11"/>
  <c r="B28" i="11"/>
  <c r="E30" i="11"/>
  <c r="V30" i="11"/>
  <c r="E71" i="11"/>
  <c r="E13" i="11" l="1"/>
  <c r="E14" i="11"/>
  <c r="E28" i="11"/>
  <c r="V28" i="11"/>
  <c r="E27" i="11"/>
  <c r="AH333" i="9"/>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S70" i="11" l="1"/>
  <c r="S68" i="11"/>
  <c r="S67" i="11"/>
  <c r="S66" i="11"/>
  <c r="S57" i="11"/>
  <c r="S56" i="11"/>
  <c r="S55" i="11"/>
  <c r="S54" i="11"/>
  <c r="S48" i="11"/>
  <c r="S47" i="11"/>
  <c r="S46" i="11"/>
  <c r="S43" i="11"/>
  <c r="S42" i="11"/>
  <c r="S36" i="11"/>
  <c r="S35" i="11"/>
  <c r="S33" i="11"/>
  <c r="S32" i="11"/>
  <c r="S31" i="11"/>
  <c r="S18" i="11"/>
  <c r="S17" i="11"/>
  <c r="S16" i="11"/>
  <c r="S12" i="11"/>
  <c r="S11" i="11"/>
  <c r="S4" i="11"/>
  <c r="S2" i="11"/>
  <c r="V70" i="11" l="1"/>
  <c r="V68" i="11"/>
  <c r="V67" i="11"/>
  <c r="V66" i="11"/>
  <c r="V57" i="11"/>
  <c r="V56" i="11"/>
  <c r="V55" i="11"/>
  <c r="V54" i="11"/>
  <c r="V48" i="11"/>
  <c r="V47" i="11"/>
  <c r="V46" i="11"/>
  <c r="V43" i="11"/>
  <c r="V42" i="11"/>
  <c r="V36" i="11"/>
  <c r="V35" i="11"/>
  <c r="V33" i="11"/>
  <c r="V32" i="11"/>
  <c r="V31" i="11"/>
  <c r="V18" i="11"/>
  <c r="V17" i="11"/>
  <c r="V16" i="11"/>
  <c r="V12" i="11"/>
  <c r="V11" i="11"/>
  <c r="V4" i="11"/>
  <c r="V2" i="11"/>
  <c r="U2" i="11" s="1"/>
  <c r="U3" i="11" s="1"/>
  <c r="U4" i="11" l="1"/>
  <c r="U5" i="11" s="1"/>
  <c r="U6" i="11" l="1"/>
  <c r="U7" i="11" l="1"/>
  <c r="U8" i="11" l="1"/>
  <c r="U9" i="11" s="1"/>
  <c r="U10" i="11" s="1"/>
  <c r="U11" i="11" s="1"/>
  <c r="U12" i="11" s="1"/>
  <c r="U13" i="11" s="1"/>
  <c r="U14" i="11" s="1"/>
  <c r="C70" i="11"/>
  <c r="C68" i="11"/>
  <c r="C67" i="11"/>
  <c r="C66" i="11"/>
  <c r="C61" i="11"/>
  <c r="C57" i="11"/>
  <c r="C56" i="11"/>
  <c r="C55" i="11"/>
  <c r="C54" i="11"/>
  <c r="C48" i="11"/>
  <c r="C47" i="11"/>
  <c r="C46" i="11"/>
  <c r="C43" i="11"/>
  <c r="C42" i="11"/>
  <c r="C40" i="11"/>
  <c r="C39" i="11"/>
  <c r="C36" i="11"/>
  <c r="C35" i="11"/>
  <c r="C33" i="11"/>
  <c r="C32" i="11"/>
  <c r="C31" i="11"/>
  <c r="C25" i="11"/>
  <c r="C24" i="11"/>
  <c r="C18" i="11"/>
  <c r="C17" i="11"/>
  <c r="C16" i="11"/>
  <c r="C12" i="11"/>
  <c r="C11" i="11"/>
  <c r="C9" i="11"/>
  <c r="C8" i="11"/>
  <c r="C4" i="11"/>
  <c r="C2" i="11"/>
  <c r="T70" i="11"/>
  <c r="T68" i="11"/>
  <c r="T67" i="11"/>
  <c r="T66" i="11"/>
  <c r="T57" i="11"/>
  <c r="T56" i="11"/>
  <c r="T55" i="11"/>
  <c r="T54" i="11"/>
  <c r="T48" i="11"/>
  <c r="T47" i="11"/>
  <c r="T46" i="11"/>
  <c r="T43" i="11"/>
  <c r="T42" i="11"/>
  <c r="T36" i="11"/>
  <c r="T35" i="11"/>
  <c r="T33" i="11"/>
  <c r="T32" i="11"/>
  <c r="T31" i="11"/>
  <c r="T18" i="11"/>
  <c r="T17" i="11"/>
  <c r="T16" i="11"/>
  <c r="T12" i="11"/>
  <c r="T11" i="11"/>
  <c r="T4" i="11"/>
  <c r="T2" i="11"/>
  <c r="U15" i="11" l="1"/>
  <c r="U16" i="11" s="1"/>
  <c r="U17" i="11" s="1"/>
  <c r="U18" i="11" s="1"/>
  <c r="U19" i="11" s="1"/>
  <c r="AZ6" i="9"/>
  <c r="U20" i="11" l="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U21" i="11" l="1"/>
  <c r="U22" i="11" s="1"/>
  <c r="U23" i="11" s="1"/>
  <c r="U24" i="11" s="1"/>
  <c r="AW11" i="9"/>
  <c r="AW12" i="9"/>
  <c r="AW8" i="9"/>
  <c r="AW9" i="9"/>
  <c r="AW13" i="9"/>
  <c r="AW5" i="9"/>
  <c r="AW4" i="9"/>
  <c r="AW3" i="9"/>
  <c r="AW6" i="9"/>
  <c r="AW7" i="9"/>
  <c r="AW14" i="9"/>
  <c r="AW15" i="9"/>
  <c r="AW2" i="9"/>
  <c r="U25" i="11" l="1"/>
  <c r="J32" i="8"/>
  <c r="J31" i="8"/>
  <c r="J30" i="8"/>
  <c r="J27" i="8"/>
  <c r="J24" i="8"/>
  <c r="J23" i="8"/>
  <c r="J22" i="8"/>
  <c r="J21" i="8"/>
  <c r="J20" i="8"/>
  <c r="J19" i="8"/>
  <c r="J18" i="8"/>
  <c r="J17" i="8"/>
  <c r="J16" i="8"/>
  <c r="J15" i="8"/>
  <c r="J14" i="8"/>
  <c r="J13" i="8"/>
  <c r="J12" i="8"/>
  <c r="J11" i="8"/>
  <c r="J10" i="8"/>
  <c r="J9" i="8"/>
  <c r="J8" i="8"/>
  <c r="J7" i="8"/>
  <c r="J6" i="8"/>
  <c r="J5" i="8"/>
  <c r="J4" i="8"/>
  <c r="J3" i="8"/>
  <c r="J2" i="8"/>
  <c r="U26" i="11" l="1"/>
  <c r="U27" i="11" s="1"/>
  <c r="U28" i="11" s="1"/>
  <c r="U29" i="11" s="1"/>
  <c r="U30" i="11" s="1"/>
  <c r="U31" i="11" s="1"/>
  <c r="U32" i="11" s="1"/>
  <c r="U33" i="11" s="1"/>
  <c r="U34" i="11" s="1"/>
  <c r="U35" i="11" s="1"/>
  <c r="U36" i="11" s="1"/>
  <c r="U37" i="11" s="1"/>
  <c r="U38" i="11" s="1"/>
  <c r="AK15" i="9"/>
  <c r="AK26"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8" i="9"/>
  <c r="AK319" i="9"/>
  <c r="AK322" i="9"/>
  <c r="AK328" i="9"/>
  <c r="AK343" i="9"/>
  <c r="AK344" i="9"/>
  <c r="AK345" i="9"/>
  <c r="AK349" i="9"/>
  <c r="AK350" i="9"/>
  <c r="AK353" i="9"/>
  <c r="AK359" i="9"/>
  <c r="U39" i="11" l="1"/>
  <c r="U40" i="11" s="1"/>
  <c r="U41" i="11" s="1"/>
  <c r="U42" i="11" s="1"/>
  <c r="U43" i="11" s="1"/>
  <c r="AU12" i="9"/>
  <c r="AU11" i="9"/>
  <c r="AU10" i="9"/>
  <c r="U44" i="11" l="1"/>
  <c r="U45" i="11" s="1"/>
  <c r="U46" i="11" s="1"/>
  <c r="U47" i="11" s="1"/>
  <c r="U48" i="11" s="1"/>
  <c r="U49" i="11" s="1"/>
  <c r="U50" i="11" s="1"/>
  <c r="U51" i="11" s="1"/>
  <c r="U52" i="11" s="1"/>
  <c r="U53" i="11" s="1"/>
  <c r="U54" i="11" s="1"/>
  <c r="U55" i="11" s="1"/>
  <c r="U56" i="11" s="1"/>
  <c r="U57" i="11" s="1"/>
  <c r="AU20" i="9"/>
  <c r="AU21" i="9"/>
  <c r="AU19" i="9"/>
  <c r="U58" i="11" l="1"/>
  <c r="U59" i="11" s="1"/>
  <c r="U60" i="11" s="1"/>
  <c r="U61" i="11" s="1"/>
  <c r="U62" i="11" s="1"/>
  <c r="U63" i="11" s="1"/>
  <c r="U64" i="11" s="1"/>
  <c r="U65" i="11" s="1"/>
  <c r="U66" i="11" s="1"/>
  <c r="U67" i="11" s="1"/>
  <c r="U68" i="11" s="1"/>
  <c r="U69" i="11" s="1"/>
  <c r="U70"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U71" i="11" l="1"/>
  <c r="U72" i="11" s="1"/>
  <c r="CA43" i="9"/>
  <c r="X2" i="11" l="1"/>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D13" i="8"/>
  <c r="E13" i="8" s="1"/>
  <c r="K25" i="8" l="1"/>
  <c r="K26" i="8" s="1"/>
  <c r="K27" i="8" s="1"/>
  <c r="K28" i="8" s="1"/>
  <c r="K29" i="8" s="1"/>
  <c r="K30" i="8" s="1"/>
  <c r="K31" i="8" s="1"/>
  <c r="K32" i="8" s="1"/>
  <c r="D14" i="8"/>
  <c r="E14" i="8" s="1"/>
  <c r="R4" i="8"/>
  <c r="R3" i="8"/>
  <c r="S4" i="8"/>
  <c r="S3" i="8"/>
  <c r="S2" i="8"/>
  <c r="T2" i="8" s="1"/>
  <c r="N2" i="8" l="1"/>
  <c r="T3" i="8"/>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4" i="9"/>
  <c r="N368" i="9" l="1"/>
  <c r="N363" i="9"/>
  <c r="N362" i="9"/>
  <c r="T363" i="9" l="1"/>
  <c r="S363" i="9"/>
  <c r="T362" i="9"/>
  <c r="S362" i="9"/>
  <c r="T368" i="9"/>
  <c r="S368" i="9"/>
  <c r="AH270" i="9" l="1"/>
  <c r="AH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31" i="9"/>
  <c r="AK277" i="9"/>
  <c r="AK279" i="9"/>
  <c r="AK278"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T121" i="9" l="1"/>
  <c r="R121" i="9"/>
  <c r="Q121" i="9"/>
  <c r="S121" i="9"/>
  <c r="N348" i="9"/>
  <c r="T347" i="9"/>
  <c r="Q347" i="9"/>
  <c r="Q348" i="9" s="1"/>
  <c r="Q349" i="9" s="1"/>
  <c r="Q350" i="9" s="1"/>
  <c r="S347" i="9"/>
  <c r="R347" i="9"/>
  <c r="R348" i="9" s="1"/>
  <c r="R349" i="9" s="1"/>
  <c r="R350" i="9" s="1"/>
  <c r="R316" i="9"/>
  <c r="S316" i="9"/>
  <c r="T316" i="9"/>
  <c r="Q316"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110" i="9"/>
  <c r="AA100" i="9"/>
  <c r="AA111" i="9"/>
  <c r="AA101" i="9"/>
  <c r="AN311" i="9" l="1"/>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A310" i="9" l="1"/>
  <c r="AN339" i="9" l="1"/>
  <c r="AN310" i="9"/>
  <c r="AK211" i="9" l="1"/>
  <c r="AK210" i="9"/>
  <c r="AK290" i="9"/>
  <c r="AK291" i="9"/>
  <c r="AK337" i="9"/>
  <c r="AK368" i="9"/>
  <c r="AK369" i="9"/>
  <c r="AK338" i="9"/>
  <c r="AK270" i="9"/>
  <c r="AK271" i="9"/>
  <c r="AK40" i="9"/>
  <c r="AK41" i="9"/>
  <c r="AK251" i="9"/>
  <c r="AK250" i="9"/>
  <c r="AK332" i="9"/>
  <c r="AK220" i="9"/>
  <c r="AK221" i="9"/>
  <c r="AK20" i="9"/>
  <c r="AK21" i="9"/>
  <c r="AK141" i="9"/>
  <c r="AK140" i="9"/>
  <c r="AK191" i="9"/>
  <c r="AK180" i="9"/>
  <c r="AK181" i="9"/>
  <c r="AK190" i="9"/>
  <c r="N346" i="9" l="1"/>
  <c r="N317" i="9"/>
  <c r="Q317" i="9" s="1"/>
  <c r="Q318" i="9" s="1"/>
  <c r="Q319" i="9" s="1"/>
  <c r="N318" i="9"/>
  <c r="AA190" i="9"/>
  <c r="AA271" i="9"/>
  <c r="AA270" i="9"/>
  <c r="AA191" i="9"/>
  <c r="AA140" i="9"/>
  <c r="T346" i="9" l="1"/>
  <c r="AV6" i="9" s="1"/>
  <c r="S346" i="9"/>
  <c r="R346" i="9"/>
  <c r="Q346" i="9"/>
  <c r="R317" i="9"/>
  <c r="R318" i="9" s="1"/>
  <c r="R319" i="9" s="1"/>
  <c r="T317" i="9"/>
  <c r="S317" i="9"/>
  <c r="T318" i="9"/>
  <c r="AV11" i="9" s="1"/>
  <c r="S318" i="9"/>
  <c r="AN140" i="9"/>
  <c r="AN191" i="9"/>
  <c r="AN270" i="9"/>
  <c r="AN271" i="9"/>
  <c r="AN190" i="9"/>
  <c r="AA80" i="9" l="1"/>
  <c r="AA171" i="9"/>
  <c r="AA221" i="9"/>
  <c r="AA170" i="9"/>
  <c r="AA220" i="9"/>
  <c r="AA81" i="9"/>
  <c r="AA50" i="9"/>
  <c r="AA51" i="9"/>
  <c r="AA291" i="9"/>
  <c r="AA290" i="9"/>
  <c r="AA230" i="9"/>
  <c r="AA231" i="9"/>
  <c r="AN231" i="9" l="1"/>
  <c r="AN230" i="9"/>
  <c r="AN171" i="9"/>
  <c r="AN170" i="9"/>
  <c r="AN81" i="9"/>
  <c r="AN80" i="9"/>
  <c r="AN51" i="9"/>
  <c r="AN50" i="9"/>
  <c r="AN366" i="9"/>
  <c r="AN335" i="9"/>
  <c r="AN220" i="9"/>
  <c r="AN290" i="9"/>
  <c r="AN221" i="9"/>
  <c r="AN291" i="9"/>
  <c r="CB33" i="9" l="1"/>
  <c r="CB35" i="9"/>
  <c r="CB28" i="9"/>
  <c r="CB7" i="9"/>
  <c r="CB24" i="9"/>
  <c r="AK348" i="9" l="1"/>
  <c r="AK315" i="9"/>
  <c r="AK316" i="9"/>
  <c r="AK346" i="9"/>
  <c r="AK317" i="9"/>
  <c r="AK347" i="9"/>
  <c r="CB39" i="9"/>
  <c r="CB32" i="9"/>
  <c r="AK281" i="9"/>
  <c r="CB23" i="9"/>
  <c r="AK280" i="9"/>
  <c r="CB4" i="9"/>
  <c r="CB9" i="9"/>
  <c r="AK90" i="9"/>
  <c r="CB14" i="9"/>
  <c r="AK340" i="9"/>
  <c r="AK371" i="9"/>
  <c r="AK341" i="9"/>
  <c r="AK372" i="9"/>
  <c r="AK364" i="9"/>
  <c r="AK334" i="9"/>
  <c r="AK365" i="9"/>
  <c r="CB26" i="9"/>
  <c r="AK333" i="9"/>
  <c r="AK160" i="9"/>
  <c r="AK161" i="9"/>
  <c r="CB40" i="9"/>
  <c r="AK261" i="9"/>
  <c r="AK260" i="9"/>
  <c r="CB11" i="9"/>
  <c r="CB43" i="9"/>
  <c r="CB27" i="9"/>
  <c r="AK356" i="9"/>
  <c r="AK325" i="9"/>
  <c r="AK355" i="9"/>
  <c r="AK324" i="9"/>
  <c r="AK121" i="9"/>
  <c r="CB10" i="9"/>
  <c r="D7" i="11"/>
  <c r="CB3" i="9"/>
  <c r="N270" i="9" s="1"/>
  <c r="CB45" i="9"/>
  <c r="AK30" i="9"/>
  <c r="AK31" i="9"/>
  <c r="AK201" i="9"/>
  <c r="CB18" i="9"/>
  <c r="CB25" i="9"/>
  <c r="CB36" i="9"/>
  <c r="CB37" i="9"/>
  <c r="CB38" i="9"/>
  <c r="CB22" i="9"/>
  <c r="CB5" i="9"/>
  <c r="CB19" i="9"/>
  <c r="CB30" i="9"/>
  <c r="AK240" i="9"/>
  <c r="AK241" i="9"/>
  <c r="CB8" i="9"/>
  <c r="CB44" i="9"/>
  <c r="D33" i="11"/>
  <c r="CB2" i="9"/>
  <c r="AK329" i="9"/>
  <c r="AK360" i="9"/>
  <c r="AK361" i="9"/>
  <c r="AK330" i="9"/>
  <c r="CB42" i="9"/>
  <c r="AK200" i="9"/>
  <c r="D42" i="11"/>
  <c r="CB17" i="9"/>
  <c r="CB31" i="9"/>
  <c r="AK71" i="9"/>
  <c r="CB20" i="9"/>
  <c r="AK70" i="9"/>
  <c r="CB16" i="9"/>
  <c r="CB29" i="9"/>
  <c r="AK367" i="9"/>
  <c r="AK11" i="9"/>
  <c r="AK91" i="9"/>
  <c r="AK336" i="9"/>
  <c r="AK10" i="9"/>
  <c r="CB34" i="9"/>
  <c r="CB13" i="9"/>
  <c r="CB6" i="9"/>
  <c r="CB12" i="9"/>
  <c r="CB41" i="9"/>
  <c r="AK320" i="9"/>
  <c r="AK352" i="9"/>
  <c r="AK321" i="9"/>
  <c r="AK351" i="9"/>
  <c r="CB15" i="9"/>
  <c r="AK120" i="9"/>
  <c r="CB21" i="9"/>
  <c r="D51" i="11" l="1"/>
  <c r="D25" i="11"/>
  <c r="D52" i="11"/>
  <c r="D24" i="11"/>
  <c r="D40" i="11"/>
  <c r="D47" i="11"/>
  <c r="D38" i="11"/>
  <c r="D16" i="11"/>
  <c r="D30" i="11"/>
  <c r="D67" i="11"/>
  <c r="AD1" i="9" a="1"/>
  <c r="AD1" i="9" s="1"/>
  <c r="D37" i="11"/>
  <c r="D6" i="11"/>
  <c r="D55" i="11"/>
  <c r="D62" i="11"/>
  <c r="D13" i="11"/>
  <c r="D8" i="11"/>
  <c r="D17" i="11"/>
  <c r="D34" i="11"/>
  <c r="D57" i="11"/>
  <c r="D31" i="11"/>
  <c r="D39" i="11"/>
  <c r="D2" i="11"/>
  <c r="D19" i="11"/>
  <c r="D68" i="11"/>
  <c r="D46" i="11"/>
  <c r="D22" i="11"/>
  <c r="D12" i="11"/>
  <c r="D53" i="11"/>
  <c r="D65" i="11"/>
  <c r="D18" i="11"/>
  <c r="D21" i="11"/>
  <c r="D58" i="11"/>
  <c r="D43" i="11"/>
  <c r="T270" i="9"/>
  <c r="S270" i="9"/>
  <c r="T1" i="9" s="1" a="1"/>
  <c r="T1" i="9" s="1"/>
  <c r="D20" i="11"/>
  <c r="D45" i="11"/>
  <c r="D71" i="11"/>
  <c r="D9" i="11"/>
  <c r="D54" i="11"/>
  <c r="D69" i="11"/>
  <c r="D32" i="11"/>
  <c r="D28" i="11"/>
  <c r="D4" i="11"/>
  <c r="D36" i="11"/>
  <c r="D27" i="11"/>
  <c r="D44" i="11"/>
  <c r="D61" i="11"/>
  <c r="D59" i="11"/>
  <c r="D49" i="11"/>
  <c r="D50" i="11"/>
  <c r="D66" i="11"/>
  <c r="D11" i="11"/>
  <c r="D29" i="11"/>
  <c r="D48" i="11"/>
  <c r="D70" i="11"/>
  <c r="D64" i="11"/>
  <c r="D15" i="11"/>
  <c r="D35" i="11"/>
  <c r="D56" i="11"/>
  <c r="AA360" i="9"/>
  <c r="AA329" i="9"/>
  <c r="AA367" i="9"/>
  <c r="AA342" i="9"/>
  <c r="AA325" i="9"/>
  <c r="AA336" i="9"/>
  <c r="AA373" i="9"/>
  <c r="AA351" i="9"/>
  <c r="AA320" i="9"/>
  <c r="AA356" i="9"/>
  <c r="AA251" i="9"/>
  <c r="AA141" i="9"/>
  <c r="AA250" i="9"/>
  <c r="AA354" i="9"/>
  <c r="AA161" i="9"/>
  <c r="AA350" i="9"/>
  <c r="AA347" i="9"/>
  <c r="AA71" i="9"/>
  <c r="AA324" i="9"/>
  <c r="AA120" i="9"/>
  <c r="AA30" i="9"/>
  <c r="AA11" i="9"/>
  <c r="AA346" i="9"/>
  <c r="AA364" i="9"/>
  <c r="AA31" i="9"/>
  <c r="AA316" i="9"/>
  <c r="AA121" i="9"/>
  <c r="AA160" i="9"/>
  <c r="AA10" i="9"/>
  <c r="AA319" i="9"/>
  <c r="AA70" i="9"/>
  <c r="AA333" i="9"/>
  <c r="AA200" i="9"/>
  <c r="AA355" i="9"/>
  <c r="AA315" i="9"/>
  <c r="AA201" i="9"/>
  <c r="AA323" i="9"/>
  <c r="AA340" i="9"/>
  <c r="AA93" i="9"/>
  <c r="AA277" i="9"/>
  <c r="AA132" i="9"/>
  <c r="AA343" i="9"/>
  <c r="AA359" i="9"/>
  <c r="AA185" i="9"/>
  <c r="AA337" i="9"/>
  <c r="AA199" i="9"/>
  <c r="AA232" i="9"/>
  <c r="AA183" i="9"/>
  <c r="AA371" i="9"/>
  <c r="AA145" i="9"/>
  <c r="AA164" i="9"/>
  <c r="AA36" i="9"/>
  <c r="AA60" i="9"/>
  <c r="AA318" i="9"/>
  <c r="AA188" i="9"/>
  <c r="AA99" i="9"/>
  <c r="AA260" i="9"/>
  <c r="AA47" i="9"/>
  <c r="AA224" i="9"/>
  <c r="AA179" i="9"/>
  <c r="AA64" i="9"/>
  <c r="AA19" i="9"/>
  <c r="AA258" i="9"/>
  <c r="AA22" i="9"/>
  <c r="AA228" i="9"/>
  <c r="AA34" i="9"/>
  <c r="AA133" i="9"/>
  <c r="AA174" i="9"/>
  <c r="AA349" i="9"/>
  <c r="AA131" i="9"/>
  <c r="AA338" i="9"/>
  <c r="AA172" i="9"/>
  <c r="AA177" i="9"/>
  <c r="AA82" i="9"/>
  <c r="AA42" i="9"/>
  <c r="AA44" i="9"/>
  <c r="AA243" i="9"/>
  <c r="AA365" i="9"/>
  <c r="AA97" i="9"/>
  <c r="AA23" i="9"/>
  <c r="AA58" i="9"/>
  <c r="AA372" i="9"/>
  <c r="AA269" i="9"/>
  <c r="AA65" i="9"/>
  <c r="AA165" i="9"/>
  <c r="AA18" i="9"/>
  <c r="AA38" i="9"/>
  <c r="AA154" i="9"/>
  <c r="AA208" i="9"/>
  <c r="AA273" i="9"/>
  <c r="AA12" i="9"/>
  <c r="AA106" i="9"/>
  <c r="AA73" i="9"/>
  <c r="AA178" i="9"/>
  <c r="AA246" i="9"/>
  <c r="AA227" i="9"/>
  <c r="AA182" i="9"/>
  <c r="AA59" i="9"/>
  <c r="AA255" i="9"/>
  <c r="AA77" i="9"/>
  <c r="AA55" i="9"/>
  <c r="AA210" i="9"/>
  <c r="AA236" i="9"/>
  <c r="AA98" i="9"/>
  <c r="AA334" i="9"/>
  <c r="AA264" i="9"/>
  <c r="AA104" i="9"/>
  <c r="AA9" i="9"/>
  <c r="AA24" i="9"/>
  <c r="AA137" i="9"/>
  <c r="AA289" i="9"/>
  <c r="AA116" i="9"/>
  <c r="AA173" i="9"/>
  <c r="AA281" i="9"/>
  <c r="AA248" i="9"/>
  <c r="AA262" i="9"/>
  <c r="AA239" i="9"/>
  <c r="AA272" i="9"/>
  <c r="AA214" i="9"/>
  <c r="AA166" i="9"/>
  <c r="AA247" i="9"/>
  <c r="AA40" i="9"/>
  <c r="AA115" i="9"/>
  <c r="AA267" i="9"/>
  <c r="AA53" i="9"/>
  <c r="AA103" i="9"/>
  <c r="AA195" i="9"/>
  <c r="AA49" i="9"/>
  <c r="AA46" i="9"/>
  <c r="AA32" i="9"/>
  <c r="AA256" i="9"/>
  <c r="AA187" i="9"/>
  <c r="AA66" i="9"/>
  <c r="AA358" i="9"/>
  <c r="AA14" i="9"/>
  <c r="AA218" i="9"/>
  <c r="AA67" i="9"/>
  <c r="AA43" i="9"/>
  <c r="AA352" i="9"/>
  <c r="AA303" i="9"/>
  <c r="AA128" i="9"/>
  <c r="AA308" i="9"/>
  <c r="AA253" i="9"/>
  <c r="AA176" i="9"/>
  <c r="AA89" i="9"/>
  <c r="AA153" i="9"/>
  <c r="AA155" i="9"/>
  <c r="AA147" i="9"/>
  <c r="AA163" i="9"/>
  <c r="AA296" i="9"/>
  <c r="AA196" i="9"/>
  <c r="AA219" i="9"/>
  <c r="AA263" i="9"/>
  <c r="AA331" i="9"/>
  <c r="AA63" i="9"/>
  <c r="AA249" i="9"/>
  <c r="AA25" i="9"/>
  <c r="AA197" i="9"/>
  <c r="AA216" i="9"/>
  <c r="AA37" i="9"/>
  <c r="AA233" i="9"/>
  <c r="AA119" i="9"/>
  <c r="AA328" i="9"/>
  <c r="AA2" i="9"/>
  <c r="AA126" i="9"/>
  <c r="AA26" i="9"/>
  <c r="AA118" i="9"/>
  <c r="AA275" i="9"/>
  <c r="AA309" i="9"/>
  <c r="AA204" i="9"/>
  <c r="AA268" i="9"/>
  <c r="AA75" i="9"/>
  <c r="AA217" i="9"/>
  <c r="AA282" i="9"/>
  <c r="AA209" i="9"/>
  <c r="AA288" i="9"/>
  <c r="AA139" i="9"/>
  <c r="AA35" i="9"/>
  <c r="AA96" i="9"/>
  <c r="AA129" i="9"/>
  <c r="AA205" i="9"/>
  <c r="AA84" i="9"/>
  <c r="AA261" i="9"/>
  <c r="AA252" i="9"/>
  <c r="AA279" i="9"/>
  <c r="AA314" i="9"/>
  <c r="AA144" i="9"/>
  <c r="AA79" i="9"/>
  <c r="AA105" i="9"/>
  <c r="AA169" i="9"/>
  <c r="AA223" i="9"/>
  <c r="AA312" i="9"/>
  <c r="AA88" i="9"/>
  <c r="AA150" i="9"/>
  <c r="AA91" i="9"/>
  <c r="AA241" i="9"/>
  <c r="AA45" i="9"/>
  <c r="AA94" i="9"/>
  <c r="AA237" i="9"/>
  <c r="AA215" i="9"/>
  <c r="AA117" i="9"/>
  <c r="AA211" i="9"/>
  <c r="AA361" i="9"/>
  <c r="AA293" i="9"/>
  <c r="AA127" i="9"/>
  <c r="AA167" i="9"/>
  <c r="AA113" i="9"/>
  <c r="AA353" i="9"/>
  <c r="AA326" i="9"/>
  <c r="AA344" i="9"/>
  <c r="AA330" i="9"/>
  <c r="AA112" i="9"/>
  <c r="AA298" i="9"/>
  <c r="AA286" i="9"/>
  <c r="AA257" i="9"/>
  <c r="AA300" i="9"/>
  <c r="AA297" i="9"/>
  <c r="AA317" i="9"/>
  <c r="AA29" i="9"/>
  <c r="AA136" i="9"/>
  <c r="AA244" i="9"/>
  <c r="AA33" i="9"/>
  <c r="AA307" i="9"/>
  <c r="AA332" i="9"/>
  <c r="AA152" i="9"/>
  <c r="AA254" i="9"/>
  <c r="AA125" i="9"/>
  <c r="AA274" i="9"/>
  <c r="AA225" i="9"/>
  <c r="AA222" i="9"/>
  <c r="AA287" i="9"/>
  <c r="AA17" i="9"/>
  <c r="AA62" i="9"/>
  <c r="AA284" i="9"/>
  <c r="AA181" i="9"/>
  <c r="AA198" i="9"/>
  <c r="AA207" i="9"/>
  <c r="AA148" i="9"/>
  <c r="AA149" i="9"/>
  <c r="AA341" i="9"/>
  <c r="AA362" i="9"/>
  <c r="AA213" i="9"/>
  <c r="AA306" i="9"/>
  <c r="AA102" i="9"/>
  <c r="AA368" i="9"/>
  <c r="AA301" i="9"/>
  <c r="AA86" i="9"/>
  <c r="AA135" i="9"/>
  <c r="AA212" i="9"/>
  <c r="AA6" i="9"/>
  <c r="AA16" i="9"/>
  <c r="AA61" i="9"/>
  <c r="AA28" i="9"/>
  <c r="AA234" i="9"/>
  <c r="AA69" i="9"/>
  <c r="AA54" i="9"/>
  <c r="AA313" i="9"/>
  <c r="AA299" i="9"/>
  <c r="AA304" i="9"/>
  <c r="AA321" i="9"/>
  <c r="AA295" i="9"/>
  <c r="AA124" i="9"/>
  <c r="AA109" i="9"/>
  <c r="AA180" i="9"/>
  <c r="AA203" i="9"/>
  <c r="AA41" i="9"/>
  <c r="AA157" i="9"/>
  <c r="AA27" i="9"/>
  <c r="AA7" i="9"/>
  <c r="AA68" i="9"/>
  <c r="AA52" i="9"/>
  <c r="AA240" i="9"/>
  <c r="AA74" i="9"/>
  <c r="AA363" i="9"/>
  <c r="AA142" i="9"/>
  <c r="AA4" i="9"/>
  <c r="AA146" i="9"/>
  <c r="AA206" i="9"/>
  <c r="AA184" i="9"/>
  <c r="AA114" i="9"/>
  <c r="AA305" i="9"/>
  <c r="AA345" i="9"/>
  <c r="AA39" i="9"/>
  <c r="AA302" i="9"/>
  <c r="AA57" i="9"/>
  <c r="AA5" i="9"/>
  <c r="AA48" i="9"/>
  <c r="AA122" i="9"/>
  <c r="AA56" i="9"/>
  <c r="AA226" i="9"/>
  <c r="AA229" i="9"/>
  <c r="AA175" i="9"/>
  <c r="AA20" i="9"/>
  <c r="AA158" i="9"/>
  <c r="AA8" i="9"/>
  <c r="AA21" i="9"/>
  <c r="AA189" i="9"/>
  <c r="AA85" i="9"/>
  <c r="AA202" i="9"/>
  <c r="AA276" i="9"/>
  <c r="AA72" i="9"/>
  <c r="AA3" i="9"/>
  <c r="AA278" i="9"/>
  <c r="AA78" i="9"/>
  <c r="AA168" i="9"/>
  <c r="AA13" i="9"/>
  <c r="AA186" i="9"/>
  <c r="AA259" i="9"/>
  <c r="AA194" i="9"/>
  <c r="AA134" i="9"/>
  <c r="AA265" i="9"/>
  <c r="AA83" i="9"/>
  <c r="AA123" i="9"/>
  <c r="AA92" i="9"/>
  <c r="AA151" i="9"/>
  <c r="AA266" i="9"/>
  <c r="AA90" i="9"/>
  <c r="AA245" i="9"/>
  <c r="AA107" i="9"/>
  <c r="AA15" i="9"/>
  <c r="AA130" i="9"/>
  <c r="AA159" i="9"/>
  <c r="AA162" i="9"/>
  <c r="AA348" i="9"/>
  <c r="AA156" i="9"/>
  <c r="AA242" i="9"/>
  <c r="AA87" i="9"/>
  <c r="AA192" i="9"/>
  <c r="AA369" i="9"/>
  <c r="AA322" i="9"/>
  <c r="AA193" i="9"/>
  <c r="AA357" i="9"/>
  <c r="AA285" i="9"/>
  <c r="AA283" i="9"/>
  <c r="AA95" i="9"/>
  <c r="AA235" i="9"/>
  <c r="AA76" i="9"/>
  <c r="AA108" i="9"/>
  <c r="AA138" i="9"/>
  <c r="AA238" i="9"/>
  <c r="AA143" i="9"/>
  <c r="AA327" i="9"/>
  <c r="AA294" i="9"/>
  <c r="AA292" i="9"/>
  <c r="AA280" i="9"/>
  <c r="AN151" i="9" l="1"/>
  <c r="AN150" i="9"/>
  <c r="AN61" i="9"/>
  <c r="AN60" i="9"/>
  <c r="AN300" i="9"/>
  <c r="AN251" i="9"/>
  <c r="AN141" i="9"/>
  <c r="AN250" i="9"/>
  <c r="AN211" i="9"/>
  <c r="AN210" i="9"/>
  <c r="AN181" i="9"/>
  <c r="AN180" i="9"/>
  <c r="AN41" i="9"/>
  <c r="AN40" i="9"/>
  <c r="AN130" i="9"/>
  <c r="AN131" i="9"/>
  <c r="AN21" i="9"/>
  <c r="AN20" i="9"/>
  <c r="AN332" i="9"/>
  <c r="AN326" i="9"/>
  <c r="AN363" i="9"/>
  <c r="AN357" i="9"/>
  <c r="AN345" i="9"/>
  <c r="AN314" i="9"/>
  <c r="AN301" i="9"/>
  <c r="AN350" i="9"/>
  <c r="AN319" i="9"/>
  <c r="AN327" i="9"/>
  <c r="AN328" i="9"/>
  <c r="AN331" i="9"/>
  <c r="AN338" i="9"/>
  <c r="AN322" i="9"/>
  <c r="AN323" i="9"/>
  <c r="AN362" i="9"/>
  <c r="AN359" i="9"/>
  <c r="AN358" i="9"/>
  <c r="AN353" i="9"/>
  <c r="AN354" i="9"/>
  <c r="AN369" i="9"/>
  <c r="AN342" i="9"/>
  <c r="AN373" i="9"/>
  <c r="AN312" i="9"/>
  <c r="AN313" i="9"/>
  <c r="AN343" i="9"/>
  <c r="AN344" i="9"/>
  <c r="AN349" i="9"/>
  <c r="AN318" i="9"/>
  <c r="AN337" i="9"/>
  <c r="AN368" i="9"/>
  <c r="AN11" i="9"/>
  <c r="AN334" i="9"/>
  <c r="AN330" i="9"/>
  <c r="AN144" i="9"/>
  <c r="AN348" i="9"/>
  <c r="AN33" i="9"/>
  <c r="AN280" i="9"/>
  <c r="AN198" i="9"/>
  <c r="AN316" i="9"/>
  <c r="AN286" i="9"/>
  <c r="AN204" i="9"/>
  <c r="AN146" i="9"/>
  <c r="AN68" i="9"/>
  <c r="AN112" i="9"/>
  <c r="AN303" i="9"/>
  <c r="AN305" i="9"/>
  <c r="AN281" i="9"/>
  <c r="AN134" i="9"/>
  <c r="AN222" i="9"/>
  <c r="AN88" i="9"/>
  <c r="AN109" i="9"/>
  <c r="AN238" i="9"/>
  <c r="AN57" i="9"/>
  <c r="AN42" i="9"/>
  <c r="AN168" i="9"/>
  <c r="AN161" i="9"/>
  <c r="AN243" i="9"/>
  <c r="AN258" i="9"/>
  <c r="AN184" i="9"/>
  <c r="AN137" i="9"/>
  <c r="AN107" i="9"/>
  <c r="AN38" i="9"/>
  <c r="AN182" i="9"/>
  <c r="AN56" i="9"/>
  <c r="AN58" i="9"/>
  <c r="AN263" i="9"/>
  <c r="AN341" i="9"/>
  <c r="AN116" i="9"/>
  <c r="AN152" i="9"/>
  <c r="AN124" i="9"/>
  <c r="AN25" i="9"/>
  <c r="AN167" i="9"/>
  <c r="AN248" i="9"/>
  <c r="AN28" i="9"/>
  <c r="AN321" i="9"/>
  <c r="AN13" i="9"/>
  <c r="AN324" i="9"/>
  <c r="AN239" i="9"/>
  <c r="AN277" i="9"/>
  <c r="AN156" i="9"/>
  <c r="AN279" i="9"/>
  <c r="AN82" i="9"/>
  <c r="AN315" i="9"/>
  <c r="AN278" i="9"/>
  <c r="AN172" i="9"/>
  <c r="AN200" i="9"/>
  <c r="AN317" i="9"/>
  <c r="AN117" i="9"/>
  <c r="AN52" i="9"/>
  <c r="AN94" i="9"/>
  <c r="AN79" i="9"/>
  <c r="AN234" i="9"/>
  <c r="AN165" i="9"/>
  <c r="AN246" i="9"/>
  <c r="AN287" i="9"/>
  <c r="AN160" i="9"/>
  <c r="AN71" i="9"/>
  <c r="AN14" i="9"/>
  <c r="AN276" i="9"/>
  <c r="AN217" i="9"/>
  <c r="AN189" i="9"/>
  <c r="AN179" i="9"/>
  <c r="AN96" i="9"/>
  <c r="AN17" i="9"/>
  <c r="AN193" i="9"/>
  <c r="AN356" i="9"/>
  <c r="AN72" i="9"/>
  <c r="AN285" i="9"/>
  <c r="AN154" i="9"/>
  <c r="AN244" i="9"/>
  <c r="AN145" i="9"/>
  <c r="AN9" i="9"/>
  <c r="AN142" i="9"/>
  <c r="AN176" i="9"/>
  <c r="AN266" i="9"/>
  <c r="AN54" i="9"/>
  <c r="AN367" i="9"/>
  <c r="AN157" i="9"/>
  <c r="AN194" i="9"/>
  <c r="AN76" i="9"/>
  <c r="AN104" i="9"/>
  <c r="AN128" i="9"/>
  <c r="AN268" i="9"/>
  <c r="AN155" i="9"/>
  <c r="AN296" i="9"/>
  <c r="AN240" i="9"/>
  <c r="AN233" i="9"/>
  <c r="AN202" i="9"/>
  <c r="AN256" i="9"/>
  <c r="AN98" i="9"/>
  <c r="AN63" i="9"/>
  <c r="AN3" i="9"/>
  <c r="AN86" i="9"/>
  <c r="AN289" i="9"/>
  <c r="AN148" i="9"/>
  <c r="AN249" i="9"/>
  <c r="AN169" i="9"/>
  <c r="AN272" i="9"/>
  <c r="AN297" i="9"/>
  <c r="AN120" i="9"/>
  <c r="AN115" i="9"/>
  <c r="AN12" i="9"/>
  <c r="AN10" i="9"/>
  <c r="AN177" i="9"/>
  <c r="AN347" i="9"/>
  <c r="AN302" i="9"/>
  <c r="AN5" i="9"/>
  <c r="AN158" i="9"/>
  <c r="AN136" i="9"/>
  <c r="AN178" i="9"/>
  <c r="AN73" i="9"/>
  <c r="AN163" i="9"/>
  <c r="AN35" i="9"/>
  <c r="AN245" i="9"/>
  <c r="AN346" i="9"/>
  <c r="AN213" i="9"/>
  <c r="AN253" i="9"/>
  <c r="AN199" i="9"/>
  <c r="AN23" i="9"/>
  <c r="AN69" i="9"/>
  <c r="AN48" i="9"/>
  <c r="AN293" i="9"/>
  <c r="AN201" i="9"/>
  <c r="AN307" i="9"/>
  <c r="AN32" i="9"/>
  <c r="AN292" i="9"/>
  <c r="AN102" i="9"/>
  <c r="AN351" i="9"/>
  <c r="AN340" i="9"/>
  <c r="AN47" i="9"/>
  <c r="AN288" i="9"/>
  <c r="AN247" i="9"/>
  <c r="AN4" i="9"/>
  <c r="AN372" i="9"/>
  <c r="AN264" i="9"/>
  <c r="AN153" i="9"/>
  <c r="AN125" i="9"/>
  <c r="AN365" i="9"/>
  <c r="AN306" i="9"/>
  <c r="AN24" i="9"/>
  <c r="AN255" i="9"/>
  <c r="AN19" i="9"/>
  <c r="AN192" i="9"/>
  <c r="AN133" i="9"/>
  <c r="AN129" i="9"/>
  <c r="AN333" i="9"/>
  <c r="AN16" i="9"/>
  <c r="AN126" i="9"/>
  <c r="AN26" i="9"/>
  <c r="AN15" i="9"/>
  <c r="AN46" i="9"/>
  <c r="AN309" i="9"/>
  <c r="AN55" i="9"/>
  <c r="AN269" i="9"/>
  <c r="AN267" i="9"/>
  <c r="AN294" i="9"/>
  <c r="AN64" i="9"/>
  <c r="AN70" i="9"/>
  <c r="AN83" i="9"/>
  <c r="AN119" i="9"/>
  <c r="AN208" i="9"/>
  <c r="AN235" i="9"/>
  <c r="AN207" i="9"/>
  <c r="AN164" i="9"/>
  <c r="AN92" i="9"/>
  <c r="AN209" i="9"/>
  <c r="AN8" i="9"/>
  <c r="AN236" i="9"/>
  <c r="AN320" i="9"/>
  <c r="AN95" i="9"/>
  <c r="AN282" i="9"/>
  <c r="AN132" i="9"/>
  <c r="AN228" i="9"/>
  <c r="AN66" i="9"/>
  <c r="AN138" i="9"/>
  <c r="AN261" i="9"/>
  <c r="AN49" i="9"/>
  <c r="AN39" i="9"/>
  <c r="AN149" i="9"/>
  <c r="AN2" i="9"/>
  <c r="AM2" i="9" s="1"/>
  <c r="AN84" i="9"/>
  <c r="AN99" i="9"/>
  <c r="AN183" i="9"/>
  <c r="AN225" i="9"/>
  <c r="AN336" i="9"/>
  <c r="AN360" i="9"/>
  <c r="AN93" i="9"/>
  <c r="AN205" i="9"/>
  <c r="AN175" i="9"/>
  <c r="AN223" i="9"/>
  <c r="AN361" i="9"/>
  <c r="AN118" i="9"/>
  <c r="AN195" i="9"/>
  <c r="AN6" i="9"/>
  <c r="AN65" i="9"/>
  <c r="AN241" i="9"/>
  <c r="AN43" i="9"/>
  <c r="AN90" i="9"/>
  <c r="AN105" i="9"/>
  <c r="AN106" i="9"/>
  <c r="AN29" i="9"/>
  <c r="AN166" i="9"/>
  <c r="AN364" i="9"/>
  <c r="AN87" i="9"/>
  <c r="AN219" i="9"/>
  <c r="AN147" i="9"/>
  <c r="AN197" i="9"/>
  <c r="AN97" i="9"/>
  <c r="AN174" i="9"/>
  <c r="AN218" i="9"/>
  <c r="AN215" i="9"/>
  <c r="AN299" i="9"/>
  <c r="AN329" i="9"/>
  <c r="AN229" i="9"/>
  <c r="AN254" i="9"/>
  <c r="AN262" i="9"/>
  <c r="AN242" i="9"/>
  <c r="AN188" i="9"/>
  <c r="AN259" i="9"/>
  <c r="AN108" i="9"/>
  <c r="AN53" i="9"/>
  <c r="AN114" i="9"/>
  <c r="AN226" i="9"/>
  <c r="AN325" i="9"/>
  <c r="AN186" i="9"/>
  <c r="AN273" i="9"/>
  <c r="AN74" i="9"/>
  <c r="AN75" i="9"/>
  <c r="AN265" i="9"/>
  <c r="AN77" i="9"/>
  <c r="AN162" i="9"/>
  <c r="AN89" i="9"/>
  <c r="AN355" i="9"/>
  <c r="AN224" i="9"/>
  <c r="AN78" i="9"/>
  <c r="AN203" i="9"/>
  <c r="AN196" i="9"/>
  <c r="AN260" i="9"/>
  <c r="AN159" i="9"/>
  <c r="AN67" i="9"/>
  <c r="AN7" i="9"/>
  <c r="AN113" i="9"/>
  <c r="AN31" i="9"/>
  <c r="AN283" i="9"/>
  <c r="AN308" i="9"/>
  <c r="AN232" i="9"/>
  <c r="AN121" i="9"/>
  <c r="AN298" i="9"/>
  <c r="AN22" i="9"/>
  <c r="AN371" i="9"/>
  <c r="AN37" i="9"/>
  <c r="AN122" i="9"/>
  <c r="AN257" i="9"/>
  <c r="AN85" i="9"/>
  <c r="AN103" i="9"/>
  <c r="AN18" i="9"/>
  <c r="AN139" i="9"/>
  <c r="AN45" i="9"/>
  <c r="AN44" i="9"/>
  <c r="AN216" i="9"/>
  <c r="AN123" i="9"/>
  <c r="AN206" i="9"/>
  <c r="AN143" i="9"/>
  <c r="AN295" i="9"/>
  <c r="AN275" i="9"/>
  <c r="AN274" i="9"/>
  <c r="AN59" i="9"/>
  <c r="AN237" i="9"/>
  <c r="AN185" i="9"/>
  <c r="AN352" i="9"/>
  <c r="AN227" i="9"/>
  <c r="AN187" i="9"/>
  <c r="AN135" i="9"/>
  <c r="AN27" i="9"/>
  <c r="AN304" i="9"/>
  <c r="AN36" i="9"/>
  <c r="AN284" i="9"/>
  <c r="AN91" i="9"/>
  <c r="AN214" i="9"/>
  <c r="AN127" i="9"/>
  <c r="AN173" i="9"/>
  <c r="AN252" i="9"/>
  <c r="AN212" i="9"/>
  <c r="AN30" i="9"/>
  <c r="AN34" i="9"/>
  <c r="AN62" i="9"/>
  <c r="AM3" i="9" l="1"/>
  <c r="AM4" i="9" s="1"/>
  <c r="AM5" i="9" s="1"/>
  <c r="AM6" i="9" s="1"/>
  <c r="AM7" i="9" s="1"/>
  <c r="AM8" i="9" s="1"/>
  <c r="AM9" i="9" s="1"/>
  <c r="AM10" i="9" s="1"/>
  <c r="AM11" i="9" s="1"/>
  <c r="AM12" i="9" l="1"/>
  <c r="AM13" i="9" s="1"/>
  <c r="AM14" i="9" s="1"/>
  <c r="AM15" i="9" l="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<sst xmlns="http://schemas.openxmlformats.org/spreadsheetml/2006/main" count="1950" uniqueCount="524">
  <si>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</si>
  <si>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</si>
  <si>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</si>
  <si>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</si>
  <si>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</si>
  <si>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</si>
  <si>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</si>
  <si>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</si>
  <si>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</si>
  <si>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</si>
  <si>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</si>
  <si>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</si>
  <si>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</si>
  <si>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</si>
  <si>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</si>
  <si>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</si>
  <si>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</si>
  <si>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</si>
  <si>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</si>
  <si>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</si>
  <si>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</si>
  <si>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</si>
  <si>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</si>
  <si>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</si>
  <si>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</si>
  <si>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</si>
  <si>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</si>
  <si>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</si>
  <si>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</si>
  <si>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</si>
  <si>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</si>
  <si>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</si>
  <si>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</si>
  <si>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</si>
  <si>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</si>
  <si>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</si>
  <si>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</si>
  <si>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</si>
  <si>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</si>
  <si>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</si>
  <si>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</si>
  <si>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</si>
  <si>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</si>
  <si>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</si>
  <si>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</si>
  <si>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</si>
  <si>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</si>
  <si>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</si>
  <si>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</si>
  <si>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</si>
  <si>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</si>
  <si>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</si>
  <si>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</si>
  <si>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</si>
  <si>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</si>
  <si>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</si>
  <si>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</si>
  <si>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</si>
  <si>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</si>
  <si>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</si>
  <si>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</si>
  <si>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</si>
  <si>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</si>
  <si>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</si>
  <si>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</si>
  <si>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</si>
  <si>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</si>
  <si>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</si>
  <si>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</si>
  <si>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</si>
  <si>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</si>
  <si>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</si>
  <si>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</si>
  <si>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</si>
  <si>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</si>
  <si>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</si>
  <si>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</si>
  <si>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</si>
  <si>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</si>
  <si>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</si>
  <si>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</si>
  <si>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</si>
  <si>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</si>
  <si>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</si>
  <si>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</si>
  <si>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</si>
  <si>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</si>
  <si>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</si>
  <si>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</si>
  <si>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</si>
  <si>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</si>
  <si>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</si>
  <si>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</si>
  <si>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</si>
  <si>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</si>
  <si>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</si>
  <si>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</si>
  <si>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</si>
  <si>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</si>
  <si>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</si>
  <si>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</si>
  <si>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</si>
  <si>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</si>
  <si>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</si>
  <si>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</si>
  <si>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</si>
  <si>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</si>
  <si>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</si>
  <si>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</si>
  <si>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</si>
  <si>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</si>
  <si>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</si>
  <si>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</si>
  <si>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</si>
  <si>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</si>
  <si>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</si>
  <si>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</si>
  <si>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</si>
  <si>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</si>
  <si>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</si>
  <si>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</si>
  <si>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</si>
  <si>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</si>
  <si>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</si>
  <si>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</si>
  <si>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</si>
  <si>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</si>
  <si>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</si>
  <si>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</si>
  <si>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</si>
  <si>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</si>
  <si>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</si>
  <si>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</si>
  <si>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</si>
  <si>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</si>
  <si>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</si>
  <si>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</si>
  <si>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</si>
  <si>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</si>
  <si>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</si>
  <si>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</si>
  <si>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</si>
  <si>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</si>
  <si>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</si>
  <si>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</si>
  <si>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</si>
  <si>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</si>
  <si>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</si>
  <si>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</si>
  <si>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</si>
  <si>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</si>
  <si>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</si>
  <si>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</si>
  <si>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</si>
  <si>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</si>
  <si>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</si>
  <si>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</si>
  <si>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</si>
  <si>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</si>
  <si>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</si>
  <si>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</si>
  <si>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</si>
  <si>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</si>
  <si>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</si>
  <si>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</si>
  <si>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</si>
  <si>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</si>
  <si>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</si>
  <si>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</si>
  <si>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</si>
  <si>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</si>
  <si>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</si>
  <si>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</si>
  <si>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</si>
  <si>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</si>
  <si>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</si>
  <si>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</si>
  <si>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</si>
  <si>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</si>
  <si>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</si>
  <si>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</si>
  <si>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</si>
  <si>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</si>
  <si>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</si>
  <si>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</si>
  <si>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</si>
  <si>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</si>
  <si>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</si>
  <si>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</si>
  <si>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</si>
  <si>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</si>
  <si>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</si>
  <si>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</si>
  <si>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</si>
  <si>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</si>
  <si>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</si>
  <si>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</si>
  <si>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</si>
  <si>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</si>
  <si>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</si>
  <si>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</si>
  <si>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</si>
  <si>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</si>
  <si>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</si>
  <si>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</si>
  <si>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</si>
  <si>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</si>
  <si>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</si>
  <si>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</si>
  <si>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</si>
  <si>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</si>
  <si>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</si>
  <si>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</si>
  <si>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</si>
  <si>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</si>
  <si>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</si>
  <si>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</si>
  <si>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</si>
  <si>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</si>
  <si>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</si>
  <si>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</si>
  <si>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</si>
  <si>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</si>
  <si>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</si>
  <si>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</si>
  <si>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</si>
  <si>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</si>
  <si>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</si>
  <si>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</si>
  <si>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</si>
  <si>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</si>
  <si>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</si>
  <si>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</si>
  <si>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</si>
  <si>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</si>
  <si>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</si>
  <si>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</si>
  <si>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</si>
  <si>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</si>
  <si>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</si>
  <si>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</si>
  <si>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</si>
  <si>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</si>
  <si>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</si>
  <si>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</si>
  <si>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</si>
  <si>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</si>
  <si>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</si>
  <si>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</si>
  <si>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</si>
  <si>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</si>
  <si>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</si>
  <si>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</si>
  <si>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</si>
  <si>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</si>
  <si>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</si>
  <si>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</si>
  <si>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</si>
  <si>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</si>
  <si>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</si>
  <si>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</si>
  <si>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</si>
  <si>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</si>
  <si>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</si>
  <si>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</si>
  <si>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</si>
  <si>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</si>
  <si>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</si>
  <si>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</si>
  <si>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</si>
  <si>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</si>
  <si>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</si>
  <si>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</si>
  <si>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</si>
  <si>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</si>
  <si>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</si>
  <si>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</si>
  <si>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</si>
  <si>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</si>
  <si>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</si>
  <si>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</si>
  <si>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</si>
  <si>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</si>
  <si>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</si>
  <si>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</si>
  <si>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</si>
  <si>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</si>
  <si>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</si>
  <si>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</si>
  <si>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</si>
  <si>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</si>
  <si>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</si>
  <si>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</si>
  <si>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</si>
  <si>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</si>
  <si>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</si>
  <si>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</si>
  <si>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</si>
  <si>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</si>
  <si>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</si>
  <si>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</si>
  <si>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</si>
  <si>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</si>
  <si>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</si>
  <si>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</si>
  <si>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</si>
  <si>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</si>
  <si>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</si>
  <si>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</si>
  <si>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</si>
  <si>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</si>
  <si>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</si>
  <si>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</si>
  <si>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</si>
  <si>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</si>
  <si>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</si>
  <si>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</si>
  <si>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</si>
  <si>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</si>
  <si>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</si>
  <si>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</si>
  <si>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</si>
  <si>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</si>
  <si>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</si>
  <si>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</si>
  <si>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</si>
  <si>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</si>
  <si>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</si>
  <si>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</si>
  <si>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</si>
  <si>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</si>
  <si>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</si>
  <si>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</si>
  <si>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</si>
  <si>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</si>
  <si>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</si>
  <si>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</si>
  <si>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</si>
  <si>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</si>
  <si>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</si>
  <si>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</si>
  <si>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</si>
  <si>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</si>
  <si>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</si>
  <si>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</si>
  <si>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</si>
  <si>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</si>
  <si>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</si>
  <si>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</si>
  <si>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</si>
  <si>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</si>
  <si>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</si>
  <si>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</si>
  <si>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</si>
  <si>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</si>
  <si>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</si>
  <si>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</si>
  <si>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</si>
  <si>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</si>
  <si>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</si>
  <si>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</si>
  <si>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</si>
  <si>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</si>
  <si>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</si>
  <si>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</si>
  <si>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</si>
  <si>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</si>
  <si>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</si>
  <si>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</si>
  <si>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</si>
  <si>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</si>
  <si>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</si>
  <si>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</si>
  <si>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</si>
  <si>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</si>
  <si>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</si>
  <si>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</si>
  <si>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</si>
  <si>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</si>
  <si>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GO</t>
    <phoneticPr fontId="1" type="noConversion"/>
  </si>
  <si>
    <t>Actor0037m</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</si>
  <si>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</si>
  <si>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</si>
  <si>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</si>
  <si>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</si>
  <si>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</si>
  <si>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</si>
  <si>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</si>
  <si>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</si>
  <si>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</si>
  <si>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</si>
  <si>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</si>
  <si>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</si>
  <si>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</si>
  <si>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</si>
  <si>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Equip2001</t>
    <phoneticPr fontId="1" type="noConversion"/>
  </si>
  <si>
    <t>Equip4002</t>
    <phoneticPr fontId="1" type="noConversion"/>
  </si>
  <si>
    <t>Equip3002</t>
    <phoneticPr fontId="1" type="noConversion"/>
  </si>
  <si>
    <t>Equip3201</t>
    <phoneticPr fontId="1" type="noConversion"/>
  </si>
  <si>
    <t>Equip1002</t>
    <phoneticPr fontId="1" type="noConversion"/>
  </si>
  <si>
    <t>Equip6101</t>
    <phoneticPr fontId="1" type="noConversion"/>
  </si>
  <si>
    <t>Equip3001</t>
    <phoneticPr fontId="1" type="noConversion"/>
  </si>
  <si>
    <t>GO</t>
    <phoneticPr fontId="1" type="noConversion"/>
  </si>
  <si>
    <t>Equip1001</t>
    <phoneticPr fontId="1" type="noConversion"/>
  </si>
  <si>
    <t>Equip5201</t>
    <phoneticPr fontId="1" type="noConversion"/>
  </si>
  <si>
    <t>Actor2103m</t>
    <phoneticPr fontId="1" type="noConversion"/>
  </si>
  <si>
    <t>Equip8001</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</si>
  <si>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</si>
  <si>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</si>
  <si>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</si>
  <si>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</si>
  <si>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</si>
  <si>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</si>
  <si>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</si>
  <si>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Equip3102</t>
    <phoneticPr fontId="1" type="noConversion"/>
  </si>
  <si>
    <t>Equip7102</t>
    <phoneticPr fontId="1" type="noConversion"/>
  </si>
  <si>
    <t>Equip6002</t>
    <phoneticPr fontId="1" type="noConversion"/>
  </si>
  <si>
    <t>Equip3202</t>
    <phoneticPr fontId="1" type="noConversion"/>
  </si>
  <si>
    <t>Equip4302</t>
    <phoneticPr fontId="1" type="noConversion"/>
  </si>
  <si>
    <t>Equip0101</t>
    <phoneticPr fontId="1" type="noConversion"/>
  </si>
  <si>
    <t>Equip7201</t>
    <phoneticPr fontId="1" type="noConversion"/>
  </si>
  <si>
    <t>Equip8102</t>
    <phoneticPr fontId="1" type="noConversion"/>
  </si>
  <si>
    <t>Equip3101</t>
    <phoneticPr fontId="1" type="noConversion"/>
  </si>
  <si>
    <t>Equip6001</t>
    <phoneticPr fontId="1" type="noConversion"/>
  </si>
  <si>
    <t>Equip1101</t>
    <phoneticPr fontId="1" type="noConversion"/>
  </si>
  <si>
    <t>Equip1201</t>
    <phoneticPr fontId="1" type="noConversion"/>
  </si>
  <si>
    <t>Equip5302</t>
    <phoneticPr fontId="1" type="noConversion"/>
  </si>
  <si>
    <t>DI</t>
    <phoneticPr fontId="1" type="noConversion"/>
  </si>
  <si>
    <t>Equip2201</t>
    <phoneticPr fontId="1" type="noConversion"/>
  </si>
  <si>
    <t>Actor1218m</t>
    <phoneticPr fontId="1" type="noConversion"/>
  </si>
  <si>
    <t>Actor1218m</t>
    <phoneticPr fontId="1" type="noConversion"/>
  </si>
  <si>
    <t>지정 캐릭터 LBP1</t>
    <phoneticPr fontId="1" type="noConversion"/>
  </si>
  <si>
    <t>Equip0101</t>
    <phoneticPr fontId="1" type="noConversion"/>
  </si>
  <si>
    <t>Equip8102</t>
    <phoneticPr fontId="1" type="noConversion"/>
  </si>
  <si>
    <t>Equip1302</t>
    <phoneticPr fontId="1" type="noConversion"/>
  </si>
  <si>
    <t>Equip5001</t>
    <phoneticPr fontId="1" type="noConversion"/>
  </si>
  <si>
    <t>Equip5301</t>
    <phoneticPr fontId="1" type="noConversion"/>
  </si>
  <si>
    <t>Equip6201</t>
    <phoneticPr fontId="1" type="noConversion"/>
  </si>
  <si>
    <t>Equip7202</t>
    <phoneticPr fontId="1" type="noConversion"/>
  </si>
  <si>
    <t>Actor1002m</t>
    <phoneticPr fontId="1" type="noConversion"/>
  </si>
  <si>
    <t>Actor1108</t>
    <phoneticPr fontId="1" type="noConversion"/>
  </si>
  <si>
    <t>Equip0202</t>
    <phoneticPr fontId="1" type="noConversion"/>
  </si>
  <si>
    <t>Equip1202</t>
  </si>
  <si>
    <t>Equip0302</t>
    <phoneticPr fontId="1" type="noConversion"/>
  </si>
  <si>
    <t>Equip2101</t>
    <phoneticPr fontId="1" type="noConversion"/>
  </si>
  <si>
    <t>Equip8302</t>
    <phoneticPr fontId="1" type="noConversion"/>
  </si>
  <si>
    <t>Actor3212m</t>
    <phoneticPr fontId="1" type="noConversion"/>
  </si>
  <si>
    <t>Actor0125m</t>
    <phoneticPr fontId="1" type="noConversion"/>
  </si>
  <si>
    <t>Equip0001</t>
    <phoneticPr fontId="1" type="noConversion"/>
  </si>
  <si>
    <t>Actor2128</t>
    <phoneticPr fontId="1" type="noConversion"/>
  </si>
  <si>
    <t>Actor3117</t>
    <phoneticPr fontId="1" type="noConversion"/>
  </si>
  <si>
    <t>Equip2202</t>
    <phoneticPr fontId="1" type="noConversion"/>
  </si>
  <si>
    <t>Equip5201</t>
    <phoneticPr fontId="1" type="noConversion"/>
  </si>
  <si>
    <t>Equip4001</t>
    <phoneticPr fontId="1" type="noConversion"/>
  </si>
  <si>
    <t>Equip0301</t>
    <phoneticPr fontId="1" type="noConversion"/>
  </si>
  <si>
    <t>지정 캐릭터 LBP2</t>
    <phoneticPr fontId="1" type="noConversion"/>
  </si>
  <si>
    <t>지정 캐릭터 LBP3</t>
    <phoneticPr fontId="1" type="noConversion"/>
  </si>
  <si>
    <t>Equip0401</t>
    <phoneticPr fontId="1" type="noConversion"/>
  </si>
  <si>
    <t>Actor1141</t>
    <phoneticPr fontId="1" type="noConversion"/>
  </si>
  <si>
    <t>Equip3401</t>
    <phoneticPr fontId="1" type="noConversion"/>
  </si>
  <si>
    <t>Equip0202</t>
    <phoneticPr fontId="1" type="noConversion"/>
  </si>
  <si>
    <t>Equip4102</t>
    <phoneticPr fontId="1" type="noConversion"/>
  </si>
  <si>
    <t>Actor3019</t>
    <phoneticPr fontId="1" type="noConversion"/>
  </si>
  <si>
    <t>Actor1039</t>
    <phoneticPr fontId="1" type="noConversion"/>
  </si>
  <si>
    <t>Actor3021m</t>
    <phoneticPr fontId="1" type="noConversion"/>
  </si>
  <si>
    <t>Actor3114</t>
    <phoneticPr fontId="1" type="noConversion"/>
  </si>
  <si>
    <t>Actor3231</t>
    <phoneticPr fontId="1" type="noConversion"/>
  </si>
  <si>
    <t>Actor1029</t>
    <phoneticPr fontId="1" type="noConversion"/>
  </si>
  <si>
    <t>Equip4401</t>
  </si>
  <si>
    <t>Actor2015</t>
    <phoneticPr fontId="1" type="noConversion"/>
  </si>
  <si>
    <t>Actor0030m</t>
    <phoneticPr fontId="1" type="noConversion"/>
  </si>
  <si>
    <t>Actor1039m</t>
    <phoneticPr fontId="1" type="noConversion"/>
  </si>
  <si>
    <t>Actor3117m</t>
    <phoneticPr fontId="1" type="noConversion"/>
  </si>
  <si>
    <t>DI</t>
    <phoneticPr fontId="1" type="noConversion"/>
  </si>
  <si>
    <t>EN</t>
    <phoneticPr fontId="1" type="noConversion"/>
  </si>
  <si>
    <t>Actor0113</t>
  </si>
  <si>
    <t>Actor0113</t>
    <phoneticPr fontId="1" type="noConversion"/>
  </si>
  <si>
    <t>Actor0125</t>
  </si>
  <si>
    <t>Actor0125</t>
    <phoneticPr fontId="1" type="noConversion"/>
  </si>
  <si>
    <t>Actor0240</t>
    <phoneticPr fontId="1" type="noConversion"/>
  </si>
  <si>
    <t>Actor1216</t>
    <phoneticPr fontId="1" type="noConversion"/>
  </si>
  <si>
    <t>Actor1108</t>
  </si>
  <si>
    <t>Actor3114</t>
  </si>
  <si>
    <t>Actor3231</t>
  </si>
  <si>
    <t>Actor3019</t>
  </si>
  <si>
    <t>지정 캐릭터 LBP5</t>
  </si>
  <si>
    <t>지정 캐릭터 LBP6</t>
  </si>
  <si>
    <t>지정 캐릭터 LBP5</t>
    <phoneticPr fontId="1" type="noConversion"/>
  </si>
  <si>
    <t>Actor2128</t>
  </si>
  <si>
    <t>Actor0037</t>
    <phoneticPr fontId="1" type="noConversion"/>
  </si>
  <si>
    <t>Actor2011</t>
    <phoneticPr fontId="1" type="noConversion"/>
  </si>
  <si>
    <t>Actor3022</t>
    <phoneticPr fontId="1" type="noConversion"/>
  </si>
  <si>
    <t>Actor2120</t>
  </si>
  <si>
    <t>Equip1401</t>
    <phoneticPr fontId="1" type="noConversion"/>
  </si>
  <si>
    <t>Equip2402</t>
    <phoneticPr fontId="1" type="noConversion"/>
  </si>
  <si>
    <t>Equip3402</t>
    <phoneticPr fontId="1" type="noConversion"/>
  </si>
  <si>
    <t>Equip0201</t>
    <phoneticPr fontId="1" type="noConversion"/>
  </si>
  <si>
    <t>Equip4001</t>
    <phoneticPr fontId="1" type="noConversion"/>
  </si>
  <si>
    <t>Equip0002</t>
    <phoneticPr fontId="1" type="noConversion"/>
  </si>
  <si>
    <t>Equip3301</t>
    <phoneticPr fontId="1" type="noConversion"/>
  </si>
  <si>
    <t>Equip4202</t>
    <phoneticPr fontId="1" type="noConversion"/>
  </si>
  <si>
    <t>Equip1201</t>
    <phoneticPr fontId="1" type="noConversion"/>
  </si>
  <si>
    <t>Equip5101</t>
    <phoneticPr fontId="1" type="noConversion"/>
  </si>
  <si>
    <t>Equip5002</t>
    <phoneticPr fontId="1" type="noConversion"/>
  </si>
  <si>
    <t>Equip1301</t>
    <phoneticPr fontId="1" type="noConversion"/>
  </si>
  <si>
    <t>Equip8202</t>
    <phoneticPr fontId="1" type="noConversion"/>
  </si>
  <si>
    <t>Equip1302</t>
    <phoneticPr fontId="1" type="noConversion"/>
  </si>
  <si>
    <t>Equip8201</t>
    <phoneticPr fontId="1" type="noConversion"/>
  </si>
  <si>
    <t>Equip6301</t>
    <phoneticPr fontId="1" type="noConversion"/>
  </si>
  <si>
    <t>Equip2101</t>
    <phoneticPr fontId="1" type="noConversion"/>
  </si>
  <si>
    <t>Equip6002</t>
    <phoneticPr fontId="1" type="noConversion"/>
  </si>
  <si>
    <t>Equip7102</t>
    <phoneticPr fontId="1" type="noConversion"/>
  </si>
  <si>
    <t>Equip0201</t>
    <phoneticPr fontId="1" type="noConversion"/>
  </si>
  <si>
    <t>Equip7302</t>
    <phoneticPr fontId="1" type="noConversion"/>
  </si>
  <si>
    <t>Equip5101</t>
    <phoneticPr fontId="1" type="noConversion"/>
  </si>
  <si>
    <t>Equip8001</t>
    <phoneticPr fontId="1" type="noConversion"/>
  </si>
  <si>
    <t>Equip8202</t>
    <phoneticPr fontId="1" type="noConversion"/>
  </si>
  <si>
    <t>Actor0030</t>
    <phoneticPr fontId="1" type="noConversion"/>
  </si>
  <si>
    <t>Actor0024</t>
    <phoneticPr fontId="1" type="noConversion"/>
  </si>
  <si>
    <t>Actor0236m</t>
  </si>
  <si>
    <t>Actor2235m</t>
  </si>
  <si>
    <t>Actor2235m</t>
    <phoneticPr fontId="1" type="noConversion"/>
  </si>
  <si>
    <t>Actor0236m</t>
    <phoneticPr fontId="1" type="noConversion"/>
  </si>
  <si>
    <t>Actor0236m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</si>
</sst>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7.5852122715056538</v>
          </cell>
          <cell r="W2">
            <v>10.592436829105871</v>
          </cell>
          <cell r="X2">
            <v>11.38</v>
          </cell>
          <cell r="Y2">
            <v>15.89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6.6761899483488314</v>
          </cell>
          <cell r="W3">
            <v>11.637570222377061</v>
          </cell>
          <cell r="X3">
            <v>10.01</v>
          </cell>
          <cell r="Y3">
            <v>17.46</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7.4545988166336921</v>
          </cell>
          <cell r="W4">
            <v>10.664507620180263</v>
          </cell>
          <cell r="X4">
            <v>16.37</v>
          </cell>
          <cell r="Y4">
            <v>23.42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7.0147975359520585</v>
          </cell>
          <cell r="W5">
            <v>11.687867651859124</v>
          </cell>
          <cell r="X5">
            <v>15.41</v>
          </cell>
          <cell r="Y5">
            <v>25.67</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7.6782066232352948</v>
          </cell>
          <cell r="W6">
            <v>10.844789374372768</v>
          </cell>
          <cell r="X6">
            <v>27.16</v>
          </cell>
          <cell r="Y6">
            <v>38.36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7.0761321907359696</v>
          </cell>
          <cell r="W7">
            <v>11.551033032266396</v>
          </cell>
          <cell r="X7">
            <v>25.03</v>
          </cell>
          <cell r="Y7">
            <v>40.86</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7.9829554343248184</v>
          </cell>
          <cell r="W8">
            <v>10.729443406946663</v>
          </cell>
          <cell r="X8">
            <v>55.02</v>
          </cell>
          <cell r="Y8">
            <v>73.95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6.6674618830193859</v>
          </cell>
          <cell r="W9">
            <v>11.375056387498342</v>
          </cell>
          <cell r="X9">
            <v>45.96</v>
          </cell>
          <cell r="Y9">
            <v>78.400000000000006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7.5162168703274155</v>
          </cell>
          <cell r="W10">
            <v>10.359039447916183</v>
          </cell>
          <cell r="X10">
            <v>111.05</v>
          </cell>
          <cell r="Y10">
            <v>153.05000000000001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7.1755425162628494</v>
          </cell>
          <cell r="W11">
            <v>11.682723726227881</v>
          </cell>
          <cell r="X11">
            <v>106.02</v>
          </cell>
          <cell r="Y11">
            <v>172.61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8.0344375305164437</v>
          </cell>
          <cell r="W12">
            <v>10.430393070338635</v>
          </cell>
          <cell r="X12">
            <v>154.71</v>
          </cell>
          <cell r="Y12">
            <v>200.84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6.6131600480008466</v>
          </cell>
          <cell r="W13">
            <v>11.523298148384713</v>
          </cell>
          <cell r="X13">
            <v>127.34</v>
          </cell>
          <cell r="Y13">
            <v>221.89</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7.5961954619911936</v>
          </cell>
          <cell r="W14">
            <v>11.105537924044485</v>
          </cell>
          <cell r="X14">
            <v>190.63</v>
          </cell>
          <cell r="Y14">
            <v>278.69</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7.6997641289979626</v>
          </cell>
          <cell r="W15">
            <v>11.067927355404686</v>
          </cell>
          <cell r="X15">
            <v>11.55</v>
          </cell>
          <cell r="Y15">
            <v>16.600000000000001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6.8544745082500889</v>
          </cell>
          <cell r="W16">
            <v>11.424924391860211</v>
          </cell>
          <cell r="X16">
            <v>10.28</v>
          </cell>
          <cell r="Y16">
            <v>17.14</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7.6945963406150808</v>
          </cell>
          <cell r="W17">
            <v>10.817279420776252</v>
          </cell>
          <cell r="X17">
            <v>16.899999999999999</v>
          </cell>
          <cell r="Y17">
            <v>23.76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6.7465232389996999</v>
          </cell>
          <cell r="W18">
            <v>11.653194101603875</v>
          </cell>
          <cell r="X18">
            <v>14.82</v>
          </cell>
          <cell r="Y18">
            <v>25.59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7.9952865673570921</v>
          </cell>
          <cell r="W19">
            <v>10.488400894089944</v>
          </cell>
          <cell r="X19">
            <v>28.28</v>
          </cell>
          <cell r="Y19">
            <v>37.1</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7.0405817782306634</v>
          </cell>
          <cell r="W20">
            <v>11.867633163868451</v>
          </cell>
          <cell r="X20">
            <v>24.9</v>
          </cell>
          <cell r="Y20">
            <v>41.97</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7.6000674827709744</v>
          </cell>
          <cell r="W21">
            <v>10.50099229886546</v>
          </cell>
          <cell r="X21">
            <v>52.38</v>
          </cell>
          <cell r="Y21">
            <v>72.38</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7.1160192935841522</v>
          </cell>
          <cell r="W22">
            <v>11.749647738186754</v>
          </cell>
          <cell r="X22">
            <v>49.05</v>
          </cell>
          <cell r="Y22">
            <v>80.98</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7.5905392674160739</v>
          </cell>
          <cell r="W23">
            <v>10.919141083116758</v>
          </cell>
          <cell r="X23">
            <v>112.15</v>
          </cell>
          <cell r="Y23">
            <v>161.33000000000001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6.9017185667785457</v>
          </cell>
          <cell r="W24">
            <v>11.531539216261429</v>
          </cell>
          <cell r="X24">
            <v>101.97</v>
          </cell>
          <cell r="Y24">
            <v>170.37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7.9250165261699284</v>
          </cell>
          <cell r="W25">
            <v>10.799731202580499</v>
          </cell>
          <cell r="X25">
            <v>152.6</v>
          </cell>
          <cell r="Y25">
            <v>207.95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6.9345991377123255</v>
          </cell>
          <cell r="W26">
            <v>11.121521985681671</v>
          </cell>
          <cell r="X26">
            <v>133.53</v>
          </cell>
          <cell r="Y26">
            <v>214.15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8.0122933215682011</v>
          </cell>
          <cell r="W27">
            <v>10.690406845394937</v>
          </cell>
          <cell r="X27">
            <v>201.07</v>
          </cell>
          <cell r="Y27">
            <v>268.27999999999997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7.6769197165580421</v>
          </cell>
          <cell r="W28">
            <v>10.582910938837145</v>
          </cell>
          <cell r="X28">
            <v>11.52</v>
          </cell>
          <cell r="Y28">
            <v>15.87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6.9608692344612795</v>
          </cell>
          <cell r="W29">
            <v>11.80177595597738</v>
          </cell>
          <cell r="X29">
            <v>10.44</v>
          </cell>
          <cell r="Y29">
            <v>17.7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7.8864786850614008</v>
          </cell>
          <cell r="W30">
            <v>11.077352311621484</v>
          </cell>
          <cell r="X30">
            <v>17.32</v>
          </cell>
          <cell r="Y30">
            <v>24.33</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6.866653734296535</v>
          </cell>
          <cell r="W31">
            <v>11.249129726072079</v>
          </cell>
          <cell r="X31">
            <v>15.08</v>
          </cell>
          <cell r="Y31">
            <v>24.7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7.9907848960613874</v>
          </cell>
          <cell r="W32">
            <v>10.559199962279926</v>
          </cell>
          <cell r="X32">
            <v>28.26</v>
          </cell>
          <cell r="Y32">
            <v>37.35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6.8706104192715607</v>
          </cell>
          <cell r="W33">
            <v>11.548485104419301</v>
          </cell>
          <cell r="X33">
            <v>24.3</v>
          </cell>
          <cell r="Y33">
            <v>40.85</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7.7983872498282505</v>
          </cell>
          <cell r="W34">
            <v>10.852238636205305</v>
          </cell>
          <cell r="X34">
            <v>53.75</v>
          </cell>
          <cell r="Y34">
            <v>74.8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7.2110823916366291</v>
          </cell>
          <cell r="W35">
            <v>11.43674994865596</v>
          </cell>
          <cell r="X35">
            <v>49.7</v>
          </cell>
          <cell r="Y35">
            <v>78.83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8.0614843801931606</v>
          </cell>
          <cell r="W36">
            <v>10.650005725385038</v>
          </cell>
          <cell r="X36">
            <v>119.11</v>
          </cell>
          <cell r="Y36">
            <v>157.35</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7.1713347749834426</v>
          </cell>
          <cell r="W37">
            <v>11.268149364702785</v>
          </cell>
          <cell r="X37">
            <v>105.95</v>
          </cell>
          <cell r="Y37">
            <v>166.48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7.7408095167196578</v>
          </cell>
          <cell r="W38">
            <v>10.42948459114808</v>
          </cell>
          <cell r="X38">
            <v>149.05000000000001</v>
          </cell>
          <cell r="Y38">
            <v>200.82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6.9200037895815916</v>
          </cell>
          <cell r="W39">
            <v>11.503952082579509</v>
          </cell>
          <cell r="X39">
            <v>133.25</v>
          </cell>
          <cell r="Y39">
            <v>221.51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8.0391291270515719</v>
          </cell>
          <cell r="W40">
            <v>11.00666869551104</v>
          </cell>
          <cell r="X40">
            <v>201.74</v>
          </cell>
          <cell r="Y40">
            <v>276.20999999999998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8.1868355844951495</v>
          </cell>
          <cell r="W41">
            <v>10.74586546328297</v>
          </cell>
          <cell r="X41">
            <v>12.28</v>
          </cell>
          <cell r="Y41">
            <v>16.12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7.3744813138052629</v>
          </cell>
          <cell r="W42">
            <v>11.545527388782217</v>
          </cell>
          <cell r="X42">
            <v>11.06</v>
          </cell>
          <cell r="Y42">
            <v>17.32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7.9393569718628205</v>
          </cell>
          <cell r="W43">
            <v>10.574954996717773</v>
          </cell>
          <cell r="X43">
            <v>17.440000000000001</v>
          </cell>
          <cell r="Y43">
            <v>23.22</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6.8039827834087649</v>
          </cell>
          <cell r="W44">
            <v>11.395035023648692</v>
          </cell>
          <cell r="X44">
            <v>14.94</v>
          </cell>
          <cell r="Y44">
            <v>25.03</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7.5075212699494385</v>
          </cell>
          <cell r="W45">
            <v>10.896017859774004</v>
          </cell>
          <cell r="X45">
            <v>26.55</v>
          </cell>
          <cell r="Y45">
            <v>38.54</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7.2520756870977943</v>
          </cell>
          <cell r="W46">
            <v>11.175310149225096</v>
          </cell>
          <cell r="X46">
            <v>25.65</v>
          </cell>
          <cell r="Y46">
            <v>39.53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8.0814677447069965</v>
          </cell>
          <cell r="W47">
            <v>10.323908476165988</v>
          </cell>
          <cell r="X47">
            <v>55.7</v>
          </cell>
          <cell r="Y47">
            <v>71.16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7.0939217393087244</v>
          </cell>
          <cell r="W48">
            <v>11.589592250097063</v>
          </cell>
          <cell r="X48">
            <v>48.89</v>
          </cell>
          <cell r="Y48">
            <v>79.88</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7.8109895437447285</v>
          </cell>
          <cell r="W49">
            <v>10.631066228639938</v>
          </cell>
          <cell r="X49">
            <v>115.4</v>
          </cell>
          <cell r="Y49">
            <v>157.07</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7.3582653198745991</v>
          </cell>
          <cell r="W50">
            <v>11.598724663724886</v>
          </cell>
          <cell r="X50">
            <v>108.72</v>
          </cell>
          <cell r="Y50">
            <v>171.37</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7.963171936658263</v>
          </cell>
          <cell r="W51">
            <v>11.090873514753829</v>
          </cell>
          <cell r="X51">
            <v>153.33000000000001</v>
          </cell>
          <cell r="Y51">
            <v>213.56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7.2828300778491712</v>
          </cell>
          <cell r="W52">
            <v>11.744621085616327</v>
          </cell>
          <cell r="X52">
            <v>140.22999999999999</v>
          </cell>
          <cell r="Y52">
            <v>226.15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7.666177795235007</v>
          </cell>
          <cell r="W53">
            <v>11.03731310114847</v>
          </cell>
          <cell r="X53">
            <v>192.38</v>
          </cell>
          <cell r="Y53">
            <v>276.98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7.9761349634981169</v>
          </cell>
          <cell r="W54">
            <v>10.356929913932403</v>
          </cell>
          <cell r="X54">
            <v>11.96</v>
          </cell>
          <cell r="Y54">
            <v>15.54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6.9720832413988028</v>
          </cell>
          <cell r="W55">
            <v>11.546743722305861</v>
          </cell>
          <cell r="X55">
            <v>10.46</v>
          </cell>
          <cell r="Y55">
            <v>17.32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7.6578910210565336</v>
          </cell>
          <cell r="W56">
            <v>10.349581555923923</v>
          </cell>
          <cell r="X56">
            <v>16.82</v>
          </cell>
          <cell r="Y56">
            <v>22.73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7.2370802789045428</v>
          </cell>
          <cell r="W57">
            <v>11.442773232983114</v>
          </cell>
          <cell r="X57">
            <v>15.89</v>
          </cell>
          <cell r="Y57">
            <v>25.13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7.4245266940156158</v>
          </cell>
          <cell r="W58">
            <v>11.074585181074061</v>
          </cell>
          <cell r="X58">
            <v>26.26</v>
          </cell>
          <cell r="Y58">
            <v>39.17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7.0667996991729698</v>
          </cell>
          <cell r="W59">
            <v>11.115927257783401</v>
          </cell>
          <cell r="X59">
            <v>24.99</v>
          </cell>
          <cell r="Y59">
            <v>39.32</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7.8743817254041382</v>
          </cell>
          <cell r="W60">
            <v>10.579796127004427</v>
          </cell>
          <cell r="X60">
            <v>54.27</v>
          </cell>
          <cell r="Y60">
            <v>72.92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7.2350034936782608</v>
          </cell>
          <cell r="W61">
            <v>11.86380692069298</v>
          </cell>
          <cell r="X61">
            <v>49.87</v>
          </cell>
          <cell r="Y61">
            <v>81.77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7.6157107585603399</v>
          </cell>
          <cell r="W62">
            <v>10.718467552915254</v>
          </cell>
          <cell r="X62">
            <v>112.52</v>
          </cell>
          <cell r="Y62">
            <v>158.36000000000001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6.9395179162743048</v>
          </cell>
          <cell r="W63">
            <v>11.43883014159262</v>
          </cell>
          <cell r="X63">
            <v>102.53</v>
          </cell>
          <cell r="Y63">
            <v>169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7.7498072302639009</v>
          </cell>
          <cell r="W64">
            <v>10.318466861039362</v>
          </cell>
          <cell r="X64">
            <v>149.22999999999999</v>
          </cell>
          <cell r="Y64">
            <v>198.69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6.8456990364355246</v>
          </cell>
          <cell r="W65">
            <v>11.816246364188482</v>
          </cell>
          <cell r="X65">
            <v>131.82</v>
          </cell>
          <cell r="Y65">
            <v>227.53</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7.7892139629734034</v>
          </cell>
          <cell r="W66">
            <v>10.560922441088673</v>
          </cell>
          <cell r="X66">
            <v>195.47</v>
          </cell>
          <cell r="Y66">
            <v>265.02999999999997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8.1714261011041902</v>
          </cell>
          <cell r="W68">
            <v>10.80331735194958</v>
          </cell>
          <cell r="X68">
            <v>12.26</v>
          </cell>
          <cell r="Y68">
            <v>16.2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6.7418130557072011</v>
          </cell>
          <cell r="W69">
            <v>11.18048728622786</v>
          </cell>
          <cell r="X69">
            <v>10.11</v>
          </cell>
          <cell r="Y69">
            <v>16.77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8.0727725213300534</v>
          </cell>
          <cell r="W70">
            <v>10.594774954817739</v>
          </cell>
          <cell r="X70">
            <v>17.73</v>
          </cell>
          <cell r="Y70">
            <v>23.27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7.0480952635358394</v>
          </cell>
          <cell r="W71">
            <v>11.139574110960947</v>
          </cell>
          <cell r="X71">
            <v>15.48</v>
          </cell>
          <cell r="Y71">
            <v>24.46</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8.1595816946679118</v>
          </cell>
          <cell r="W72">
            <v>10.64615567176838</v>
          </cell>
          <cell r="X72">
            <v>28.86</v>
          </cell>
          <cell r="Y72">
            <v>37.65</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7.014780910213287</v>
          </cell>
          <cell r="W73">
            <v>11.713788487561462</v>
          </cell>
          <cell r="X73">
            <v>24.81</v>
          </cell>
          <cell r="Y73">
            <v>41.43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7.8742813617831775</v>
          </cell>
          <cell r="W74">
            <v>10.537507038527666</v>
          </cell>
          <cell r="X74">
            <v>54.27</v>
          </cell>
          <cell r="Y74">
            <v>72.63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6.9706858021252405</v>
          </cell>
          <cell r="W75">
            <v>11.203955003023436</v>
          </cell>
          <cell r="X75">
            <v>48.05</v>
          </cell>
          <cell r="Y75">
            <v>77.22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7.9248097053894337</v>
          </cell>
          <cell r="W76">
            <v>10.388649159164197</v>
          </cell>
          <cell r="X76">
            <v>117.09</v>
          </cell>
          <cell r="Y76">
            <v>153.49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6.9460635773956509</v>
          </cell>
          <cell r="W77">
            <v>11.422156780412319</v>
          </cell>
          <cell r="X77">
            <v>102.63</v>
          </cell>
          <cell r="Y77">
            <v>168.76</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8.1365466214707194</v>
          </cell>
          <cell r="W78">
            <v>10.814009977042041</v>
          </cell>
          <cell r="X78">
            <v>156.66999999999999</v>
          </cell>
          <cell r="Y78">
            <v>208.23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7.2174893219883307</v>
          </cell>
          <cell r="W79">
            <v>11.795639808227286</v>
          </cell>
          <cell r="X79">
            <v>138.97999999999999</v>
          </cell>
          <cell r="Y79">
            <v>227.13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7.7041838091649328</v>
          </cell>
          <cell r="W80">
            <v>10.444755074132193</v>
          </cell>
          <cell r="X80">
            <v>193.34</v>
          </cell>
          <cell r="Y80">
            <v>262.11</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8.1331089170241651</v>
          </cell>
          <cell r="W88">
            <v>10.701273537036021</v>
          </cell>
          <cell r="X88">
            <v>12.2</v>
          </cell>
          <cell r="Y88">
            <v>16.05</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6.9604727988207697</v>
          </cell>
          <cell r="W89">
            <v>11.128645333523252</v>
          </cell>
          <cell r="X89">
            <v>10.44</v>
          </cell>
          <cell r="Y89">
            <v>16.690000000000001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7.5580241425947987</v>
          </cell>
          <cell r="W90">
            <v>10.503024991841524</v>
          </cell>
          <cell r="X90">
            <v>16.600000000000001</v>
          </cell>
          <cell r="Y90">
            <v>23.07</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7.3283122173795094</v>
          </cell>
          <cell r="W91">
            <v>11.220418042293847</v>
          </cell>
          <cell r="X91">
            <v>16.09</v>
          </cell>
          <cell r="Y91">
            <v>24.64</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7.8215482461350705</v>
          </cell>
          <cell r="W92">
            <v>10.593631993365701</v>
          </cell>
          <cell r="X92">
            <v>27.66</v>
          </cell>
          <cell r="Y92">
            <v>37.47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7.2684558693140922</v>
          </cell>
          <cell r="W93">
            <v>11.43971287292025</v>
          </cell>
          <cell r="X93">
            <v>25.71</v>
          </cell>
          <cell r="Y93">
            <v>40.46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8.0570299498028266</v>
          </cell>
          <cell r="W94">
            <v>10.450106819390408</v>
          </cell>
          <cell r="X94">
            <v>55.53</v>
          </cell>
          <cell r="Y94">
            <v>72.03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7.2974947007556565</v>
          </cell>
          <cell r="W95">
            <v>11.340079920909458</v>
          </cell>
          <cell r="X95">
            <v>50.3</v>
          </cell>
          <cell r="Y95">
            <v>78.16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7.8587172553088154</v>
          </cell>
          <cell r="W96">
            <v>10.466651338162206</v>
          </cell>
          <cell r="X96">
            <v>116.11</v>
          </cell>
          <cell r="Y96">
            <v>154.63999999999999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7.374996037745519</v>
          </cell>
          <cell r="W97">
            <v>11.5998133354218</v>
          </cell>
          <cell r="X97">
            <v>108.96</v>
          </cell>
          <cell r="Y97">
            <v>171.38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7.5176061639878009</v>
          </cell>
          <cell r="W98">
            <v>10.56801572553776</v>
          </cell>
          <cell r="X98">
            <v>144.75</v>
          </cell>
          <cell r="Y98">
            <v>203.49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6.760691305726203</v>
          </cell>
          <cell r="W99">
            <v>11.215750197955828</v>
          </cell>
          <cell r="X99">
            <v>130.18</v>
          </cell>
          <cell r="Y99">
            <v>215.96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7.5181081494854789</v>
          </cell>
          <cell r="W100">
            <v>10.609325212386972</v>
          </cell>
          <cell r="X100">
            <v>188.67</v>
          </cell>
          <cell r="Y100">
            <v>266.24</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7.9234562833397941</v>
          </cell>
          <cell r="W101">
            <v>10.488675089965867</v>
          </cell>
          <cell r="X101">
            <v>11.89</v>
          </cell>
          <cell r="Y101">
            <v>15.73</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6.9431696337416042</v>
          </cell>
          <cell r="W102">
            <v>11.129406400352504</v>
          </cell>
          <cell r="X102">
            <v>10.41</v>
          </cell>
          <cell r="Y102">
            <v>16.690000000000001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7.7443541798672006</v>
          </cell>
          <cell r="W103">
            <v>10.974027433765791</v>
          </cell>
          <cell r="X103">
            <v>17.010000000000002</v>
          </cell>
          <cell r="Y103">
            <v>24.1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6.7861417091950802</v>
          </cell>
          <cell r="W104">
            <v>11.689087491990097</v>
          </cell>
          <cell r="X104">
            <v>14.9</v>
          </cell>
          <cell r="Y104">
            <v>25.67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7.5897730051019954</v>
          </cell>
          <cell r="W105">
            <v>10.535009537802948</v>
          </cell>
          <cell r="X105">
            <v>26.84</v>
          </cell>
          <cell r="Y105">
            <v>37.26</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6.733240746526131</v>
          </cell>
          <cell r="W106">
            <v>11.330711975340137</v>
          </cell>
          <cell r="X106">
            <v>23.81</v>
          </cell>
          <cell r="Y106">
            <v>40.08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7.6158281786987905</v>
          </cell>
          <cell r="W107">
            <v>10.434362099120387</v>
          </cell>
          <cell r="X107">
            <v>52.49</v>
          </cell>
          <cell r="Y107">
            <v>71.92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7.3998093890480066</v>
          </cell>
          <cell r="W108">
            <v>11.130672506917803</v>
          </cell>
          <cell r="X108">
            <v>51</v>
          </cell>
          <cell r="Y108">
            <v>76.72</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7.9702055576268132</v>
          </cell>
          <cell r="W109">
            <v>10.970835991143367</v>
          </cell>
          <cell r="X109">
            <v>117.76</v>
          </cell>
          <cell r="Y109">
            <v>162.09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7.1929488146263676</v>
          </cell>
          <cell r="W110">
            <v>11.776445053374912</v>
          </cell>
          <cell r="X110">
            <v>106.27</v>
          </cell>
          <cell r="Y110">
            <v>173.99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7.4489475180759088</v>
          </cell>
          <cell r="W111">
            <v>11.106224420089951</v>
          </cell>
          <cell r="X111">
            <v>143.43</v>
          </cell>
          <cell r="Y111">
            <v>213.85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7.3435944374079565</v>
          </cell>
          <cell r="W112">
            <v>11.271308068721952</v>
          </cell>
          <cell r="X112">
            <v>141.4</v>
          </cell>
          <cell r="Y112">
            <v>217.03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7.8675877732993591</v>
          </cell>
          <cell r="W113">
            <v>10.616748336090318</v>
          </cell>
          <cell r="X113">
            <v>197.44</v>
          </cell>
          <cell r="Y113">
            <v>266.43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8.05018726296802</v>
          </cell>
          <cell r="W115">
            <v>10.923190796712642</v>
          </cell>
          <cell r="X115">
            <v>12.08</v>
          </cell>
          <cell r="Y115">
            <v>16.38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7.0320919290231814</v>
          </cell>
          <cell r="W116">
            <v>11.299275440853727</v>
          </cell>
          <cell r="X116">
            <v>10.55</v>
          </cell>
          <cell r="Y116">
            <v>16.95</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7.7476864339283846</v>
          </cell>
          <cell r="W117">
            <v>10.498788873496004</v>
          </cell>
          <cell r="X117">
            <v>17.02</v>
          </cell>
          <cell r="Y117">
            <v>23.06</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7.169591417496231</v>
          </cell>
          <cell r="W118">
            <v>11.491198677587436</v>
          </cell>
          <cell r="X118">
            <v>15.75</v>
          </cell>
          <cell r="Y118">
            <v>25.24</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8.0403565351676001</v>
          </cell>
          <cell r="W119">
            <v>10.814496069228838</v>
          </cell>
          <cell r="X119">
            <v>28.44</v>
          </cell>
          <cell r="Y119">
            <v>38.25</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7.0550654847455014</v>
          </cell>
          <cell r="W120">
            <v>11.871350112137129</v>
          </cell>
          <cell r="X120">
            <v>24.95</v>
          </cell>
          <cell r="Y120">
            <v>41.99</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8.114971303712057</v>
          </cell>
          <cell r="W121">
            <v>10.732719441556213</v>
          </cell>
          <cell r="X121">
            <v>55.93</v>
          </cell>
          <cell r="Y121">
            <v>73.97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6.8464743611874326</v>
          </cell>
          <cell r="W122">
            <v>11.271550221718687</v>
          </cell>
          <cell r="X122">
            <v>47.19</v>
          </cell>
          <cell r="Y122">
            <v>77.69</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7.6323463593899605</v>
          </cell>
          <cell r="W123">
            <v>10.400581387489602</v>
          </cell>
          <cell r="X123">
            <v>112.76</v>
          </cell>
          <cell r="Y123">
            <v>153.66</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7.1119888788838121</v>
          </cell>
          <cell r="W124">
            <v>11.528266343602002</v>
          </cell>
          <cell r="X124">
            <v>105.08</v>
          </cell>
          <cell r="Y124">
            <v>170.33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7.6658491270312332</v>
          </cell>
          <cell r="W125">
            <v>11.081863875038412</v>
          </cell>
          <cell r="X125">
            <v>147.61000000000001</v>
          </cell>
          <cell r="Y125">
            <v>213.39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7.1535938366580414</v>
          </cell>
          <cell r="W126">
            <v>11.511088981187752</v>
          </cell>
          <cell r="X126">
            <v>137.75</v>
          </cell>
          <cell r="Y126">
            <v>221.65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7.7193104278562474</v>
          </cell>
          <cell r="W127">
            <v>10.400961749962324</v>
          </cell>
          <cell r="X127">
            <v>193.72</v>
          </cell>
          <cell r="Y127">
            <v>261.01</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N2" sqref="N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7.8859267142599165E-3</v>
      </c>
      <c r="C2">
        <f t="shared" ref="C2:C32" ca="1" si="0">RAND()</f>
        <v>5.1714696966375873E-2</v>
      </c>
      <c r="D2" t="str">
        <f ca="1">VLOOKUP($B2
+IF(D1="DI",1,
IF(D1="EN",2,
IF(D1="GO",3,0))),$AC:$AD,MATCH($AD$1,$AC$1:$AD$1,0),1)</f>
        <v>GO</v>
      </c>
      <c r="E2">
        <f ca="1">ROUNDDOWN(VLOOKUP(D2,$P:$W,MATCH($U$1,$P$1:$W$1,0),0)+C2*(VLOOKUP(D2,$P:$W,MATCH($V$1,$P$1:$W$1,0),0)-VLOOKUP(D2,$P:$W,MATCH($U$1,$P$1:$W$1,0),0)+10^ABS(VLOOKUP(D2,$P:$W,MATCH($W$1,$P$1:$W$1,0),0))),VLOOKUP(D2,$P:$W,MATCH($W$1,$P$1:$W$1,0),0))</f>
        <v>600</v>
      </c>
      <c r="F2" t="s">
        <v>127</v>
      </c>
      <c r="G2">
        <v>7</v>
      </c>
      <c r="H2" t="s">
        <v>127</v>
      </c>
      <c r="I2">
        <v>9</v>
      </c>
      <c r="J2" t="str">
        <f>IF(H2="GO",
  IF(I2&lt;100,"골드이상",""),
IF(H2="DI",
  IF(I2&gt;29,"다이아너무많음",
  IF(I2&gt;9,"다이아다소많음","")),""))</f>
        <v/>
      </c>
      <c r="K2" t="str">
        <f ca="1">IF(ROW()=2,L2,OFFSET(K2,-1,0)&amp;","&amp;L2)</f>
        <v>{"dy":1,"cd":"EN","cn":9}</v>
      </c>
      <c r="L2" t="str">
        <f>"{"""&amp;A$1&amp;""":"&amp;A2
&amp;","""&amp;H$1&amp;""":"""&amp;H2&amp;""""
&amp;","""&amp;I$1&amp;""":"&amp;I2&amp;"}"</f>
        <v>{"dy":1,"cd":"EN","cn":9}</v>
      </c>
      <c r="N2" t="str">
        <f ca="1">"["&amp;
IF(LEFT(OFFSET(K1,COUNTA(K:K)-1,0),1)=",",SUBSTITUTE(OFFSET(K1,COUNTA(K:K)-1,0),",","",1),OFFSET(K1,COUNTA(K:K)-1,0))
&amp;"]"</f>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dy":27,"cd":"GO","cn":2400},{"dy":28,"cd":"EN","cn":6},{"dy":29,"cd":"GO","cn":900},{"dy":30,"cd":"DI","cn":5},{"dy":31,"cd":"GO","cn":500}]</v>
      </c>
      <c r="P2" t="s">
        <v>97</v>
      </c>
      <c r="Q2">
        <f ca="1">COUNTIF(D:D,P2)</f>
        <v>13</v>
      </c>
      <c r="R2">
        <f>COUNTIF(H:H,P2)</f>
        <v>13</v>
      </c>
      <c r="S2">
        <f>SUMIF(H:H,P2,I:I)</f>
        <v>95</v>
      </c>
      <c r="T2">
        <f>S2/R2</f>
        <v>7.3076923076923075</v>
      </c>
      <c r="U2">
        <v>6</v>
      </c>
      <c r="V2">
        <v>9</v>
      </c>
      <c r="W2">
        <v>0</v>
      </c>
      <c r="Y2">
        <v>1</v>
      </c>
      <c r="Z2">
        <v>0</v>
      </c>
      <c r="AA2">
        <v>14</v>
      </c>
      <c r="AB2">
        <f>AA2/SUMIF(Z:Z,Z2,AA:AA)</f>
        <v>0.46666666666666667</v>
      </c>
      <c r="AC2">
        <v>0</v>
      </c>
      <c r="AD2" t="s">
        <v>126</v>
      </c>
    </row>
    <row r="3" spans="1:30">
      <c r="A3">
        <v>2</v>
      </c>
      <c r="B3">
        <f t="shared" ref="B3:B32" ca="1" si="1">RAND()</f>
        <v>0.77045172005227636</v>
      </c>
      <c r="C3">
        <f t="shared" ca="1" si="0"/>
        <v>0.35167092305539949</v>
      </c>
      <c r="D3" t="str">
        <f t="shared" ref="D3:D32" ca="1" si="2">VLOOKUP($B3
+IF(D2="DI",1,
IF(D2="EN",2,
IF(D2="GO",3,0))),$AC:$AD,MATCH($AD$1,$AC$1:$AD$1,0),1)</f>
        <v>EN</v>
      </c>
      <c r="E3">
        <f t="shared" ref="E3:E32" ca="1" si="3">ROUNDDOWN(VLOOKUP(D3,$P:$W,MATCH($U$1,$P$1:$W$1,0),0)+C3*(VLOOKUP(D3,$P:$W,MATCH($V$1,$P$1:$W$1,0),0)-VLOOKUP(D3,$P:$W,MATCH($U$1,$P$1:$W$1,0),0)+10^ABS(VLOOKUP(D3,$P:$W,MATCH($W$1,$P$1:$W$1,0),0))),VLOOKUP(D3,$P:$W,MATCH($W$1,$P$1:$W$1,0),0))</f>
        <v>7</v>
      </c>
      <c r="F3" t="s">
        <v>125</v>
      </c>
      <c r="G3">
        <v>800</v>
      </c>
      <c r="H3" t="s">
        <v>125</v>
      </c>
      <c r="I3">
        <v>900</v>
      </c>
      <c r="J3" t="str">
        <f t="shared" ref="J3:J32" si="4">IF(H3="GO",
  IF(I3&lt;100,"골드이상",""),
IF(H3="DI",
  IF(I3&gt;29,"다이아너무많음",
  IF(I3&gt;9,"다이아다소많음","")),""))</f>
        <v/>
      </c>
      <c r="K3" t="str">
        <f t="shared" ref="K3:K32" ca="1" si="5">IF(ROW()=2,L3,OFFSET(K3,-1,0)&amp;","&amp;L3)</f>
        <v>{"dy":1,"cd":"EN","cn":9},{"dy":2,"cd":"GO","cn":900}</v>
      </c>
      <c r="L3" t="str">
        <f t="shared" ref="L3:L32" si="6">"{"""&amp;A$1&amp;""":"&amp;A3
&amp;","""&amp;H$1&amp;""":"""&amp;H3&amp;""""
&amp;","""&amp;I$1&amp;""":"&amp;I3&amp;"}"</f>
        <v>{"dy":2,"cd":"GO","cn":900}</v>
      </c>
      <c r="P3" t="s">
        <v>68</v>
      </c>
      <c r="Q3">
        <f t="shared" ref="Q3:Q4" ca="1" si="7">COUNTIF(D:D,P3)</f>
        <v>13</v>
      </c>
      <c r="R3">
        <f t="shared" ref="R3:R4" si="8">COUNTIF(H:H,P3)</f>
        <v>14</v>
      </c>
      <c r="S3">
        <f t="shared" ref="S3:S4" si="9">SUMIF(H:H,P3,I:I)</f>
        <v>28100</v>
      </c>
      <c r="T3">
        <f>S3/R3</f>
        <v>2007.1428571428571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0.91664313945277787</v>
      </c>
      <c r="C4">
        <f t="shared" ca="1" si="0"/>
        <v>0.77864325810000612</v>
      </c>
      <c r="D4" t="str">
        <f t="shared" ca="1" si="2"/>
        <v>DI</v>
      </c>
      <c r="E4">
        <f t="shared" ca="1" si="3"/>
        <v>6</v>
      </c>
      <c r="F4" t="s">
        <v>127</v>
      </c>
      <c r="G4">
        <v>12</v>
      </c>
      <c r="H4" t="s">
        <v>127</v>
      </c>
      <c r="I4">
        <v>8</v>
      </c>
      <c r="J4" t="str">
        <f t="shared" si="4"/>
        <v/>
      </c>
      <c r="K4" t="str">
        <f t="shared" ca="1" si="5"/>
        <v>{"dy":1,"cd":"EN","cn":9},{"dy":2,"cd":"GO","cn":900},{"dy":3,"cd":"EN","cn":8}</v>
      </c>
      <c r="L4" t="str">
        <f t="shared" si="6"/>
        <v>{"dy":3,"cd":"EN","cn":8}</v>
      </c>
      <c r="P4" t="s">
        <v>98</v>
      </c>
      <c r="Q4">
        <f t="shared" ca="1" si="7"/>
        <v>5</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6.9894356130408397E-2</v>
      </c>
      <c r="C5">
        <f t="shared" ca="1" si="0"/>
        <v>4.8871206797140632E-2</v>
      </c>
      <c r="D5" t="str">
        <f t="shared" ca="1" si="2"/>
        <v>GO</v>
      </c>
      <c r="E5">
        <f t="shared" ca="1" si="3"/>
        <v>600</v>
      </c>
      <c r="F5" t="s">
        <v>125</v>
      </c>
      <c r="G5">
        <v>1000</v>
      </c>
      <c r="H5" t="s">
        <v>125</v>
      </c>
      <c r="I5">
        <v>3500</v>
      </c>
      <c r="J5" t="str">
        <f t="shared" si="4"/>
        <v/>
      </c>
      <c r="K5" t="str">
        <f t="shared" ca="1" si="5"/>
        <v>{"dy":1,"cd":"EN","cn":9},{"dy":2,"cd":"GO","cn":900},{"dy":3,"cd":"EN","cn":8},{"dy":4,"cd":"GO","cn":3500}</v>
      </c>
      <c r="L5" t="str">
        <f t="shared" si="6"/>
        <v>{"dy":4,"cd":"GO","cn":3500}</v>
      </c>
      <c r="Y5">
        <v>1</v>
      </c>
      <c r="Z5">
        <v>1</v>
      </c>
      <c r="AA5">
        <f>VLOOKUP($Y5,$Y:$AD,MATCH(AA$1,$Y$1:$AD$1,0),0)</f>
        <v>14</v>
      </c>
      <c r="AB5">
        <f t="shared" si="10"/>
        <v>0.5</v>
      </c>
      <c r="AC5">
        <f>AC4+AB4</f>
        <v>1</v>
      </c>
      <c r="AD5" t="str">
        <f>VLOOKUP($Y5,$Y:$AD,MATCH(AD$1,$Y$1:$AD$1,0),0)</f>
        <v>GO</v>
      </c>
    </row>
    <row r="6" spans="1:30">
      <c r="A6">
        <v>5</v>
      </c>
      <c r="B6">
        <f t="shared" ca="1" si="1"/>
        <v>0.88754154052873424</v>
      </c>
      <c r="C6">
        <f t="shared" ca="1" si="0"/>
        <v>0.16629200891348406</v>
      </c>
      <c r="D6" t="str">
        <f t="shared" ca="1" si="2"/>
        <v>DI</v>
      </c>
      <c r="E6">
        <f t="shared" ca="1" si="3"/>
        <v>3</v>
      </c>
      <c r="F6" t="s">
        <v>127</v>
      </c>
      <c r="G6">
        <v>5</v>
      </c>
      <c r="H6" t="s">
        <v>129</v>
      </c>
      <c r="I6">
        <v>3</v>
      </c>
      <c r="J6" t="str">
        <f t="shared" si="4"/>
        <v/>
      </c>
      <c r="K6" t="str">
        <f t="shared" ca="1" si="5"/>
        <v>{"dy":1,"cd":"EN","cn":9},{"dy":2,"cd":"GO","cn":900},{"dy":3,"cd":"EN","cn":8},{"dy":4,"cd":"GO","cn":3500},{"dy":5,"cd":"DI","cn":3}</v>
      </c>
      <c r="L6" t="str">
        <f t="shared" si="6"/>
        <v>{"dy":5,"cd":"DI","cn":3}</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0.7272508918766285</v>
      </c>
      <c r="C7">
        <f t="shared" ca="1" si="0"/>
        <v>0.49544419259968298</v>
      </c>
      <c r="D7" t="str">
        <f t="shared" ca="1" si="2"/>
        <v>EN</v>
      </c>
      <c r="E7">
        <f t="shared" ca="1" si="3"/>
        <v>7</v>
      </c>
      <c r="F7" t="s">
        <v>125</v>
      </c>
      <c r="G7">
        <v>900</v>
      </c>
      <c r="H7" t="s">
        <v>125</v>
      </c>
      <c r="I7">
        <v>2700</v>
      </c>
      <c r="J7" t="str">
        <f t="shared" si="4"/>
        <v/>
      </c>
      <c r="K7" t="str">
        <f t="shared" ca="1" si="5"/>
        <v>{"dy":1,"cd":"EN","cn":9},{"dy":2,"cd":"GO","cn":900},{"dy":3,"cd":"EN","cn":8},{"dy":4,"cd":"GO","cn":3500},{"dy":5,"cd":"DI","cn":3},{"dy":6,"cd":"GO","cn":2700}</v>
      </c>
      <c r="L7" t="str">
        <f t="shared" si="6"/>
        <v>{"dy":6,"cd":"GO","cn":2700}</v>
      </c>
      <c r="Y7">
        <v>1</v>
      </c>
      <c r="Z7">
        <v>2</v>
      </c>
      <c r="AA7">
        <f t="shared" si="11"/>
        <v>14</v>
      </c>
      <c r="AB7">
        <f t="shared" si="10"/>
        <v>0.875</v>
      </c>
      <c r="AC7">
        <f t="shared" si="12"/>
        <v>2</v>
      </c>
      <c r="AD7" t="str">
        <f t="shared" si="13"/>
        <v>GO</v>
      </c>
    </row>
    <row r="8" spans="1:30">
      <c r="A8">
        <v>7</v>
      </c>
      <c r="B8">
        <f t="shared" ca="1" si="1"/>
        <v>0.91807143063542029</v>
      </c>
      <c r="C8">
        <f t="shared" ca="1" si="0"/>
        <v>0.52988723426525153</v>
      </c>
      <c r="D8" t="str">
        <f t="shared" ca="1" si="2"/>
        <v>DI</v>
      </c>
      <c r="E8">
        <f t="shared" ca="1" si="3"/>
        <v>5</v>
      </c>
      <c r="F8" t="s">
        <v>127</v>
      </c>
      <c r="G8">
        <v>6</v>
      </c>
      <c r="H8" t="s">
        <v>127</v>
      </c>
      <c r="I8">
        <v>6</v>
      </c>
      <c r="J8" t="str">
        <f t="shared" si="4"/>
        <v/>
      </c>
      <c r="K8" t="str">
        <f t="shared" ca="1" si="5"/>
        <v>{"dy":1,"cd":"EN","cn":9},{"dy":2,"cd":"GO","cn":900},{"dy":3,"cd":"EN","cn":8},{"dy":4,"cd":"GO","cn":3500},{"dy":5,"cd":"DI","cn":3},{"dy":6,"cd":"GO","cn":2700},{"dy":7,"cd":"EN","cn":6}</v>
      </c>
      <c r="L8" t="str">
        <f t="shared" si="6"/>
        <v>{"dy":7,"cd":"EN","cn":6}</v>
      </c>
      <c r="Y8">
        <v>3</v>
      </c>
      <c r="Z8">
        <v>2</v>
      </c>
      <c r="AA8">
        <f t="shared" si="11"/>
        <v>2</v>
      </c>
      <c r="AB8">
        <f t="shared" si="10"/>
        <v>0.125</v>
      </c>
      <c r="AC8">
        <f t="shared" si="12"/>
        <v>2.875</v>
      </c>
      <c r="AD8" t="str">
        <f t="shared" si="13"/>
        <v>DI</v>
      </c>
    </row>
    <row r="9" spans="1:30">
      <c r="A9">
        <v>8</v>
      </c>
      <c r="B9">
        <f t="shared" ca="1" si="1"/>
        <v>3.6645476972263502E-3</v>
      </c>
      <c r="C9">
        <f t="shared" ca="1" si="0"/>
        <v>0.90658913232103422</v>
      </c>
      <c r="D9" t="str">
        <f t="shared" ca="1" si="2"/>
        <v>GO</v>
      </c>
      <c r="E9">
        <f t="shared" ca="1" si="3"/>
        <v>3300</v>
      </c>
      <c r="F9" t="s">
        <v>129</v>
      </c>
      <c r="G9">
        <v>3</v>
      </c>
      <c r="H9" t="s">
        <v>125</v>
      </c>
      <c r="I9">
        <v>700</v>
      </c>
      <c r="J9" t="str">
        <f t="shared" si="4"/>
        <v/>
      </c>
      <c r="K9" t="str">
        <f t="shared" ca="1" si="5"/>
        <v>{"dy":1,"cd":"EN","cn":9},{"dy":2,"cd":"GO","cn":900},{"dy":3,"cd":"EN","cn":8},{"dy":4,"cd":"GO","cn":3500},{"dy":5,"cd":"DI","cn":3},{"dy":6,"cd":"GO","cn":2700},{"dy":7,"cd":"EN","cn":6},{"dy":8,"cd":"GO","cn":700}</v>
      </c>
      <c r="L9" t="str">
        <f t="shared" si="6"/>
        <v>{"dy":8,"cd":"GO","cn":700}</v>
      </c>
      <c r="Y9">
        <v>2</v>
      </c>
      <c r="Z9">
        <v>3</v>
      </c>
      <c r="AA9">
        <f t="shared" si="11"/>
        <v>14</v>
      </c>
      <c r="AB9">
        <f t="shared" si="10"/>
        <v>0.875</v>
      </c>
      <c r="AC9">
        <f t="shared" si="12"/>
        <v>3</v>
      </c>
      <c r="AD9" t="str">
        <f t="shared" si="13"/>
        <v>EN</v>
      </c>
    </row>
    <row r="10" spans="1:30">
      <c r="A10">
        <v>9</v>
      </c>
      <c r="B10">
        <f t="shared" ca="1" si="1"/>
        <v>0.67846527221297537</v>
      </c>
      <c r="C10">
        <f t="shared" ca="1" si="0"/>
        <v>0.55739711797711744</v>
      </c>
      <c r="D10" t="str">
        <f t="shared" ca="1" si="2"/>
        <v>EN</v>
      </c>
      <c r="E10">
        <f t="shared" ca="1" si="3"/>
        <v>8</v>
      </c>
      <c r="F10" t="s">
        <v>125</v>
      </c>
      <c r="G10">
        <v>700</v>
      </c>
      <c r="H10" t="s">
        <v>127</v>
      </c>
      <c r="I10">
        <v>8</v>
      </c>
      <c r="J10" t="str">
        <f t="shared" si="4"/>
        <v/>
      </c>
      <c r="K10" t="str">
        <f t="shared" ca="1" si="5"/>
        <v>{"dy":1,"cd":"EN","cn":9},{"dy":2,"cd":"GO","cn":900},{"dy":3,"cd":"EN","cn":8},{"dy":4,"cd":"GO","cn":3500},{"dy":5,"cd":"DI","cn":3},{"dy":6,"cd":"GO","cn":2700},{"dy":7,"cd":"EN","cn":6},{"dy":8,"cd":"GO","cn":700},{"dy":9,"cd":"EN","cn":8}</v>
      </c>
      <c r="L10" t="str">
        <f t="shared" si="6"/>
        <v>{"dy":9,"cd":"EN","cn":8}</v>
      </c>
      <c r="Y10">
        <v>3</v>
      </c>
      <c r="Z10">
        <v>3</v>
      </c>
      <c r="AA10">
        <f t="shared" si="11"/>
        <v>2</v>
      </c>
      <c r="AB10">
        <f t="shared" si="10"/>
        <v>0.125</v>
      </c>
      <c r="AC10">
        <f t="shared" si="12"/>
        <v>3.875</v>
      </c>
      <c r="AD10" t="str">
        <f t="shared" si="13"/>
        <v>DI</v>
      </c>
    </row>
    <row r="11" spans="1:30">
      <c r="A11">
        <v>10</v>
      </c>
      <c r="B11">
        <f t="shared" ca="1" si="1"/>
        <v>0.29758151234288333</v>
      </c>
      <c r="C11">
        <f t="shared" ca="1" si="0"/>
        <v>0.70984261566365903</v>
      </c>
      <c r="D11" t="str">
        <f t="shared" ca="1" si="2"/>
        <v>GO</v>
      </c>
      <c r="E11">
        <f t="shared" ca="1" si="3"/>
        <v>2700</v>
      </c>
      <c r="F11" t="s">
        <v>127</v>
      </c>
      <c r="G11">
        <v>10</v>
      </c>
      <c r="H11" t="s">
        <v>125</v>
      </c>
      <c r="I11">
        <v>3200</v>
      </c>
      <c r="J11" t="str">
        <f t="shared" si="4"/>
        <v/>
      </c>
      <c r="K11" t="str">
        <f t="shared" ca="1" si="5"/>
        <v>{"dy":1,"cd":"EN","cn":9},{"dy":2,"cd":"GO","cn":900},{"dy":3,"cd":"EN","cn":8},{"dy":4,"cd":"GO","cn":3500},{"dy":5,"cd":"DI","cn":3},{"dy":6,"cd":"GO","cn":2700},{"dy":7,"cd":"EN","cn":6},{"dy":8,"cd":"GO","cn":700},{"dy":9,"cd":"EN","cn":8},{"dy":10,"cd":"GO","cn":3200}</v>
      </c>
      <c r="L11" t="str">
        <f t="shared" si="6"/>
        <v>{"dy":10,"cd":"GO","cn":3200}</v>
      </c>
    </row>
    <row r="12" spans="1:30">
      <c r="A12">
        <v>11</v>
      </c>
      <c r="B12">
        <f t="shared" ca="1" si="1"/>
        <v>0.87814518941022857</v>
      </c>
      <c r="C12">
        <f t="shared" ca="1" si="0"/>
        <v>1.041093833716511E-2</v>
      </c>
      <c r="D12" t="str">
        <f t="shared" ca="1" si="2"/>
        <v>DI</v>
      </c>
      <c r="E12">
        <f t="shared" ca="1" si="3"/>
        <v>3</v>
      </c>
      <c r="F12" t="s">
        <v>125</v>
      </c>
      <c r="G12">
        <v>1300</v>
      </c>
      <c r="H12" t="s">
        <v>127</v>
      </c>
      <c r="I12">
        <v>6</v>
      </c>
      <c r="J12" t="str">
        <f t="shared" si="4"/>
        <v/>
      </c>
      <c r="K12" t="str">
        <f t="shared" ca="1" si="5"/>
        <v>{"dy":1,"cd":"EN","cn":9},{"dy":2,"cd":"GO","cn":900},{"dy":3,"cd":"EN","cn":8},{"dy":4,"cd":"GO","cn":3500},{"dy":5,"cd":"DI","cn":3},{"dy":6,"cd":"GO","cn":2700},{"dy":7,"cd":"EN","cn":6},{"dy":8,"cd":"GO","cn":700},{"dy":9,"cd":"EN","cn":8},{"dy":10,"cd":"GO","cn":3200},{"dy":11,"cd":"EN","cn":6}</v>
      </c>
      <c r="L12" t="str">
        <f t="shared" si="6"/>
        <v>{"dy":11,"cd":"EN","cn":6}</v>
      </c>
    </row>
    <row r="13" spans="1:30">
      <c r="A13">
        <v>12</v>
      </c>
      <c r="B13">
        <f t="shared" ca="1" si="1"/>
        <v>0.79241001604861261</v>
      </c>
      <c r="C13">
        <f t="shared" ca="1" si="0"/>
        <v>0.85799547127285536</v>
      </c>
      <c r="D13" t="str">
        <f t="shared" ca="1" si="2"/>
        <v>EN</v>
      </c>
      <c r="E13">
        <f t="shared" ca="1" si="3"/>
        <v>9</v>
      </c>
      <c r="F13" t="s">
        <v>127</v>
      </c>
      <c r="G13">
        <v>6</v>
      </c>
      <c r="H13" t="s">
        <v>473</v>
      </c>
      <c r="I13">
        <v>6</v>
      </c>
      <c r="J13" t="str">
        <f t="shared" si="4"/>
        <v/>
      </c>
      <c r="K13" t="str">
        <f t="shared" ca="1" si="5"/>
        <v>{"dy":1,"cd":"EN","cn":9},{"dy":2,"cd":"GO","cn":900},{"dy":3,"cd":"EN","cn":8},{"dy":4,"cd":"GO","cn":3500},{"dy":5,"cd":"DI","cn":3},{"dy":6,"cd":"GO","cn":2700},{"dy":7,"cd":"EN","cn":6},{"dy":8,"cd":"GO","cn":700},{"dy":9,"cd":"EN","cn":8},{"dy":10,"cd":"GO","cn":3200},{"dy":11,"cd":"EN","cn":6},{"dy":12,"cd":"DI","cn":6}</v>
      </c>
      <c r="L13" t="str">
        <f t="shared" si="6"/>
        <v>{"dy":12,"cd":"DI","cn":6}</v>
      </c>
    </row>
    <row r="14" spans="1:30">
      <c r="A14">
        <v>13</v>
      </c>
      <c r="B14">
        <f t="shared" ca="1" si="1"/>
        <v>0.68527544389087802</v>
      </c>
      <c r="C14">
        <f t="shared" ca="1" si="0"/>
        <v>1.3738877674347227E-2</v>
      </c>
      <c r="D14" t="str">
        <f t="shared" ca="1" si="2"/>
        <v>GO</v>
      </c>
      <c r="E14">
        <f t="shared" ca="1" si="3"/>
        <v>500</v>
      </c>
      <c r="F14" t="s">
        <v>125</v>
      </c>
      <c r="G14">
        <v>1200</v>
      </c>
      <c r="H14" t="s">
        <v>125</v>
      </c>
      <c r="I14">
        <v>1700</v>
      </c>
      <c r="J14" t="str">
        <f t="shared" si="4"/>
        <v/>
      </c>
      <c r="K14" t="str">
        <f t="shared" ca="1" si="5"/>
        <v>{"dy":1,"cd":"EN","cn":9},{"dy":2,"cd":"GO","cn":900},{"dy":3,"cd":"EN","cn":8},{"dy":4,"cd":"GO","cn":3500},{"dy":5,"cd":"DI","cn":3},{"dy":6,"cd":"GO","cn":2700},{"dy":7,"cd":"EN","cn":6},{"dy":8,"cd":"GO","cn":700},{"dy":9,"cd":"EN","cn":8},{"dy":10,"cd":"GO","cn":3200},{"dy":11,"cd":"EN","cn":6},{"dy":12,"cd":"DI","cn":6},{"dy":13,"cd":"GO","cn":1700}</v>
      </c>
      <c r="L14" t="str">
        <f t="shared" si="6"/>
        <v>{"dy":13,"cd":"GO","cn":1700}</v>
      </c>
    </row>
    <row r="15" spans="1:30">
      <c r="A15">
        <v>14</v>
      </c>
      <c r="B15">
        <f t="shared" ca="1" si="1"/>
        <v>0.66783027221046443</v>
      </c>
      <c r="C15">
        <f t="shared" ca="1" si="0"/>
        <v>0.30379597012471327</v>
      </c>
      <c r="D15" t="str">
        <f t="shared" ca="1" si="2"/>
        <v>EN</v>
      </c>
      <c r="E15">
        <f t="shared" ca="1" si="3"/>
        <v>7</v>
      </c>
      <c r="F15" t="s">
        <v>127</v>
      </c>
      <c r="G15">
        <v>10</v>
      </c>
      <c r="H15" t="s">
        <v>127</v>
      </c>
      <c r="I15">
        <v>8</v>
      </c>
      <c r="J15" t="str">
        <f t="shared" si="4"/>
        <v/>
      </c>
      <c r="K15" t="str">
        <f t="shared" ca="1" si="5"/>
        <v>{"dy":1,"cd":"EN","cn":9},{"dy":2,"cd":"GO","cn":900},{"dy":3,"cd":"EN","cn":8},{"dy":4,"cd":"GO","cn":3500},{"dy":5,"cd":"DI","cn":3},{"dy":6,"cd":"GO","cn":2700},{"dy":7,"cd":"EN","cn":6},{"dy":8,"cd":"GO","cn":700},{"dy":9,"cd":"EN","cn":8},{"dy":10,"cd":"GO","cn":3200},{"dy":11,"cd":"EN","cn":6},{"dy":12,"cd":"DI","cn":6},{"dy":13,"cd":"GO","cn":1700},{"dy":14,"cd":"EN","cn":8}</v>
      </c>
      <c r="L15" t="str">
        <f t="shared" si="6"/>
        <v>{"dy":14,"cd":"EN","cn":8}</v>
      </c>
    </row>
    <row r="16" spans="1:30">
      <c r="A16">
        <v>15</v>
      </c>
      <c r="B16">
        <f t="shared" ca="1" si="1"/>
        <v>0.70479177015559535</v>
      </c>
      <c r="C16">
        <f t="shared" ca="1" si="0"/>
        <v>0.54083157816399263</v>
      </c>
      <c r="D16" t="str">
        <f t="shared" ca="1" si="2"/>
        <v>GO</v>
      </c>
      <c r="E16">
        <f t="shared" ca="1" si="3"/>
        <v>2100</v>
      </c>
      <c r="F16" t="s">
        <v>125</v>
      </c>
      <c r="G16">
        <v>1000</v>
      </c>
      <c r="H16" t="s">
        <v>125</v>
      </c>
      <c r="I16">
        <v>2100</v>
      </c>
      <c r="J16" t="str">
        <f t="shared" si="4"/>
        <v/>
      </c>
      <c r="K16" t="str">
        <f t="shared" ca="1" si="5"/>
        <v>{"dy":1,"cd":"EN","cn":9},{"dy":2,"cd":"GO","cn":900},{"dy":3,"cd":"EN","cn":8},{"dy":4,"cd":"GO","cn":3500},{"dy":5,"cd":"DI","cn":3},{"dy":6,"cd":"GO","cn":2700},{"dy":7,"cd":"EN","cn":6},{"dy":8,"cd":"GO","cn":700},{"dy":9,"cd":"EN","cn":8},{"dy":10,"cd":"GO","cn":3200},{"dy":11,"cd":"EN","cn":6},{"dy":12,"cd":"DI","cn":6},{"dy":13,"cd":"GO","cn":1700},{"dy":14,"cd":"EN","cn":8},{"dy":15,"cd":"GO","cn":2100}</v>
      </c>
      <c r="L16" t="str">
        <f t="shared" si="6"/>
        <v>{"dy":15,"cd":"GO","cn":2100}</v>
      </c>
    </row>
    <row r="17" spans="1:12">
      <c r="A17">
        <v>16</v>
      </c>
      <c r="B17">
        <f t="shared" ca="1" si="1"/>
        <v>0.4405895229092075</v>
      </c>
      <c r="C17">
        <f t="shared" ca="1" si="0"/>
        <v>0.63584088262353822</v>
      </c>
      <c r="D17" t="str">
        <f t="shared" ca="1" si="2"/>
        <v>EN</v>
      </c>
      <c r="E17">
        <f t="shared" ca="1" si="3"/>
        <v>8</v>
      </c>
      <c r="F17" t="s">
        <v>127</v>
      </c>
      <c r="G17">
        <v>8</v>
      </c>
      <c r="H17" t="s">
        <v>127</v>
      </c>
      <c r="I17">
        <v>8</v>
      </c>
      <c r="J17" t="str">
        <f t="shared" si="4"/>
        <v/>
      </c>
      <c r="K17" t="str">
        <f t="shared" ca="1" si="5"/>
        <v>{"dy":1,"cd":"EN","cn":9},{"dy":2,"cd":"GO","cn":900},{"dy":3,"cd":"EN","cn":8},{"dy":4,"cd":"GO","cn":3500},{"dy":5,"cd":"DI","cn":3},{"dy":6,"cd":"GO","cn":2700},{"dy":7,"cd":"EN","cn":6},{"dy":8,"cd":"GO","cn":700},{"dy":9,"cd":"EN","cn":8},{"dy":10,"cd":"GO","cn":3200},{"dy":11,"cd":"EN","cn":6},{"dy":12,"cd":"DI","cn":6},{"dy":13,"cd":"GO","cn":1700},{"dy":14,"cd":"EN","cn":8},{"dy":15,"cd":"GO","cn":2100},{"dy":16,"cd":"EN","cn":8}</v>
      </c>
      <c r="L17" t="str">
        <f t="shared" si="6"/>
        <v>{"dy":16,"cd":"EN","cn":8}</v>
      </c>
    </row>
    <row r="18" spans="1:12">
      <c r="A18">
        <v>17</v>
      </c>
      <c r="B18">
        <f t="shared" ca="1" si="1"/>
        <v>0.74944151951084226</v>
      </c>
      <c r="C18">
        <f t="shared" ca="1" si="0"/>
        <v>0.73905714273732714</v>
      </c>
      <c r="D18" t="str">
        <f t="shared" ca="1" si="2"/>
        <v>GO</v>
      </c>
      <c r="E18">
        <f t="shared" ca="1" si="3"/>
        <v>2700</v>
      </c>
      <c r="F18" t="s">
        <v>125</v>
      </c>
      <c r="G18">
        <v>800</v>
      </c>
      <c r="H18" t="s">
        <v>129</v>
      </c>
      <c r="I18">
        <v>4</v>
      </c>
      <c r="J18" t="str">
        <f t="shared" si="4"/>
        <v/>
      </c>
      <c r="K18" t="str">
        <f t="shared" ca="1" si="5"/>
        <v>{"dy":1,"cd":"EN","cn":9},{"dy":2,"cd":"GO","cn":900},{"dy":3,"cd":"EN","cn":8},{"dy":4,"cd":"GO","cn":3500},{"dy":5,"cd":"DI","cn":3},{"dy":6,"cd":"GO","cn":2700},{"dy":7,"cd":"EN","cn":6},{"dy":8,"cd":"GO","cn":700},{"dy":9,"cd":"EN","cn":8},{"dy":10,"cd":"GO","cn":3200},{"dy":11,"cd":"EN","cn":6},{"dy":12,"cd":"DI","cn":6},{"dy":13,"cd":"GO","cn":1700},{"dy":14,"cd":"EN","cn":8},{"dy":15,"cd":"GO","cn":2100},{"dy":16,"cd":"EN","cn":8},{"dy":17,"cd":"DI","cn":4}</v>
      </c>
      <c r="L18" t="str">
        <f t="shared" si="6"/>
        <v>{"dy":17,"cd":"DI","cn":4}</v>
      </c>
    </row>
    <row r="19" spans="1:12">
      <c r="A19">
        <v>18</v>
      </c>
      <c r="B19">
        <f t="shared" ca="1" si="1"/>
        <v>0.88636600144602529</v>
      </c>
      <c r="C19">
        <f t="shared" ca="1" si="0"/>
        <v>0.15563879317737805</v>
      </c>
      <c r="D19" t="str">
        <f t="shared" ca="1" si="2"/>
        <v>DI</v>
      </c>
      <c r="E19">
        <f t="shared" ca="1" si="3"/>
        <v>3</v>
      </c>
      <c r="F19" t="s">
        <v>127</v>
      </c>
      <c r="G19">
        <v>6</v>
      </c>
      <c r="H19" t="s">
        <v>127</v>
      </c>
      <c r="I19">
        <v>6</v>
      </c>
      <c r="J19" t="str">
        <f t="shared" si="4"/>
        <v/>
      </c>
      <c r="K19" t="str">
        <f t="shared" ca="1" si="5"/>
        <v>{"dy":1,"cd":"EN","cn":9},{"dy":2,"cd":"GO","cn":900},{"dy":3,"cd":"EN","cn":8},{"dy":4,"cd":"GO","cn":3500},{"dy":5,"cd":"DI","cn":3},{"dy":6,"cd":"GO","cn":2700},{"dy":7,"cd":"EN","cn":6},{"dy":8,"cd":"GO","cn":700},{"dy":9,"cd":"EN","cn":8},{"dy":10,"cd":"GO","cn":3200},{"dy":11,"cd":"EN","cn":6},{"dy":12,"cd":"DI","cn":6},{"dy":13,"cd":"GO","cn":1700},{"dy":14,"cd":"EN","cn":8},{"dy":15,"cd":"GO","cn":2100},{"dy":16,"cd":"EN","cn":8},{"dy":17,"cd":"DI","cn":4},{"dy":18,"cd":"EN","cn":6}</v>
      </c>
      <c r="L19" t="str">
        <f t="shared" si="6"/>
        <v>{"dy":18,"cd":"EN","cn":6}</v>
      </c>
    </row>
    <row r="20" spans="1:12">
      <c r="A20">
        <v>19</v>
      </c>
      <c r="B20">
        <f t="shared" ca="1" si="1"/>
        <v>0.53123866064944913</v>
      </c>
      <c r="C20">
        <f t="shared" ca="1" si="0"/>
        <v>0.89693801737286694</v>
      </c>
      <c r="D20" t="str">
        <f t="shared" ca="1" si="2"/>
        <v>EN</v>
      </c>
      <c r="E20">
        <f t="shared" ca="1" si="3"/>
        <v>9</v>
      </c>
      <c r="F20" t="s">
        <v>125</v>
      </c>
      <c r="G20">
        <v>900</v>
      </c>
      <c r="H20" t="s">
        <v>125</v>
      </c>
      <c r="I20">
        <v>3400</v>
      </c>
      <c r="J20" t="str">
        <f t="shared" si="4"/>
        <v/>
      </c>
      <c r="K20" t="str">
        <f t="shared" ca="1" si="5"/>
        <v>{"dy":1,"cd":"EN","cn":9},{"dy":2,"cd":"GO","cn":900},{"dy":3,"cd":"EN","cn":8},{"dy":4,"cd":"GO","cn":3500},{"dy":5,"cd":"DI","cn":3},{"dy":6,"cd":"GO","cn":2700},{"dy":7,"cd":"EN","cn":6},{"dy":8,"cd":"GO","cn":700},{"dy":9,"cd":"EN","cn":8},{"dy":10,"cd":"GO","cn":3200},{"dy":11,"cd":"EN","cn":6},{"dy":12,"cd":"DI","cn":6},{"dy":13,"cd":"GO","cn":1700},{"dy":14,"cd":"EN","cn":8},{"dy":15,"cd":"GO","cn":2100},{"dy":16,"cd":"EN","cn":8},{"dy":17,"cd":"DI","cn":4},{"dy":18,"cd":"EN","cn":6},{"dy":19,"cd":"GO","cn":3400}</v>
      </c>
      <c r="L20" t="str">
        <f t="shared" si="6"/>
        <v>{"dy":19,"cd":"GO","cn":3400}</v>
      </c>
    </row>
    <row r="21" spans="1:12">
      <c r="A21">
        <v>20</v>
      </c>
      <c r="B21">
        <f t="shared" ca="1" si="1"/>
        <v>0.30525033921656042</v>
      </c>
      <c r="C21">
        <f t="shared" ca="1" si="0"/>
        <v>0.76556483310036327</v>
      </c>
      <c r="D21" t="str">
        <f t="shared" ca="1" si="2"/>
        <v>GO</v>
      </c>
      <c r="E21">
        <f t="shared" ca="1" si="3"/>
        <v>2800</v>
      </c>
      <c r="F21" t="s">
        <v>127</v>
      </c>
      <c r="G21">
        <v>7</v>
      </c>
      <c r="H21" t="s">
        <v>127</v>
      </c>
      <c r="I21">
        <v>9</v>
      </c>
      <c r="J21" t="str">
        <f t="shared" si="4"/>
        <v/>
      </c>
      <c r="K21" t="str">
        <f t="shared" ca="1" si="5"/>
        <v>{"dy":1,"cd":"EN","cn":9},{"dy":2,"cd":"GO","cn":900},{"dy":3,"cd":"EN","cn":8},{"dy":4,"cd":"GO","cn":3500},{"dy":5,"cd":"DI","cn":3},{"dy":6,"cd":"GO","cn":2700},{"dy":7,"cd":"EN","cn":6},{"dy":8,"cd":"GO","cn":700},{"dy":9,"cd":"EN","cn":8},{"dy":10,"cd":"GO","cn":3200},{"dy":11,"cd":"EN","cn":6},{"dy":12,"cd":"DI","cn":6},{"dy":13,"cd":"GO","cn":1700},{"dy":14,"cd":"EN","cn":8},{"dy":15,"cd":"GO","cn":2100},{"dy":16,"cd":"EN","cn":8},{"dy":17,"cd":"DI","cn":4},{"dy":18,"cd":"EN","cn":6},{"dy":19,"cd":"GO","cn":3400},{"dy":20,"cd":"EN","cn":9}</v>
      </c>
      <c r="L21" t="str">
        <f t="shared" si="6"/>
        <v>{"dy":20,"cd":"EN","cn":9}</v>
      </c>
    </row>
    <row r="22" spans="1:12">
      <c r="A22">
        <v>21</v>
      </c>
      <c r="B22">
        <f t="shared" ca="1" si="1"/>
        <v>0.44155847186153241</v>
      </c>
      <c r="C22">
        <f t="shared" ca="1" si="0"/>
        <v>0.68869863527558772</v>
      </c>
      <c r="D22" t="str">
        <f t="shared" ca="1" si="2"/>
        <v>EN</v>
      </c>
      <c r="E22">
        <f t="shared" ca="1" si="3"/>
        <v>8</v>
      </c>
      <c r="F22" t="s">
        <v>129</v>
      </c>
      <c r="G22">
        <v>4</v>
      </c>
      <c r="H22" t="s">
        <v>125</v>
      </c>
      <c r="I22">
        <v>800</v>
      </c>
      <c r="J22" t="str">
        <f t="shared" si="4"/>
        <v/>
      </c>
      <c r="K22" t="str">
        <f t="shared" ca="1" si="5"/>
        <v>{"dy":1,"cd":"EN","cn":9},{"dy":2,"cd":"GO","cn":900},{"dy":3,"cd":"EN","cn":8},{"dy":4,"cd":"GO","cn":3500},{"dy":5,"cd":"DI","cn":3},{"dy":6,"cd":"GO","cn":2700},{"dy":7,"cd":"EN","cn":6},{"dy":8,"cd":"GO","cn":700},{"dy":9,"cd":"EN","cn":8},{"dy":10,"cd":"GO","cn":3200},{"dy":11,"cd":"EN","cn":6},{"dy":12,"cd":"DI","cn":6},{"dy":13,"cd":"GO","cn":1700},{"dy":14,"cd":"EN","cn":8},{"dy":15,"cd":"GO","cn":2100},{"dy":16,"cd":"EN","cn":8},{"dy":17,"cd":"DI","cn":4},{"dy":18,"cd":"EN","cn":6},{"dy":19,"cd":"GO","cn":3400},{"dy":20,"cd":"EN","cn":9},{"dy":21,"cd":"GO","cn":800}</v>
      </c>
      <c r="L22" t="str">
        <f t="shared" si="6"/>
        <v>{"dy":21,"cd":"GO","cn":800}</v>
      </c>
    </row>
    <row r="23" spans="1:12">
      <c r="A23">
        <v>22</v>
      </c>
      <c r="B23">
        <f t="shared" ca="1" si="1"/>
        <v>0.27377303347115556</v>
      </c>
      <c r="C23">
        <f t="shared" ca="1" si="0"/>
        <v>0.82789220918907547</v>
      </c>
      <c r="D23" t="str">
        <f t="shared" ca="1" si="2"/>
        <v>GO</v>
      </c>
      <c r="E23">
        <f t="shared" ca="1" si="3"/>
        <v>3000</v>
      </c>
      <c r="F23" t="s">
        <v>127</v>
      </c>
      <c r="G23">
        <v>10</v>
      </c>
      <c r="H23" t="s">
        <v>474</v>
      </c>
      <c r="I23">
        <v>7</v>
      </c>
      <c r="J23" t="str">
        <f t="shared" si="4"/>
        <v/>
      </c>
      <c r="K23"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v>
      </c>
      <c r="L23" t="str">
        <f t="shared" si="6"/>
        <v>{"dy":22,"cd":"EN","cn":7}</v>
      </c>
    </row>
    <row r="24" spans="1:12">
      <c r="A24">
        <v>23</v>
      </c>
      <c r="B24">
        <f t="shared" ca="1" si="1"/>
        <v>0.19111607289995158</v>
      </c>
      <c r="C24">
        <f t="shared" ca="1" si="0"/>
        <v>5.4361866156468874E-2</v>
      </c>
      <c r="D24" t="str">
        <f t="shared" ca="1" si="2"/>
        <v>EN</v>
      </c>
      <c r="E24">
        <f t="shared" ca="1" si="3"/>
        <v>6</v>
      </c>
      <c r="F24" t="s">
        <v>125</v>
      </c>
      <c r="G24">
        <v>800</v>
      </c>
      <c r="H24" t="s">
        <v>125</v>
      </c>
      <c r="I24">
        <v>2700</v>
      </c>
      <c r="J24" t="str">
        <f t="shared" si="4"/>
        <v/>
      </c>
      <c r="K24"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v>
      </c>
      <c r="L24" t="str">
        <f t="shared" si="6"/>
        <v>{"dy":23,"cd":"GO","cn":2700}</v>
      </c>
    </row>
    <row r="25" spans="1:12">
      <c r="A25">
        <v>24</v>
      </c>
      <c r="B25">
        <f t="shared" ca="1" si="1"/>
        <v>0.48267703665354156</v>
      </c>
      <c r="C25">
        <f t="shared" ca="1" si="0"/>
        <v>0.25917126539559354</v>
      </c>
      <c r="D25" t="str">
        <f t="shared" ca="1" si="2"/>
        <v>GO</v>
      </c>
      <c r="E25">
        <f t="shared" ca="1" si="3"/>
        <v>1300</v>
      </c>
      <c r="F25" t="s">
        <v>127</v>
      </c>
      <c r="G25">
        <v>6</v>
      </c>
      <c r="H25" t="s">
        <v>127</v>
      </c>
      <c r="I25">
        <v>6</v>
      </c>
      <c r="J25" t="str">
        <f t="shared" si="4"/>
        <v/>
      </c>
      <c r="K25"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v>
      </c>
      <c r="L25" t="str">
        <f t="shared" si="6"/>
        <v>{"dy":24,"cd":"EN","cn":6}</v>
      </c>
    </row>
    <row r="26" spans="1:12">
      <c r="A26">
        <v>25</v>
      </c>
      <c r="B26">
        <f t="shared" ca="1" si="1"/>
        <v>0.39357483658217518</v>
      </c>
      <c r="C26">
        <f t="shared" ca="1" si="0"/>
        <v>0.19144304618070629</v>
      </c>
      <c r="D26" t="str">
        <f t="shared" ca="1" si="2"/>
        <v>EN</v>
      </c>
      <c r="E26">
        <f t="shared" ca="1" si="3"/>
        <v>6</v>
      </c>
      <c r="F26" t="s">
        <v>125</v>
      </c>
      <c r="G26">
        <v>700</v>
      </c>
      <c r="H26" t="s">
        <v>125</v>
      </c>
      <c r="I26">
        <v>2600</v>
      </c>
      <c r="J26" t="str">
        <f t="shared" si="4"/>
        <v/>
      </c>
      <c r="K26"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v>
      </c>
      <c r="L26" t="str">
        <f t="shared" si="6"/>
        <v>{"dy":25,"cd":"GO","cn":2600}</v>
      </c>
    </row>
    <row r="27" spans="1:12">
      <c r="A27">
        <v>26</v>
      </c>
      <c r="B27">
        <f t="shared" ca="1" si="1"/>
        <v>0.20191544477728562</v>
      </c>
      <c r="C27">
        <f t="shared" ca="1" si="0"/>
        <v>0.37389987967619742</v>
      </c>
      <c r="D27" t="str">
        <f t="shared" ca="1" si="2"/>
        <v>GO</v>
      </c>
      <c r="E27">
        <f t="shared" ca="1" si="3"/>
        <v>1600</v>
      </c>
      <c r="F27" t="s">
        <v>127</v>
      </c>
      <c r="G27">
        <v>9</v>
      </c>
      <c r="H27" t="s">
        <v>127</v>
      </c>
      <c r="I27">
        <v>8</v>
      </c>
      <c r="J27" t="str">
        <f t="shared" si="4"/>
        <v/>
      </c>
      <c r="K27"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v>
      </c>
      <c r="L27" t="str">
        <f t="shared" si="6"/>
        <v>{"dy":26,"cd":"EN","cn":8}</v>
      </c>
    </row>
    <row r="28" spans="1:12">
      <c r="A28">
        <v>27</v>
      </c>
      <c r="B28">
        <f t="shared" ca="1" si="1"/>
        <v>0.51963309126118196</v>
      </c>
      <c r="C28">
        <f t="shared" ca="1" si="0"/>
        <v>0.22240783541962328</v>
      </c>
      <c r="D28" t="str">
        <f t="shared" ca="1" si="2"/>
        <v>EN</v>
      </c>
      <c r="E28">
        <f t="shared" ca="1" si="3"/>
        <v>6</v>
      </c>
      <c r="F28" t="s">
        <v>127</v>
      </c>
      <c r="G28">
        <v>9</v>
      </c>
      <c r="H28" t="s">
        <v>125</v>
      </c>
      <c r="I28">
        <v>2400</v>
      </c>
      <c r="J28" t="str">
        <f t="shared" si="4"/>
        <v/>
      </c>
      <c r="K28"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dy":27,"cd":"GO","cn":2400}</v>
      </c>
      <c r="L28" t="str">
        <f t="shared" si="6"/>
        <v>{"dy":27,"cd":"GO","cn":2400}</v>
      </c>
    </row>
    <row r="29" spans="1:12">
      <c r="A29">
        <v>28</v>
      </c>
      <c r="B29">
        <f t="shared" ca="1" si="1"/>
        <v>0.64490520578918797</v>
      </c>
      <c r="C29">
        <f t="shared" ca="1" si="0"/>
        <v>0.78621206740373506</v>
      </c>
      <c r="D29" t="str">
        <f t="shared" ca="1" si="2"/>
        <v>GO</v>
      </c>
      <c r="E29">
        <f t="shared" ca="1" si="3"/>
        <v>2900</v>
      </c>
      <c r="F29" t="s">
        <v>125</v>
      </c>
      <c r="G29">
        <v>3100</v>
      </c>
      <c r="H29" t="s">
        <v>127</v>
      </c>
      <c r="I29">
        <v>6</v>
      </c>
      <c r="J29" t="str">
        <f t="shared" si="4"/>
        <v/>
      </c>
      <c r="K29"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dy":27,"cd":"GO","cn":2400},{"dy":28,"cd":"EN","cn":6}</v>
      </c>
      <c r="L29" t="str">
        <f t="shared" si="6"/>
        <v>{"dy":28,"cd":"EN","cn":6}</v>
      </c>
    </row>
    <row r="30" spans="1:12">
      <c r="A30">
        <v>29</v>
      </c>
      <c r="B30">
        <f t="shared" ca="1" si="1"/>
        <v>0.73459507093027732</v>
      </c>
      <c r="C30">
        <f t="shared" ca="1" si="0"/>
        <v>0.30771334920653859</v>
      </c>
      <c r="D30" t="str">
        <f t="shared" ca="1" si="2"/>
        <v>EN</v>
      </c>
      <c r="E30">
        <f t="shared" ca="1" si="3"/>
        <v>7</v>
      </c>
      <c r="F30" t="s">
        <v>127</v>
      </c>
      <c r="G30">
        <v>7</v>
      </c>
      <c r="H30" t="s">
        <v>125</v>
      </c>
      <c r="I30">
        <v>900</v>
      </c>
      <c r="J30" t="str">
        <f t="shared" si="4"/>
        <v/>
      </c>
      <c r="K30"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dy":27,"cd":"GO","cn":2400},{"dy":28,"cd":"EN","cn":6},{"dy":29,"cd":"GO","cn":900}</v>
      </c>
      <c r="L30" t="str">
        <f t="shared" si="6"/>
        <v>{"dy":29,"cd":"GO","cn":900}</v>
      </c>
    </row>
    <row r="31" spans="1:12">
      <c r="A31">
        <v>30</v>
      </c>
      <c r="B31">
        <f t="shared" ca="1" si="1"/>
        <v>0.43052729664041556</v>
      </c>
      <c r="C31">
        <f t="shared" ca="1" si="0"/>
        <v>0.28697355526793134</v>
      </c>
      <c r="D31" t="str">
        <f t="shared" ca="1" si="2"/>
        <v>GO</v>
      </c>
      <c r="E31">
        <f t="shared" ca="1" si="3"/>
        <v>1300</v>
      </c>
      <c r="F31" t="s">
        <v>125</v>
      </c>
      <c r="G31">
        <v>1000</v>
      </c>
      <c r="H31" t="s">
        <v>129</v>
      </c>
      <c r="I31">
        <v>5</v>
      </c>
      <c r="J31" t="str">
        <f t="shared" si="4"/>
        <v/>
      </c>
      <c r="K31"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dy":27,"cd":"GO","cn":2400},{"dy":28,"cd":"EN","cn":6},{"dy":29,"cd":"GO","cn":900},{"dy":30,"cd":"DI","cn":5}</v>
      </c>
      <c r="L31" t="str">
        <f t="shared" si="6"/>
        <v>{"dy":30,"cd":"DI","cn":5}</v>
      </c>
    </row>
    <row r="32" spans="1:12">
      <c r="A32">
        <v>31</v>
      </c>
      <c r="B32">
        <f t="shared" ca="1" si="1"/>
        <v>0.17793383650949657</v>
      </c>
      <c r="C32">
        <f t="shared" ca="1" si="0"/>
        <v>0.40931786704116779</v>
      </c>
      <c r="D32" t="str">
        <f t="shared" ca="1" si="2"/>
        <v>EN</v>
      </c>
      <c r="E32">
        <f t="shared" ca="1" si="3"/>
        <v>7</v>
      </c>
      <c r="F32" t="s">
        <v>127</v>
      </c>
      <c r="G32">
        <v>6</v>
      </c>
      <c r="H32" t="s">
        <v>125</v>
      </c>
      <c r="I32">
        <v>500</v>
      </c>
      <c r="J32" t="str">
        <f t="shared" si="4"/>
        <v/>
      </c>
      <c r="K32" t="str">
        <f t="shared" ca="1" si="5"/>
        <v>{"dy":1,"cd":"EN","cn":9},{"dy":2,"cd":"GO","cn":900},{"dy":3,"cd":"EN","cn":8},{"dy":4,"cd":"GO","cn":3500},{"dy":5,"cd":"DI","cn":3},{"dy":6,"cd":"GO","cn":2700},{"dy":7,"cd":"EN","cn":6},{"dy":8,"cd":"GO","cn":700},{"dy":9,"cd":"EN","cn":8},{"dy":10,"cd":"GO","cn":3200},{"dy":11,"cd":"EN","cn":6},{"dy":12,"cd":"DI","cn":6},{"dy":13,"cd":"GO","cn":1700},{"dy":14,"cd":"EN","cn":8},{"dy":15,"cd":"GO","cn":2100},{"dy":16,"cd":"EN","cn":8},{"dy":17,"cd":"DI","cn":4},{"dy":18,"cd":"EN","cn":6},{"dy":19,"cd":"GO","cn":3400},{"dy":20,"cd":"EN","cn":9},{"dy":21,"cd":"GO","cn":800},{"dy":22,"cd":"EN","cn":7},{"dy":23,"cd":"GO","cn":2700},{"dy":24,"cd":"EN","cn":6},{"dy":25,"cd":"GO","cn":2600},{"dy":26,"cd":"EN","cn":8},{"dy":27,"cd":"GO","cn":2400},{"dy":28,"cd":"EN","cn":6},{"dy":29,"cd":"GO","cn":900},{"dy":30,"cd":"DI","cn":5},{"dy":31,"cd":"GO","cn":500}</v>
      </c>
      <c r="L32" t="str">
        <f t="shared" si="6"/>
        <v>{"dy":31,"cd":"GO","cn":500}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R231" activePane="bottomRight" state="frozen"/>
      <selection pane="topRight" activeCell="C1" sqref="C1"/>
      <selection pane="bottomLeft" activeCell="A2" sqref="A2"/>
      <selection pane="bottomRight" activeCell="AC10" sqref="AC10"/>
    </sheetView>
    <sheetView workbookViewId="1">
      <pane xSplit="2" ySplit="1" topLeftCell="S2" activePane="bottomRight" state="frozen"/>
      <selection pane="topRight" activeCell="C1" sqref="C1"/>
      <selection pane="bottomLeft" activeCell="A2" sqref="A2"/>
      <selection pane="bottomRight" activeCell="AB10" sqref="AB10"/>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9.7342472749243125E-2</v>
      </c>
      <c r="E2">
        <f t="shared" ca="1" si="1"/>
        <v>5.0174435651497484E-2</v>
      </c>
      <c r="F2">
        <f t="shared" ca="1" si="1"/>
        <v>0.90623395746236812</v>
      </c>
      <c r="G2">
        <f t="shared" ca="1" si="1"/>
        <v>0.94493124251858107</v>
      </c>
      <c r="H2">
        <f t="shared" ca="1" si="1"/>
        <v>0.32761201770410819</v>
      </c>
      <c r="I2">
        <f t="shared" ca="1" si="1"/>
        <v>9.5865635900782564E-3</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141</v>
      </c>
      <c r="AU2">
        <f t="shared" ref="AU2:AU15" si="12">COUNTIF(AB:AB,AP2)</f>
        <v>153</v>
      </c>
      <c r="AV2">
        <f ca="1">COUNTIFS(M:M,AP2,T:T,"전설")</f>
        <v>0</v>
      </c>
      <c r="AW2">
        <f>COUNTIFS(AB:AB,AP2,AI:AI,"전설")</f>
        <v>6</v>
      </c>
      <c r="BE2" t="str">
        <f ca="1">"["&amp;
IF(LEFT(OFFSET(AM1,COUNTA(AM:AM)-1,0),1)=",",SUBSTITUTE(OFFSET(AM1,COUNTA(AM:AM)-1,0),",","",1),OFFSET(AM1,COUNTA(AM:AM)-1,0))
&amp;"]"</f>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dy":27,"sl":11,"tp":"fl1","vl":"Actor0113","cn":1,"pt":"DI","pp":219,"pr":129},{"dy":28,"sl":11},{"dy":29,"sl":11,"tp":"fp","vl":"Actor0125","cn":75,"pt":"DI","pp":172,"pr":69},{"dy":30,"sl":11,"tp":"fp","vl":"Actor0125","cn":75,"pt":"DI","pp":172,"pr":69},{"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 t="shared" si="0"/>
        <v>0</v>
      </c>
      <c r="D3">
        <f t="shared" ca="1" si="1"/>
        <v>0.42474164036348439</v>
      </c>
      <c r="E3">
        <f t="shared" ca="1" si="1"/>
        <v>0.51109048787108213</v>
      </c>
      <c r="F3">
        <f t="shared" ca="1" si="1"/>
        <v>0.93949227203494201</v>
      </c>
      <c r="G3">
        <f t="shared" ca="1" si="1"/>
        <v>0.71145396003943429</v>
      </c>
      <c r="H3">
        <f t="shared" ca="1" si="1"/>
        <v>0.15364654416454526</v>
      </c>
      <c r="I3">
        <f t="shared" ca="1" si="1"/>
        <v>5.2440490020932984E-3</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383</v>
      </c>
      <c r="W3">
        <v>1</v>
      </c>
      <c r="X3" t="s">
        <v>129</v>
      </c>
      <c r="Z3">
        <v>36</v>
      </c>
      <c r="AA3" t="str">
        <f t="shared" ca="1" si="6"/>
        <v>fe</v>
      </c>
      <c r="AB3" t="s">
        <v>82</v>
      </c>
      <c r="AC3" t="s">
        <v>497</v>
      </c>
      <c r="AD3">
        <v>1</v>
      </c>
      <c r="AE3" t="s">
        <v>125</v>
      </c>
      <c r="AG3">
        <v>800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석공의 망치</v>
      </c>
      <c r="AL3">
        <v>1</v>
      </c>
      <c r="AM3" t="str">
        <f t="shared" ca="1" si="9"/>
        <v>{"dy":1,"sl":0,"tp":"upn","vl":"45765","cn":14,"pt":"GO","pr":4200},{"dy":1,"sl":1,"tp":"fe","vl":"Equip4001","cn":1,"pt":"GO","pr":800}</v>
      </c>
      <c r="AN3" t="str">
        <f t="shared" ca="1" si="10"/>
        <v>{"dy":1,"sl":1,"tp":"fe","vl":"Equip4001","cn":1,"pt":"GO","pr":800}</v>
      </c>
      <c r="AP3" t="s">
        <v>83</v>
      </c>
      <c r="AQ3" t="s">
        <v>71</v>
      </c>
      <c r="AR3">
        <v>0</v>
      </c>
      <c r="AS3">
        <v>7</v>
      </c>
      <c r="AT3">
        <f t="shared" ca="1" si="11"/>
        <v>2</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0.94830104376472335</v>
      </c>
      <c r="E4">
        <f t="shared" ca="1" si="1"/>
        <v>2.3616263318331998E-2</v>
      </c>
      <c r="F4">
        <f t="shared" ca="1" si="1"/>
        <v>0.63827605350206662</v>
      </c>
      <c r="G4">
        <f t="shared" ca="1" si="1"/>
        <v>0.88850301528239806</v>
      </c>
      <c r="H4">
        <f t="shared" ca="1" si="1"/>
        <v>0.99913177377634266</v>
      </c>
      <c r="I4">
        <f t="shared" ca="1" si="1"/>
        <v>0.99105357766457902</v>
      </c>
      <c r="M4" t="str">
        <f t="shared" ca="1" si="2"/>
        <v>안 지정 캐릭터 PP 영웅등급</v>
      </c>
      <c r="N4">
        <f t="shared" ca="1" si="3"/>
        <v>2361</v>
      </c>
      <c r="O4">
        <f t="shared" ca="1" si="4"/>
        <v>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{"dy":1,"sl":0,"tp":"upn","vl":"45765","cn":14,"pt":"GO","pr":4200},{"dy":1,"sl":1,"tp":"fe","vl":"Equip4001","cn":1,"pt":"GO","pr":800},{"dy":1,"sl":2,"tp":"upn","vl":"56326","cn":5,"pt":"GO","pr":1500}</v>
      </c>
      <c r="AN4" t="str">
        <f t="shared" ca="1" si="10"/>
        <v>{"dy":1,"sl":2,"tp":"upn","vl":"56326","cn":5,"pt":"GO","pr":1500}</v>
      </c>
      <c r="AP4" t="s">
        <v>84</v>
      </c>
      <c r="AQ4" t="s">
        <v>72</v>
      </c>
      <c r="AR4">
        <v>0</v>
      </c>
      <c r="AS4">
        <v>7</v>
      </c>
      <c r="AT4">
        <f t="shared" ca="1" si="11"/>
        <v>3</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0.9513940637574213</v>
      </c>
      <c r="E5">
        <f t="shared" ca="1" si="1"/>
        <v>0.33435593731108415</v>
      </c>
      <c r="F5">
        <f t="shared" ca="1" si="1"/>
        <v>0.57747040804401428</v>
      </c>
      <c r="G5">
        <f t="shared" ca="1" si="1"/>
        <v>0.57835140195493961</v>
      </c>
      <c r="H5">
        <f t="shared" ca="1" si="1"/>
        <v>0.61139160001259929</v>
      </c>
      <c r="I5">
        <f t="shared" ca="1" si="1"/>
        <v>0.96189499946658952</v>
      </c>
      <c r="M5" t="str">
        <f t="shared" ca="1" si="2"/>
        <v>안 지정 캐릭터 PP 일반등급</v>
      </c>
      <c r="N5">
        <f t="shared" ca="1" si="3"/>
        <v>33435</v>
      </c>
      <c r="O5">
        <f t="shared" ca="1" si="4"/>
        <v>7</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2100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496</v>
      </c>
      <c r="AD5">
        <v>1</v>
      </c>
      <c r="AE5" t="s">
        <v>125</v>
      </c>
      <c r="AG5">
        <v>3400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{"dy":1,"sl":0,"tp":"upn","vl":"45765","cn":14,"pt":"GO","pr":4200},{"dy":1,"sl":1,"tp":"fe","vl":"Equip4001","cn":1,"pt":"GO","pr":800},{"dy":1,"sl":2,"tp":"upn","vl":"56326","cn":5,"pt":"GO","pr":1500},{"dy":1,"sl":3,"tp":"fe","vl":"Equip0201","cn":1,"pt":"GO","pr":3400}</v>
      </c>
      <c r="AN5" t="str">
        <f t="shared" ca="1" si="10"/>
        <v>{"dy":1,"sl":3,"tp":"fe","vl":"Equip0201","cn":1,"pt":"GO","pr":3400}</v>
      </c>
      <c r="AP5" t="s">
        <v>85</v>
      </c>
      <c r="AQ5" t="s">
        <v>73</v>
      </c>
      <c r="AR5">
        <v>8</v>
      </c>
      <c r="AS5">
        <v>11</v>
      </c>
      <c r="AT5">
        <f t="shared" ca="1" si="11"/>
        <v>0</v>
      </c>
      <c r="AU5">
        <f t="shared" si="12"/>
        <v>19</v>
      </c>
      <c r="AV5">
        <f t="shared" ca="1" si="14"/>
        <v>0</v>
      </c>
      <c r="AW5">
        <f t="shared" si="15"/>
        <v>9</v>
      </c>
      <c r="AZ5">
        <v>1</v>
      </c>
      <c r="BE5">
        <f ca="1">LEN(BE2)</f>
        <v>23109</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0.31924700648882187</v>
      </c>
      <c r="E6">
        <f t="shared" ca="1" si="1"/>
        <v>0.48175551458540222</v>
      </c>
      <c r="F6">
        <f t="shared" ca="1" si="1"/>
        <v>1.2753284850368085E-2</v>
      </c>
      <c r="G6">
        <f t="shared" ca="1" si="1"/>
        <v>0.77654642050212064</v>
      </c>
      <c r="H6">
        <f t="shared" ca="1" si="1"/>
        <v>0.59451142166801829</v>
      </c>
      <c r="I6">
        <f t="shared" ca="1" si="1"/>
        <v>0.25038927516764331</v>
      </c>
      <c r="M6" t="str">
        <f t="shared" ca="1" si="2"/>
        <v>안 지정 캐릭터 PP 일반등급</v>
      </c>
      <c r="N6">
        <f t="shared" ca="1" si="3"/>
        <v>48175</v>
      </c>
      <c r="O6">
        <f t="shared" ca="1" si="4"/>
        <v>8</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2400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4001","cn":1,"pt":"GO","pr":800},{"dy":1,"sl":2,"tp":"upn","vl":"56326","cn":5,"pt":"GO","pr":1500},{"dy":1,"sl":3,"tp":"fe","vl":"Equip0201","cn":1,"pt":"GO","pr":3400},{"dy":1,"sl":4,"tp":"uph","vl":"71037","cn":10,"pt":"GO","pr":3000}</v>
      </c>
      <c r="AN6" t="str">
        <f t="shared" ca="1" si="10"/>
        <v>{"dy":1,"sl":4,"tp":"uph","vl":"71037","cn":10,"pt":"GO","pr":3000}</v>
      </c>
      <c r="AP6" t="s">
        <v>86</v>
      </c>
      <c r="AQ6" t="s">
        <v>75</v>
      </c>
      <c r="AR6">
        <v>8</v>
      </c>
      <c r="AS6">
        <v>11</v>
      </c>
      <c r="AT6">
        <f t="shared" ca="1" si="11"/>
        <v>0</v>
      </c>
      <c r="AU6">
        <f t="shared" si="12"/>
        <v>3</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1.2431234509215572E-2</v>
      </c>
      <c r="E7">
        <f t="shared" ca="1" si="1"/>
        <v>0.62276875155517364</v>
      </c>
      <c r="F7">
        <f t="shared" ca="1" si="1"/>
        <v>0.87157505685940018</v>
      </c>
      <c r="G7">
        <f t="shared" ca="1" si="1"/>
        <v>4.1136450789982626E-2</v>
      </c>
      <c r="H7">
        <f t="shared" ca="1" si="1"/>
        <v>0.61901415459442843</v>
      </c>
      <c r="I7">
        <f t="shared" ca="1" si="1"/>
        <v>0.78439071984630904</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e">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#VALUE!</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245</v>
      </c>
      <c r="W7">
        <v>1</v>
      </c>
      <c r="X7" t="s">
        <v>125</v>
      </c>
      <c r="Z7">
        <v>700</v>
      </c>
      <c r="AA7" t="str">
        <f t="shared" ca="1" si="6"/>
        <v>fe</v>
      </c>
      <c r="AB7" t="s">
        <v>82</v>
      </c>
      <c r="AC7" t="s">
        <v>416</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SMG28</v>
      </c>
      <c r="AL7">
        <v>1</v>
      </c>
      <c r="AM7" t="str">
        <f t="shared" ca="1" si="9"/>
        <v>{"dy":1,"sl":0,"tp":"upn","vl":"45765","cn":14,"pt":"GO","pr":4200},{"dy":1,"sl":1,"tp":"fe","vl":"Equip4001","cn":1,"pt":"GO","pr":800},{"dy":1,"sl":2,"tp":"upn","vl":"56326","cn":5,"pt":"GO","pr":1500},{"dy":1,"sl":3,"tp":"fe","vl":"Equip0201","cn":1,"pt":"GO","pr":3400},{"dy":1,"sl":4,"tp":"uph","vl":"71037","cn":10,"pt":"GO","pr":3000},{"dy":1,"sl":5,"tp":"fe","vl":"Equip6002","cn":1,"pt":"GO","pr":2200}</v>
      </c>
      <c r="AN7" t="str">
        <f t="shared" ca="1" si="10"/>
        <v>{"dy":1,"sl":5,"tp":"fe","vl":"Equip6002","cn":1,"pt":"GO","pr":2200}</v>
      </c>
      <c r="AP7" t="s">
        <v>87</v>
      </c>
      <c r="AQ7" t="s">
        <v>78</v>
      </c>
      <c r="AR7">
        <v>8</v>
      </c>
      <c r="AS7">
        <v>11</v>
      </c>
      <c r="AT7">
        <f t="shared" ca="1" si="11"/>
        <v>0</v>
      </c>
      <c r="AU7">
        <f t="shared" si="12"/>
        <v>10</v>
      </c>
      <c r="AV7">
        <f t="shared" ca="1" si="14"/>
        <v>0</v>
      </c>
      <c r="AW7">
        <f t="shared" si="15"/>
        <v>3</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0.74427140900439259</v>
      </c>
      <c r="E8">
        <f t="shared" ca="1" si="1"/>
        <v>0.62816644771279206</v>
      </c>
      <c r="F8">
        <f t="shared" ca="1" si="1"/>
        <v>0.76613519729192758</v>
      </c>
      <c r="G8">
        <f t="shared" ca="1" si="1"/>
        <v>0.82024946156565648</v>
      </c>
      <c r="H8">
        <f t="shared" ca="1" si="1"/>
        <v>0.16861501800134315</v>
      </c>
      <c r="I8">
        <f t="shared" ca="1" si="1"/>
        <v>0.77465177316940415</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294</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템플러 쉴드</v>
      </c>
      <c r="AL8">
        <v>1</v>
      </c>
      <c r="AM8" t="str">
        <f t="shared" ca="1" si="9"/>
        <v>{"dy":1,"sl":0,"tp":"upn","vl":"45765","cn":14,"pt":"GO","pr":4200},{"dy":1,"sl":1,"tp":"fe","vl":"Equip4001","cn":1,"pt":"GO","pr":800},{"dy":1,"sl":2,"tp":"upn","vl":"56326","cn":5,"pt":"GO","pr":1500},{"dy":1,"sl":3,"tp":"fe","vl":"Equip0201","cn":1,"pt":"GO","pr":3400},{"dy":1,"sl":4,"tp":"uph","vl":"71037","cn":10,"pt":"GO","pr":3000},{"dy":1,"sl":5,"tp":"fe","vl":"Equip6002","cn":1,"pt":"GO","pr":2200},{"dy":1,"sl":6,"tp":"fe","vl":"Equip7001","cn":1,"pt":"GO","pr":1900}</v>
      </c>
      <c r="AN8" t="str">
        <f t="shared" ca="1" si="10"/>
        <v>{"dy":1,"sl":6,"tp":"fe","vl":"Equip7001","cn":1,"pt":"GO","pr":1900}</v>
      </c>
      <c r="AP8" t="s">
        <v>88</v>
      </c>
      <c r="AQ8" t="s">
        <v>79</v>
      </c>
      <c r="AR8">
        <v>8</v>
      </c>
      <c r="AS8">
        <v>11</v>
      </c>
      <c r="AT8">
        <f t="shared" ca="1" si="11"/>
        <v>0</v>
      </c>
      <c r="AU8">
        <f t="shared" si="12"/>
        <v>8</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0.46005632906111515</v>
      </c>
      <c r="E9">
        <f t="shared" ca="1" si="1"/>
        <v>9.6876010484411634E-2</v>
      </c>
      <c r="F9">
        <f t="shared" ca="1" si="1"/>
        <v>0.56499509539363135</v>
      </c>
      <c r="G9">
        <f t="shared" ca="1" si="1"/>
        <v>0.18589292028555016</v>
      </c>
      <c r="H9">
        <f t="shared" ca="1" si="1"/>
        <v>0.78984714947005108</v>
      </c>
      <c r="I9">
        <f t="shared" ca="1" si="1"/>
        <v>0.99893629201544687</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t="e">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#VALUE!</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237</v>
      </c>
      <c r="AD9">
        <v>1</v>
      </c>
      <c r="AE9" t="s">
        <v>125</v>
      </c>
      <c r="AG9">
        <v>7800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왕조의 블레이드</v>
      </c>
      <c r="AL9">
        <v>1</v>
      </c>
      <c r="AM9"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v>
      </c>
      <c r="AN9" t="str">
        <f t="shared" ca="1" si="10"/>
        <v>{"dy":1,"sl":7,"tp":"fe","vl":"Equip8102","cn":1,"pt":"GO","pr":7800}</v>
      </c>
      <c r="AP9" t="s">
        <v>89</v>
      </c>
      <c r="AQ9" t="s">
        <v>80</v>
      </c>
      <c r="AR9">
        <v>8</v>
      </c>
      <c r="AS9">
        <v>11</v>
      </c>
      <c r="AT9">
        <f t="shared" ca="1" si="11"/>
        <v>0</v>
      </c>
      <c r="AU9">
        <f t="shared" si="12"/>
        <v>8</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0.76910210835392567</v>
      </c>
      <c r="E10">
        <f t="shared" ca="1" si="1"/>
        <v>0.43201972611386863</v>
      </c>
      <c r="F10">
        <f t="shared" ca="1" si="1"/>
        <v>0.87037670034566206</v>
      </c>
      <c r="G10">
        <f t="shared" ca="1" si="1"/>
        <v>0.78788948091672251</v>
      </c>
      <c r="H10">
        <f t="shared" ca="1" si="1"/>
        <v>5.3932444619792963E-2</v>
      </c>
      <c r="I10">
        <f t="shared" ca="1" si="1"/>
        <v>0.28478249534931266</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v>
      </c>
      <c r="AN10" t="str">
        <f t="shared" ca="1" si="10"/>
        <v>{"dy":1,"sl":8}</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0.10947247880195277</v>
      </c>
      <c r="E11">
        <f t="shared" ca="1" si="1"/>
        <v>0.93722178711741932</v>
      </c>
      <c r="F11">
        <f t="shared" ca="1" si="1"/>
        <v>0.79936582829670644</v>
      </c>
      <c r="G11">
        <f t="shared" ca="1" si="1"/>
        <v>0.56387764569927679</v>
      </c>
      <c r="H11">
        <f t="shared" ca="1" si="1"/>
        <v>7.2463385654227608E-2</v>
      </c>
      <c r="I11">
        <f t="shared" ca="1" si="1"/>
        <v>0.53676758833402904</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v>
      </c>
      <c r="AN11" t="str">
        <f t="shared" ca="1" si="10"/>
        <v>{"dy":1,"sl":9}</v>
      </c>
      <c r="AP11" t="s">
        <v>286</v>
      </c>
      <c r="AQ11" t="s">
        <v>289</v>
      </c>
      <c r="AR11">
        <v>8</v>
      </c>
      <c r="AS11">
        <v>11</v>
      </c>
      <c r="AT11">
        <f t="shared" ca="1" si="25"/>
        <v>0</v>
      </c>
      <c r="AU11">
        <f t="shared" si="26"/>
        <v>6</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0.61013521752461575</v>
      </c>
      <c r="E12">
        <f t="shared" ca="1" si="27"/>
        <v>2.8504180759177156E-2</v>
      </c>
      <c r="F12">
        <f t="shared" ca="1" si="27"/>
        <v>0.99471998707093956</v>
      </c>
      <c r="G12">
        <f t="shared" ca="1" si="27"/>
        <v>0.66708031387318667</v>
      </c>
      <c r="H12">
        <f t="shared" ca="1" si="27"/>
        <v>0.2208235508968297</v>
      </c>
      <c r="I12">
        <f t="shared" ca="1" si="27"/>
        <v>2.6304402617448819E-2</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425</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v>
      </c>
      <c r="AN12" t="str">
        <f t="shared" ca="1" si="10"/>
        <v>{"dy":2,"sl":0,"tp":"fe","vl":"Equip1201","cn":1,"pt":"GO","pr":3300}</v>
      </c>
      <c r="AP12" t="s">
        <v>287</v>
      </c>
      <c r="AQ12" t="s">
        <v>290</v>
      </c>
      <c r="AR12">
        <v>8</v>
      </c>
      <c r="AS12">
        <v>11</v>
      </c>
      <c r="AT12">
        <f t="shared" ca="1" si="25"/>
        <v>0</v>
      </c>
      <c r="AU12">
        <f t="shared" si="26"/>
        <v>6</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0.76789725706145262</v>
      </c>
      <c r="E13">
        <f t="shared" ca="1" si="27"/>
        <v>0.95538573155248141</v>
      </c>
      <c r="F13">
        <f t="shared" ca="1" si="27"/>
        <v>0.53942758819034176</v>
      </c>
      <c r="G13">
        <f t="shared" ca="1" si="27"/>
        <v>0.68889357430808962</v>
      </c>
      <c r="H13">
        <f t="shared" ca="1" si="27"/>
        <v>0.98327511813536617</v>
      </c>
      <c r="I13">
        <f t="shared" ca="1" si="27"/>
        <v>9.3772431827282454E-2</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0.23782691445427295</v>
      </c>
      <c r="E14">
        <f t="shared" ca="1" si="27"/>
        <v>0.94006287545083311</v>
      </c>
      <c r="F14">
        <f t="shared" ca="1" si="27"/>
        <v>0.62825075688644705</v>
      </c>
      <c r="G14">
        <f t="shared" ca="1" si="27"/>
        <v>0.63643721503173001</v>
      </c>
      <c r="H14">
        <f t="shared" ca="1" si="27"/>
        <v>0.12409166873035415</v>
      </c>
      <c r="I14">
        <f t="shared" ca="1" si="27"/>
        <v>0.19585064949563624</v>
      </c>
      <c r="M14" t="str">
        <f t="shared" ca="1" si="2"/>
        <v>안 지정 캐릭터 PP 영웅등급</v>
      </c>
      <c r="N14">
        <f t="shared" ca="1" si="3"/>
        <v>94006</v>
      </c>
      <c r="O14">
        <f t="shared" ca="1" si="4"/>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498</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얼룩진 도끼</v>
      </c>
      <c r="AL14">
        <v>1</v>
      </c>
      <c r="AM14"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v>
      </c>
      <c r="AN14" t="str">
        <f t="shared" ca="1" si="10"/>
        <v>{"dy":2,"sl":2,"tp":"fe","vl":"Equip0002","cn":1,"pt":"GO","pr":600}</v>
      </c>
      <c r="AP14" t="s">
        <v>92</v>
      </c>
      <c r="AQ14" t="s">
        <v>76</v>
      </c>
      <c r="AR14">
        <v>0</v>
      </c>
      <c r="AS14">
        <v>11</v>
      </c>
      <c r="AT14">
        <f t="shared" ca="1" si="11"/>
        <v>55</v>
      </c>
      <c r="AU14">
        <f t="shared" si="12"/>
        <v>57</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0.4576807588494709</v>
      </c>
      <c r="E15">
        <f t="shared" ca="1" si="27"/>
        <v>0.911477391683847</v>
      </c>
      <c r="F15">
        <f t="shared" ca="1" si="27"/>
        <v>0.12335064507361337</v>
      </c>
      <c r="G15">
        <f t="shared" ca="1" si="27"/>
        <v>0.17701267462518233</v>
      </c>
      <c r="H15">
        <f t="shared" ca="1" si="27"/>
        <v>0.669348685335039</v>
      </c>
      <c r="I15">
        <f t="shared" ca="1" si="27"/>
        <v>0.62299086690254202</v>
      </c>
      <c r="M15" t="str">
        <f t="shared" ca="1" si="2"/>
        <v>안 지정 캐릭터 PP 일반등급</v>
      </c>
      <c r="N15">
        <f t="shared" ca="1" si="3"/>
        <v>91147</v>
      </c>
      <c r="O15">
        <f t="shared" ca="1" si="4"/>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v>
      </c>
      <c r="AN15" t="str">
        <f t="shared" ca="1" si="10"/>
        <v>{"dy":2,"sl":3,"tp":"uph","vl":"84285","cn":8,"pt":"GO","pr":2400}</v>
      </c>
      <c r="AP15" t="s">
        <v>91</v>
      </c>
      <c r="AQ15" t="s">
        <v>77</v>
      </c>
      <c r="AR15">
        <v>0</v>
      </c>
      <c r="AS15">
        <v>11</v>
      </c>
      <c r="AT15">
        <f t="shared" ca="1" si="11"/>
        <v>47</v>
      </c>
      <c r="AU15">
        <f t="shared" si="12"/>
        <v>38</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0.79097894806787794</v>
      </c>
      <c r="E16">
        <f t="shared" ca="1" si="27"/>
        <v>0.75095020846383498</v>
      </c>
      <c r="F16">
        <f t="shared" ca="1" si="27"/>
        <v>0.98112164354214237</v>
      </c>
      <c r="G16">
        <f t="shared" ca="1" si="27"/>
        <v>0.15776367318056572</v>
      </c>
      <c r="H16">
        <f t="shared" ca="1" si="27"/>
        <v>0.43299419657588478</v>
      </c>
      <c r="I16">
        <f t="shared" ca="1" si="27"/>
        <v>0.97738824218398801</v>
      </c>
      <c r="M16" t="str">
        <f t="shared" ca="1" si="2"/>
        <v>안 지정 캐릭터 PP 일반등급</v>
      </c>
      <c r="N16">
        <f t="shared" ca="1" si="3"/>
        <v>75095</v>
      </c>
      <c r="O16">
        <f t="shared" ca="1" si="4"/>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3600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404</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성스러운 휘장</v>
      </c>
      <c r="AL16">
        <v>1</v>
      </c>
      <c r="AM16"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v>
      </c>
      <c r="AN16" t="str">
        <f t="shared" ca="1" si="10"/>
        <v>{"dy":2,"sl":4,"tp":"fe","vl":"Equip5201","cn":1,"pt":"GO","pr":3400}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0.11937286555637128</v>
      </c>
      <c r="E17">
        <f t="shared" ca="1" si="27"/>
        <v>0.31254679007253516</v>
      </c>
      <c r="F17">
        <f t="shared" ca="1" si="27"/>
        <v>0.13663286810101838</v>
      </c>
      <c r="G17">
        <f t="shared" ca="1" si="27"/>
        <v>0.41382415245658632</v>
      </c>
      <c r="H17">
        <f t="shared" ca="1" si="27"/>
        <v>0.18460715236184666</v>
      </c>
      <c r="I17">
        <f t="shared" ca="1" si="27"/>
        <v>0.88146326665734642</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v>
      </c>
      <c r="AN17" t="str">
        <f t="shared" ca="1" si="10"/>
        <v>{"dy":2,"sl":5,"tp":"upn","vl":"70223","cn":12,"pt":"GO","pr":3600}</v>
      </c>
      <c r="AQ17" t="s">
        <v>270</v>
      </c>
      <c r="AS17" t="s">
        <v>269</v>
      </c>
      <c r="AT17">
        <f ca="1">(COUNTIFS(B:B,$AQ$18,N:N,"Equip????")-AT19-AT20-AT21)/6</f>
        <v>0</v>
      </c>
      <c r="AU17">
        <f>(COUNTIFS(B:B,$AQ$18,AC:AC,"Equip????")-AU19-AU20-AU21)/6</f>
        <v>17</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8.0583621404795469E-2</v>
      </c>
      <c r="E18">
        <f t="shared" ca="1" si="27"/>
        <v>0.18210583222969745</v>
      </c>
      <c r="F18">
        <f t="shared" ca="1" si="27"/>
        <v>0.63048912247162148</v>
      </c>
      <c r="G18">
        <f t="shared" ca="1" si="27"/>
        <v>0.14716978467427777</v>
      </c>
      <c r="H18">
        <f t="shared" ca="1" si="27"/>
        <v>0.24982852646982068</v>
      </c>
      <c r="I18">
        <f t="shared" ca="1" si="27"/>
        <v>0.48052526413141539</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437</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v>
      </c>
      <c r="AN18" t="str">
        <f t="shared" ca="1" si="10"/>
        <v>{"dy":2,"sl":6,"tp":"fe","vl":"Equip6201","cn":1,"pt":"GO","pr":9900}</v>
      </c>
      <c r="AQ18" t="s">
        <v>271</v>
      </c>
      <c r="AS18" t="s">
        <v>266</v>
      </c>
      <c r="AT18">
        <f ca="1">COUNTIFS(B:B,$AQ$18,N:N,"Equip????")-AT19-AT20-AT21</f>
        <v>0</v>
      </c>
      <c r="AU18">
        <f>COUNTIFS(B:B,$AQ$18,AC:AC,"Equip????")-AU19-AU20-AU21</f>
        <v>102</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0.20609209726252842</v>
      </c>
      <c r="E19">
        <f t="shared" ca="1" si="27"/>
        <v>0.20305591756771435</v>
      </c>
      <c r="F19">
        <f t="shared" ca="1" si="27"/>
        <v>0.33362485669916953</v>
      </c>
      <c r="G19">
        <f t="shared" ca="1" si="27"/>
        <v>0.21251293286514994</v>
      </c>
      <c r="H19">
        <f t="shared" ca="1" si="27"/>
        <v>0.27015752523907244</v>
      </c>
      <c r="I19">
        <f t="shared" ca="1" si="27"/>
        <v>0.61104977756181234</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v>
      </c>
      <c r="AN19" t="str">
        <f t="shared" ca="1" si="10"/>
        <v>{"dy":2,"sl":7,"tp":"fe","vl":"Equip7102","cn":1,"pt":"GO","pr":3700}</v>
      </c>
      <c r="AS19" t="s">
        <v>267</v>
      </c>
      <c r="AT19">
        <f ca="1">COUNTIFS(B:B,$AQ$18,N:N,"Equip6???")</f>
        <v>0</v>
      </c>
      <c r="AU19">
        <f>COUNTIFS(B:B,$AQ$18,AC:AC,"Equip6???")</f>
        <v>17</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0.48780648089553202</v>
      </c>
      <c r="E20">
        <f t="shared" ca="1" si="27"/>
        <v>0.45368455489383841</v>
      </c>
      <c r="F20">
        <f t="shared" ca="1" si="27"/>
        <v>1.7744690766114735E-2</v>
      </c>
      <c r="G20">
        <f t="shared" ca="1" si="27"/>
        <v>0.15207139919911628</v>
      </c>
      <c r="H20">
        <f t="shared" ca="1" si="27"/>
        <v>0.25738400989018606</v>
      </c>
      <c r="I20">
        <f t="shared" ca="1" si="27"/>
        <v>0.31738470375078365</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fl5</v>
      </c>
      <c r="AB20" t="s">
        <v>286</v>
      </c>
      <c r="AC20" t="s">
        <v>490</v>
      </c>
      <c r="AD20">
        <v>1</v>
      </c>
      <c r="AE20" t="s">
        <v>129</v>
      </c>
      <c r="AF20">
        <v>90</v>
      </c>
      <c r="AG20">
        <v>59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클라크</v>
      </c>
      <c r="AL20">
        <v>1</v>
      </c>
      <c r="AM20"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v>
      </c>
      <c r="AN20" t="str">
        <f t="shared" ca="1" si="10"/>
        <v>{"dy":2,"sl":8,"tp":"fl5","vl":"Actor2011","cn":1,"pt":"DI","pp":90,"pr":59}</v>
      </c>
      <c r="AS20" t="s">
        <v>268</v>
      </c>
      <c r="AT20">
        <f ca="1">COUNTIFS(B:B,$AQ$18,N:N,"Equip7???")</f>
        <v>0</v>
      </c>
      <c r="AU20">
        <f>COUNTIFS(B:B,$AQ$18,AC:AC,"Equip7???")</f>
        <v>18</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0.91995588051502497</v>
      </c>
      <c r="E21">
        <f t="shared" ca="1" si="27"/>
        <v>0.12607747370687483</v>
      </c>
      <c r="F21">
        <f t="shared" ca="1" si="27"/>
        <v>2.2132886940632424E-2</v>
      </c>
      <c r="G21">
        <f t="shared" ca="1" si="27"/>
        <v>0.65537084054698691</v>
      </c>
      <c r="H21">
        <f t="shared" ca="1" si="27"/>
        <v>0.21258920064418996</v>
      </c>
      <c r="I21">
        <f t="shared" ca="1" si="27"/>
        <v>0.35039824965040733</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fl6</v>
      </c>
      <c r="AB21" t="s">
        <v>287</v>
      </c>
      <c r="AC21" t="s">
        <v>490</v>
      </c>
      <c r="AD21">
        <v>1</v>
      </c>
      <c r="AE21" t="s">
        <v>129</v>
      </c>
      <c r="AF21">
        <v>90</v>
      </c>
      <c r="AG21">
        <v>59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클라크</v>
      </c>
      <c r="AL21">
        <v>1</v>
      </c>
      <c r="AM21"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v>
      </c>
      <c r="AN21" t="str">
        <f t="shared" ca="1" si="10"/>
        <v>{"dy":2,"sl":9,"tp":"fl6","vl":"Actor2011","cn":1,"pt":"DI","pp":90,"pr":59}</v>
      </c>
      <c r="AS21" t="s">
        <v>265</v>
      </c>
      <c r="AT21">
        <f ca="1">COUNTIFS(B:B,$AQ$18,N:N,"Equip8???")</f>
        <v>0</v>
      </c>
      <c r="AU21">
        <f>COUNTIFS(B:B,$AQ$18,AC:AC,"Equip8???")</f>
        <v>16</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0.60829612096174857</v>
      </c>
      <c r="E22">
        <f t="shared" ca="1" si="28"/>
        <v>0.96393329615968504</v>
      </c>
      <c r="F22">
        <f t="shared" ca="1" si="28"/>
        <v>0.39044650162586925</v>
      </c>
      <c r="G22">
        <f t="shared" ca="1" si="28"/>
        <v>0.76710073643681598</v>
      </c>
      <c r="H22">
        <f t="shared" ca="1" si="28"/>
        <v>0.43630560472956514</v>
      </c>
      <c r="I22">
        <f t="shared" ca="1" si="28"/>
        <v>0.68315227656773703</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0.41663759960379398</v>
      </c>
      <c r="E23">
        <f t="shared" ca="1" si="28"/>
        <v>0.80050608915754184</v>
      </c>
      <c r="F23">
        <f t="shared" ca="1" si="28"/>
        <v>0.75762814539064227</v>
      </c>
      <c r="G23">
        <f t="shared" ca="1" si="28"/>
        <v>8.9611283159834909E-2</v>
      </c>
      <c r="H23">
        <f t="shared" ca="1" si="28"/>
        <v>0.3891315466750207</v>
      </c>
      <c r="I23">
        <f t="shared" ca="1" si="28"/>
        <v>0.18427537504335034</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374</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이국의 무기</v>
      </c>
      <c r="AL23">
        <v>1</v>
      </c>
      <c r="AM23"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v>
      </c>
      <c r="AN23" t="str">
        <f t="shared" ca="1" si="10"/>
        <v>{"dy":3,"sl":1,"tp":"fe","vl":"Equip0102","cn":1,"pt":"GO","pr":1400}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0.4727199980441471</v>
      </c>
      <c r="E24">
        <f t="shared" ca="1" si="28"/>
        <v>0.12048012113891804</v>
      </c>
      <c r="F24">
        <f t="shared" ca="1" si="28"/>
        <v>0.56127727858196008</v>
      </c>
      <c r="G24">
        <f t="shared" ca="1" si="28"/>
        <v>0.24568992230652176</v>
      </c>
      <c r="H24">
        <f t="shared" ca="1" si="28"/>
        <v>0.76444594049134296</v>
      </c>
      <c r="I24">
        <f t="shared" ca="1" si="28"/>
        <v>0.49573819353184911</v>
      </c>
      <c r="M24" t="str">
        <f t="shared" ca="1" si="2"/>
        <v>안 지정 캐릭터 PP 영웅등급</v>
      </c>
      <c r="N24">
        <f t="shared" ca="1" si="3"/>
        <v>12048</v>
      </c>
      <c r="O24">
        <f t="shared" ca="1" si="4"/>
        <v>4</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1200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426</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0.33382744917253626</v>
      </c>
      <c r="E25">
        <f t="shared" ca="1" si="28"/>
        <v>0.22522471042595715</v>
      </c>
      <c r="F25">
        <f t="shared" ca="1" si="28"/>
        <v>0.38114819126508692</v>
      </c>
      <c r="G25">
        <f t="shared" ca="1" si="28"/>
        <v>0.98231794905959902</v>
      </c>
      <c r="H25">
        <f t="shared" ca="1" si="28"/>
        <v>0.69732418429126686</v>
      </c>
      <c r="I25">
        <f t="shared" ca="1" si="28"/>
        <v>0.38054614423672728</v>
      </c>
      <c r="M25" t="str">
        <f t="shared" ca="1" si="2"/>
        <v>안 지정 캐릭터 PP 일반등급</v>
      </c>
      <c r="N25">
        <f t="shared" ca="1" si="3"/>
        <v>22522</v>
      </c>
      <c r="O25">
        <f t="shared" ca="1" si="4"/>
        <v>5</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1500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468</v>
      </c>
      <c r="AD25">
        <v>1</v>
      </c>
      <c r="AE25" t="s">
        <v>129</v>
      </c>
      <c r="AF25">
        <v>179</v>
      </c>
      <c r="AG25">
        <v>79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단단한 칼날 메이스</v>
      </c>
      <c r="AL25">
        <v>1</v>
      </c>
      <c r="AM25"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v>
      </c>
      <c r="AN25" t="str">
        <f t="shared" ca="1" si="10"/>
        <v>{"dy":3,"sl":3,"tp":"fe","vl":"Equip4401","cn":1,"pt":"DI","pp":179,"pr":79}</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0.30169776885395638</v>
      </c>
      <c r="E26">
        <f t="shared" ca="1" si="28"/>
        <v>0.84854347558889665</v>
      </c>
      <c r="F26">
        <f t="shared" ca="1" si="28"/>
        <v>0.54077089389087085</v>
      </c>
      <c r="G26">
        <f t="shared" ca="1" si="28"/>
        <v>0.43298702506759379</v>
      </c>
      <c r="H26">
        <f t="shared" ca="1" si="28"/>
        <v>0.8175211733490394</v>
      </c>
      <c r="I26">
        <f t="shared" ca="1" si="28"/>
        <v>0.34678884532206711</v>
      </c>
      <c r="M26" t="str">
        <f t="shared" ca="1" si="2"/>
        <v>안 지정 캐릭터 PP 일반등급</v>
      </c>
      <c r="N26">
        <f t="shared" ca="1" si="3"/>
        <v>84854</v>
      </c>
      <c r="O26">
        <f t="shared" ca="1" si="4"/>
        <v>13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0.86233369409073701</v>
      </c>
      <c r="E27">
        <f t="shared" ca="1" si="28"/>
        <v>0.45200204058823046</v>
      </c>
      <c r="F27">
        <f t="shared" ca="1" si="28"/>
        <v>0.95940969217725269</v>
      </c>
      <c r="G27">
        <f t="shared" ca="1" si="28"/>
        <v>0.45425710894084936</v>
      </c>
      <c r="H27">
        <f t="shared" ca="1" si="28"/>
        <v>0.38313223999012347</v>
      </c>
      <c r="I27">
        <f t="shared" ca="1" si="28"/>
        <v>0.1823073628355546</v>
      </c>
      <c r="M27" t="str">
        <f t="shared" ca="1" si="2"/>
        <v>안 지정 캐릭터 PP 일반등급</v>
      </c>
      <c r="N27">
        <f t="shared" ca="1" si="3"/>
        <v>45200</v>
      </c>
      <c r="O27">
        <f t="shared" ca="1" si="4"/>
        <v>8</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193</v>
      </c>
      <c r="W27">
        <v>1</v>
      </c>
      <c r="X27" t="s">
        <v>125</v>
      </c>
      <c r="Z27">
        <v>800</v>
      </c>
      <c r="AA27" t="str">
        <f t="shared" ca="1" si="6"/>
        <v>fe</v>
      </c>
      <c r="AB27" t="s">
        <v>82</v>
      </c>
      <c r="AC27" t="s">
        <v>294</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템플러 쉴드</v>
      </c>
      <c r="AL27">
        <v>1</v>
      </c>
      <c r="AM27"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v>
      </c>
      <c r="AN27" t="str">
        <f t="shared" ca="1" si="10"/>
        <v>{"dy":3,"sl":5,"tp":"fe","vl":"Equip7001","cn":1,"pt":"GO","pr":2000}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0.4015027144938309</v>
      </c>
      <c r="E28">
        <f t="shared" ca="1" si="28"/>
        <v>0.70971114519744671</v>
      </c>
      <c r="F28">
        <f t="shared" ca="1" si="28"/>
        <v>0.50561343278833537</v>
      </c>
      <c r="G28">
        <f t="shared" ca="1" si="28"/>
        <v>0.46029561201131131</v>
      </c>
      <c r="H28">
        <f t="shared" ca="1" si="28"/>
        <v>0.97088148782132055</v>
      </c>
      <c r="I28">
        <f t="shared" ca="1" si="28"/>
        <v>0.57724171697655036</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0.58027790953420788</v>
      </c>
      <c r="E29">
        <f t="shared" ca="1" si="28"/>
        <v>0.32362196563016599</v>
      </c>
      <c r="F29">
        <f t="shared" ca="1" si="28"/>
        <v>0.27824839921014466</v>
      </c>
      <c r="G29">
        <f t="shared" ca="1" si="28"/>
        <v>0.22200055435658528</v>
      </c>
      <c r="H29">
        <f t="shared" ca="1" si="28"/>
        <v>0.3177247857402492</v>
      </c>
      <c r="I29">
        <f t="shared" ca="1" si="28"/>
        <v>0.40982718703374521</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372</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빅 바디</v>
      </c>
      <c r="AL29">
        <v>1</v>
      </c>
      <c r="AM29"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v>
      </c>
      <c r="AN29" t="str">
        <f t="shared" ca="1" si="10"/>
        <v>{"dy":3,"sl":7,"tp":"fe","vl":"Equip6101","cn":1,"pt":"GO","pr":3500}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0.11956642194795686</v>
      </c>
      <c r="E30">
        <f t="shared" ca="1" si="28"/>
        <v>0.85488317521853185</v>
      </c>
      <c r="F30">
        <f t="shared" ca="1" si="28"/>
        <v>0.55539008892513164</v>
      </c>
      <c r="G30">
        <f t="shared" ca="1" si="28"/>
        <v>0.94547159335240061</v>
      </c>
      <c r="H30">
        <f t="shared" ca="1" si="28"/>
        <v>0.48989285765989421</v>
      </c>
      <c r="I30">
        <f t="shared" ca="1" si="28"/>
        <v>0.35340130027659877</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0.13020410628324919</v>
      </c>
      <c r="E31">
        <f t="shared" ca="1" si="28"/>
        <v>0.31232078104003969</v>
      </c>
      <c r="F31">
        <f t="shared" ca="1" si="28"/>
        <v>0.73946461751930626</v>
      </c>
      <c r="G31">
        <f t="shared" ca="1" si="28"/>
        <v>0.31620996930554779</v>
      </c>
      <c r="H31">
        <f t="shared" ca="1" si="28"/>
        <v>1.4038796924014774E-2</v>
      </c>
      <c r="I31">
        <f t="shared" ca="1" si="28"/>
        <v>0.79430819400696129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0.21033916600962477</v>
      </c>
      <c r="E32">
        <f t="shared" ca="1" si="29"/>
        <v>0.98255813915116086</v>
      </c>
      <c r="F32">
        <f t="shared" ca="1" si="29"/>
        <v>0.36830708228770237</v>
      </c>
      <c r="G32">
        <f t="shared" ca="1" si="29"/>
        <v>0.93822529700284829</v>
      </c>
      <c r="H32">
        <f t="shared" ca="1" si="29"/>
        <v>0.83457622348248106</v>
      </c>
      <c r="I32">
        <f t="shared" ca="1" si="29"/>
        <v>0.26826015732402009</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395</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유목민의 가보</v>
      </c>
      <c r="AL32">
        <v>1</v>
      </c>
      <c r="AM32"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v>
      </c>
      <c r="AN32" t="str">
        <f t="shared" ca="1" si="10"/>
        <v>{"dy":4,"sl":0,"tp":"fe","vl":"Equip2001","cn":1,"pt":"GO","pr":700}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0.16224883355670572</v>
      </c>
      <c r="E33">
        <f t="shared" ca="1" si="29"/>
        <v>0.35797872324293978</v>
      </c>
      <c r="F33">
        <f t="shared" ca="1" si="29"/>
        <v>0.78627135607003351</v>
      </c>
      <c r="G33">
        <f t="shared" ca="1" si="29"/>
        <v>0.69494845653115567</v>
      </c>
      <c r="H33">
        <f t="shared" ca="1" si="29"/>
        <v>0.66662695125263272</v>
      </c>
      <c r="I33">
        <f t="shared" ca="1" si="29"/>
        <v>0.91216318414755682</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0.10090555051664651</v>
      </c>
      <c r="E34">
        <f t="shared" ca="1" si="29"/>
        <v>0.15397790322854887</v>
      </c>
      <c r="F34">
        <f t="shared" ca="1" si="29"/>
        <v>0.83350102896852274</v>
      </c>
      <c r="G34">
        <f t="shared" ca="1" si="29"/>
        <v>2.2244737833481021E-2</v>
      </c>
      <c r="H34">
        <f t="shared" ca="1" si="29"/>
        <v>0.67109618076256872</v>
      </c>
      <c r="I34">
        <f t="shared" ca="1" si="29"/>
        <v>5.4774039286033749E-2</v>
      </c>
      <c r="M34" t="str">
        <f t="shared" ca="1" si="2"/>
        <v>안 지정 캐릭터 PP 영웅등급</v>
      </c>
      <c r="N34">
        <f t="shared" ca="1" si="3"/>
        <v>15397</v>
      </c>
      <c r="O34">
        <f t="shared" ca="1" si="4"/>
        <v>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499</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전투마법사의 지팡이</v>
      </c>
      <c r="AL34">
        <v>1</v>
      </c>
      <c r="AM34"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v>
      </c>
      <c r="AN34" t="str">
        <f t="shared" ca="1" si="10"/>
        <v>{"dy":4,"sl":2,"tp":"fe","vl":"Equip3301","cn":1,"pt":"GO","pr":7600}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0.36540432812566426</v>
      </c>
      <c r="E35">
        <f t="shared" ca="1" si="29"/>
        <v>6.4139880107518477E-2</v>
      </c>
      <c r="F35">
        <f t="shared" ca="1" si="29"/>
        <v>0.31829685760931803</v>
      </c>
      <c r="G35">
        <f t="shared" ca="1" si="29"/>
        <v>0.96048001595639887</v>
      </c>
      <c r="H35">
        <f t="shared" ca="1" si="29"/>
        <v>0.8170411110029</v>
      </c>
      <c r="I35">
        <f t="shared" ca="1" si="29"/>
        <v>0.68988591516412612</v>
      </c>
      <c r="M35" t="str">
        <f t="shared" ca="1" si="2"/>
        <v>안 지정 캐릭터 PP 일반등급</v>
      </c>
      <c r="N35">
        <f t="shared" ca="1" si="3"/>
        <v>6413</v>
      </c>
      <c r="O35">
        <f t="shared" ca="1" si="4"/>
        <v>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v>
      </c>
      <c r="AN35" t="str">
        <f t="shared" ca="1" si="10"/>
        <v>{"dy":4,"sl":3,"tp":"upn","vl":"43231","cn":6,"pt":"GO","pr":1800}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0.82997183039294475</v>
      </c>
      <c r="E36">
        <f t="shared" ca="1" si="29"/>
        <v>0.20138510217805827</v>
      </c>
      <c r="F36">
        <f t="shared" ca="1" si="29"/>
        <v>0.41320901792369968</v>
      </c>
      <c r="G36">
        <f t="shared" ca="1" si="29"/>
        <v>0.89927033176607762</v>
      </c>
      <c r="H36">
        <f t="shared" ca="1" si="29"/>
        <v>0.77814231939191869</v>
      </c>
      <c r="I36">
        <f t="shared" ca="1" si="29"/>
        <v>0.30545789808658219</v>
      </c>
      <c r="M36" t="str">
        <f t="shared" ca="1" si="2"/>
        <v>안 지정 캐릭터 PP 일반등급</v>
      </c>
      <c r="N36">
        <f t="shared" ca="1" si="3"/>
        <v>20138</v>
      </c>
      <c r="O36">
        <f t="shared" ca="1" si="4"/>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452</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v>
      </c>
      <c r="AN36" t="str">
        <f t="shared" ca="1" si="10"/>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0.13496570242666472</v>
      </c>
      <c r="E37">
        <f t="shared" ca="1" si="29"/>
        <v>0.50092112061682781</v>
      </c>
      <c r="F37">
        <f t="shared" ca="1" si="29"/>
        <v>0.24114537567563588</v>
      </c>
      <c r="G37">
        <f t="shared" ca="1" si="29"/>
        <v>0.37679640007073323</v>
      </c>
      <c r="H37">
        <f t="shared" ca="1" si="29"/>
        <v>0.60022897528992558</v>
      </c>
      <c r="I37">
        <f t="shared" ca="1" si="29"/>
        <v>0.35415024578906962</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0.93361372755674799</v>
      </c>
      <c r="E38">
        <f t="shared" ca="1" si="29"/>
        <v>1.2665313886991325E-2</v>
      </c>
      <c r="F38">
        <f t="shared" ca="1" si="29"/>
        <v>0.99601813578996434</v>
      </c>
      <c r="G38">
        <f t="shared" ca="1" si="29"/>
        <v>4.8758335234512562E-2</v>
      </c>
      <c r="H38">
        <f t="shared" ca="1" si="29"/>
        <v>0.93531426252798466</v>
      </c>
      <c r="I38">
        <f t="shared" ca="1" si="29"/>
        <v>0.82963790833509143</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415</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v>
      </c>
      <c r="AN38" t="str">
        <f t="shared" ca="1" si="10"/>
        <v>{"dy":4,"sl":6,"tp":"fe","vl":"Equip7102","cn":1,"pt":"GO","pr":3200}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0.97824770964642926</v>
      </c>
      <c r="E39">
        <f t="shared" ca="1" si="29"/>
        <v>0.58388252638082205</v>
      </c>
      <c r="F39">
        <f t="shared" ca="1" si="29"/>
        <v>0.80923447800854187</v>
      </c>
      <c r="G39">
        <f t="shared" ca="1" si="29"/>
        <v>0.40091264150298422</v>
      </c>
      <c r="H39">
        <f t="shared" ca="1" si="29"/>
        <v>0.39046611960398969</v>
      </c>
      <c r="I39">
        <f t="shared" ca="1" si="29"/>
        <v>0.9885879227147093</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416</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v>
      </c>
      <c r="AN39" t="str">
        <f t="shared" ca="1" si="10"/>
        <v>{"dy":4,"sl":7,"tp":"fe","vl":"Equip6002","cn":1,"pt":"GO","pr":1900}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5.0543618521258771E-2</v>
      </c>
      <c r="E40">
        <f t="shared" ca="1" si="29"/>
        <v>0.70209067210629439</v>
      </c>
      <c r="F40">
        <f t="shared" ca="1" si="29"/>
        <v>0.75388070681817787</v>
      </c>
      <c r="G40">
        <f t="shared" ca="1" si="29"/>
        <v>0.39701811911249751</v>
      </c>
      <c r="H40">
        <f t="shared" ca="1" si="29"/>
        <v>0.97143772298735864</v>
      </c>
      <c r="I40">
        <f t="shared" ca="1" si="29"/>
        <v>0.69648625855506319</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fc</v>
      </c>
      <c r="AB40" t="s">
        <v>85</v>
      </c>
      <c r="AC40" t="s">
        <v>492</v>
      </c>
      <c r="AD40">
        <v>1</v>
      </c>
      <c r="AE40" t="s">
        <v>129</v>
      </c>
      <c r="AF40">
        <v>239</v>
      </c>
      <c r="AG40">
        <v>119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미네락</v>
      </c>
      <c r="AL40">
        <v>1</v>
      </c>
      <c r="AM40"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v>
      </c>
      <c r="AN40" t="str">
        <f t="shared" ca="1" si="10"/>
        <v>{"dy":4,"sl":8,"tp":"fc","vl":"Actor2120","cn":1,"pt":"DI","pp":239,"pr":119}</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0.30032080676248751</v>
      </c>
      <c r="E41">
        <f t="shared" ca="1" si="29"/>
        <v>0.86446343630129652</v>
      </c>
      <c r="F41">
        <f t="shared" ca="1" si="29"/>
        <v>0.27366657587873744</v>
      </c>
      <c r="G41">
        <f t="shared" ca="1" si="29"/>
        <v>8.3903946131022367E-2</v>
      </c>
      <c r="H41">
        <f t="shared" ca="1" si="29"/>
        <v>0.19158381276843484</v>
      </c>
      <c r="I41">
        <f t="shared" ca="1" si="29"/>
        <v>4.6386833190588783E-2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fp</v>
      </c>
      <c r="AB41" t="s">
        <v>86</v>
      </c>
      <c r="AC41" t="s">
        <v>492</v>
      </c>
      <c r="AD41">
        <v>75</v>
      </c>
      <c r="AE41" t="s">
        <v>129</v>
      </c>
      <c r="AF41">
        <v>172</v>
      </c>
      <c r="AG41">
        <v>59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미네락</v>
      </c>
      <c r="AL41">
        <v>1</v>
      </c>
      <c r="AM41"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v>
      </c>
      <c r="AN41" t="str">
        <f t="shared" ca="1" si="10"/>
        <v>{"dy":4,"sl":9,"tp":"fp","vl":"Actor2120","cn":75,"pt":"DI","pp":172,"pr":59}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8.3647872130222845E-2</v>
      </c>
      <c r="E42">
        <f t="shared" ca="1" si="30"/>
        <v>0.80279956969263544</v>
      </c>
      <c r="F42">
        <f t="shared" ca="1" si="30"/>
        <v>0.40681353802135267</v>
      </c>
      <c r="G42">
        <f t="shared" ca="1" si="30"/>
        <v>0.93454078486488223</v>
      </c>
      <c r="H42">
        <f t="shared" ca="1" si="30"/>
        <v>0.41064363962866168</v>
      </c>
      <c r="I42">
        <f t="shared" ca="1" si="30"/>
        <v>0.37608551118256683</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401</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v>
      </c>
      <c r="AN42" t="str">
        <f t="shared" ca="1" si="10"/>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0.27381847440679008</v>
      </c>
      <c r="E43">
        <f t="shared" ca="1" si="30"/>
        <v>1.9255218361252102E-2</v>
      </c>
      <c r="F43">
        <f t="shared" ca="1" si="30"/>
        <v>9.3059350942445662E-2</v>
      </c>
      <c r="G43">
        <f t="shared" ca="1" si="30"/>
        <v>0.31976924947801444</v>
      </c>
      <c r="H43">
        <f t="shared" ca="1" si="30"/>
        <v>2.1751460182963367E-2</v>
      </c>
      <c r="I43">
        <f t="shared" ca="1" si="30"/>
        <v>0.29339822186650655</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500</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v>
      </c>
      <c r="AN43" t="str">
        <f t="shared" ca="1" si="10"/>
        <v>{"dy":5,"sl":1,"tp":"fe","vl":"Equip4202","cn":1,"pt":"GO","pr":3100}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0.21866929108478683</v>
      </c>
      <c r="E44">
        <f t="shared" ca="1" si="30"/>
        <v>0.6930182706659288</v>
      </c>
      <c r="F44">
        <f t="shared" ca="1" si="30"/>
        <v>0.49666105696592366</v>
      </c>
      <c r="G44">
        <f t="shared" ca="1" si="30"/>
        <v>0.58678223092047854</v>
      </c>
      <c r="H44">
        <f t="shared" ca="1" si="30"/>
        <v>0.78648675285989278</v>
      </c>
      <c r="I44">
        <f t="shared" ca="1" si="30"/>
        <v>0.18389461203300383</v>
      </c>
      <c r="M44" t="str">
        <f t="shared" ca="1" si="2"/>
        <v>안 지정 캐릭터 PP 영웅등급</v>
      </c>
      <c r="N44">
        <f t="shared" ca="1" si="3"/>
        <v>69301</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206</v>
      </c>
      <c r="CB44" t="str">
        <f>VLOOKUP($CA44,[2]ActorTable!$1:$1048576,MATCH("이름참고",[2]ActorTable!$1:$1,0),0)</f>
        <v>레나</v>
      </c>
    </row>
    <row r="45" spans="1:80">
      <c r="A45">
        <v>5</v>
      </c>
      <c r="B45">
        <v>3</v>
      </c>
      <c r="C45">
        <f t="shared" si="0"/>
        <v>0</v>
      </c>
      <c r="D45">
        <f t="shared" ca="1" si="30"/>
        <v>0.12297843897156946</v>
      </c>
      <c r="E45">
        <f t="shared" ca="1" si="30"/>
        <v>0.9211842930821047</v>
      </c>
      <c r="F45">
        <f t="shared" ca="1" si="30"/>
        <v>0.11755911537535424</v>
      </c>
      <c r="G45">
        <f t="shared" ca="1" si="30"/>
        <v>0.54364294754720477</v>
      </c>
      <c r="H45">
        <f t="shared" ca="1" si="30"/>
        <v>5.1555885327079221E-3</v>
      </c>
      <c r="I45">
        <f t="shared" ca="1" si="30"/>
        <v>0.3172219716435476</v>
      </c>
      <c r="M45" t="str">
        <f t="shared" ca="1" si="2"/>
        <v>안 지정 캐릭터 PP 영웅등급</v>
      </c>
      <c r="N45">
        <f t="shared" ca="1" si="3"/>
        <v>92118</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4200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424</v>
      </c>
      <c r="AD45">
        <v>1</v>
      </c>
      <c r="AE45" t="s">
        <v>125</v>
      </c>
      <c r="AG45">
        <v>1400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칼날 손잡이</v>
      </c>
      <c r="AL45">
        <v>1</v>
      </c>
      <c r="AM45"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v>
      </c>
      <c r="AN45" t="str">
        <f t="shared" ca="1" si="10"/>
        <v>{"dy":5,"sl":3,"tp":"fe","vl":"Equip1101","cn":1,"pt":"GO","pr":1400}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207</v>
      </c>
      <c r="CB45" t="str">
        <f>VLOOKUP($CA45,[2]ActorTable!$1:$1048576,MATCH("이름참고",[2]ActorTable!$1:$1,0),0)</f>
        <v>서린</v>
      </c>
    </row>
    <row r="46" spans="1:80">
      <c r="A46">
        <v>5</v>
      </c>
      <c r="B46">
        <v>4</v>
      </c>
      <c r="C46">
        <f t="shared" si="0"/>
        <v>0</v>
      </c>
      <c r="D46">
        <f t="shared" ca="1" si="30"/>
        <v>0.52900821787848751</v>
      </c>
      <c r="E46">
        <f t="shared" ca="1" si="30"/>
        <v>0.20757256226199561</v>
      </c>
      <c r="F46">
        <f t="shared" ca="1" si="30"/>
        <v>0.72451837006294739</v>
      </c>
      <c r="G46">
        <f t="shared" ca="1" si="30"/>
        <v>0.30358799424075722</v>
      </c>
      <c r="H46">
        <f t="shared" ca="1" si="30"/>
        <v>0.87048698367392408</v>
      </c>
      <c r="I46">
        <f t="shared" ca="1" si="30"/>
        <v>0.50628872105458178</v>
      </c>
      <c r="M46" t="str">
        <f t="shared" ca="1" si="2"/>
        <v>안 지정 캐릭터 PP 일반등급</v>
      </c>
      <c r="N46">
        <f t="shared" ca="1" si="3"/>
        <v>20757</v>
      </c>
      <c r="O46">
        <f t="shared" ca="1" si="4"/>
        <v>5</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1500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443</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v>
      </c>
      <c r="AN46" t="str">
        <f t="shared" ca="1" si="10"/>
        <v>{"dy":5,"sl":4,"tp":"fe","vl":"Equip0302","cn":1,"pt":"GO","pr":800}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0.27334330061308021</v>
      </c>
      <c r="E47">
        <f t="shared" ca="1" si="30"/>
        <v>0.64471541454344783</v>
      </c>
      <c r="F47">
        <f t="shared" ca="1" si="30"/>
        <v>0.8229027350663739</v>
      </c>
      <c r="G47">
        <f t="shared" ca="1" si="30"/>
        <v>0.74896138251627709</v>
      </c>
      <c r="H47">
        <f t="shared" ca="1" si="30"/>
        <v>0.96366630655827068</v>
      </c>
      <c r="I47">
        <f t="shared" ca="1" si="30"/>
        <v>0.2197616602253426</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125</v>
      </c>
      <c r="Z47">
        <v>1300</v>
      </c>
      <c r="AA47" t="str">
        <f t="shared" ca="1" si="6"/>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0.80767821233226733</v>
      </c>
      <c r="E48">
        <f t="shared" ca="1" si="30"/>
        <v>1.5401090991619237E-2</v>
      </c>
      <c r="F48">
        <f t="shared" ca="1" si="30"/>
        <v>0.20443316927733102</v>
      </c>
      <c r="G48">
        <f t="shared" ca="1" si="30"/>
        <v>0.37987404017457571</v>
      </c>
      <c r="H48">
        <f t="shared" ca="1" si="30"/>
        <v>0.40146457321335127</v>
      </c>
      <c r="I48">
        <f t="shared" ca="1" si="30"/>
        <v>0.3266171797818217</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393</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0.855191704936898</v>
      </c>
      <c r="E49">
        <f t="shared" ca="1" si="30"/>
        <v>0.7813317032396051</v>
      </c>
      <c r="F49">
        <f t="shared" ca="1" si="30"/>
        <v>0.17310116292836863</v>
      </c>
      <c r="G49">
        <f t="shared" ca="1" si="30"/>
        <v>0.86799911724171663</v>
      </c>
      <c r="H49">
        <f t="shared" ca="1" si="30"/>
        <v>0.67586135000773118</v>
      </c>
      <c r="I49">
        <f t="shared" ca="1" si="30"/>
        <v>0.51613349120681373</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378</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0.84816287283642711</v>
      </c>
      <c r="E50">
        <f t="shared" ca="1" si="30"/>
        <v>0.47426341476724621</v>
      </c>
      <c r="F50">
        <f t="shared" ca="1" si="30"/>
        <v>0.10091063764421737</v>
      </c>
      <c r="G50">
        <f t="shared" ca="1" si="30"/>
        <v>0.32544242243190691</v>
      </c>
      <c r="H50">
        <f t="shared" ca="1" si="30"/>
        <v>0.80416326833291052</v>
      </c>
      <c r="I50">
        <f t="shared" ca="1" si="30"/>
        <v>0.83527156428481431</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0.25359757386228066</v>
      </c>
      <c r="E51">
        <f t="shared" ca="1" si="30"/>
        <v>0.84825534791029433</v>
      </c>
      <c r="F51">
        <f t="shared" ca="1" si="30"/>
        <v>0.41130380621784746</v>
      </c>
      <c r="G51">
        <f t="shared" ca="1" si="30"/>
        <v>0.56286598734482751</v>
      </c>
      <c r="H51">
        <f t="shared" ca="1" si="30"/>
        <v>0.48872837330406083</v>
      </c>
      <c r="I51">
        <f t="shared" ca="1" si="30"/>
        <v>0.31729055588709831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0.67726142009521573</v>
      </c>
      <c r="E52">
        <f t="shared" ca="1" si="31"/>
        <v>7.0179431207249232E-2</v>
      </c>
      <c r="F52">
        <f t="shared" ca="1" si="31"/>
        <v>6.6844980401778331E-2</v>
      </c>
      <c r="G52">
        <f t="shared" ca="1" si="31"/>
        <v>0.79331563384544457</v>
      </c>
      <c r="H52">
        <f t="shared" ca="1" si="31"/>
        <v>0.66317512662587064</v>
      </c>
      <c r="I52">
        <f t="shared" ca="1" si="31"/>
        <v>0.30598048253166499</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0.62312592224906538</v>
      </c>
      <c r="E53">
        <f t="shared" ca="1" si="31"/>
        <v>0.70063445296643001</v>
      </c>
      <c r="F53">
        <f t="shared" ca="1" si="31"/>
        <v>0.39083012797163486</v>
      </c>
      <c r="G53">
        <f t="shared" ca="1" si="31"/>
        <v>0.11788669886254832</v>
      </c>
      <c r="H53">
        <f t="shared" ca="1" si="31"/>
        <v>0.1311918291365457</v>
      </c>
      <c r="I53">
        <f t="shared" ca="1" si="31"/>
        <v>0.93138832920162284</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111</v>
      </c>
      <c r="AD53">
        <v>1</v>
      </c>
      <c r="AE53" t="s">
        <v>125</v>
      </c>
      <c r="AG53">
        <v>800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석공의 망치</v>
      </c>
      <c r="AL53">
        <v>1</v>
      </c>
      <c r="AM53"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v>
      </c>
      <c r="AN53" t="str">
        <f t="shared" ca="1" si="10"/>
        <v>{"dy":6,"sl":1,"tp":"fe","vl":"Equip4001","cn":1,"pt":"GO","pr":800}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0.16669635152868223</v>
      </c>
      <c r="E54">
        <f t="shared" ca="1" si="31"/>
        <v>0.746347121653682</v>
      </c>
      <c r="F54">
        <f t="shared" ca="1" si="31"/>
        <v>0.83023737061143976</v>
      </c>
      <c r="G54">
        <f t="shared" ca="1" si="31"/>
        <v>0.17782689497524784</v>
      </c>
      <c r="H54">
        <f t="shared" ca="1" si="31"/>
        <v>6.8357584214127076E-2</v>
      </c>
      <c r="I54">
        <f t="shared" ca="1" si="31"/>
        <v>0.63669080967802316</v>
      </c>
      <c r="M54" t="str">
        <f t="shared" ca="1" si="2"/>
        <v>안 지정 캐릭터 PP 영웅등급</v>
      </c>
      <c r="N54">
        <f t="shared" ca="1" si="3"/>
        <v>74634</v>
      </c>
      <c r="O54">
        <f t="shared" ca="1" si="4"/>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501</v>
      </c>
      <c r="AD54">
        <v>1</v>
      </c>
      <c r="AE54" t="s">
        <v>394</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0.8940147105596139</v>
      </c>
      <c r="E55">
        <f t="shared" ca="1" si="31"/>
        <v>0.15608334019139136</v>
      </c>
      <c r="F55">
        <f t="shared" ca="1" si="31"/>
        <v>0.81008663038413908</v>
      </c>
      <c r="G55">
        <f t="shared" ca="1" si="31"/>
        <v>0.91376642469479485</v>
      </c>
      <c r="H55">
        <f t="shared" ca="1" si="31"/>
        <v>0.80652092403426334</v>
      </c>
      <c r="I55">
        <f t="shared" ca="1" si="31"/>
        <v>0.3490658676099011</v>
      </c>
      <c r="M55" t="str">
        <f t="shared" ca="1" si="2"/>
        <v>안 지정 캐릭터 PP 일반등급</v>
      </c>
      <c r="N55">
        <f t="shared" ca="1" si="3"/>
        <v>15608</v>
      </c>
      <c r="O55">
        <f t="shared" ca="1" si="4"/>
        <v>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427</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5.1491228672278733E-2</v>
      </c>
      <c r="E56">
        <f t="shared" ca="1" si="31"/>
        <v>0.31707685591441581</v>
      </c>
      <c r="F56">
        <f t="shared" ca="1" si="31"/>
        <v>0.68445957461105134</v>
      </c>
      <c r="G56">
        <f t="shared" ca="1" si="31"/>
        <v>0.96393368326761186</v>
      </c>
      <c r="H56">
        <f t="shared" ca="1" si="31"/>
        <v>3.644273246470886E-2</v>
      </c>
      <c r="I56">
        <f t="shared" ca="1" si="31"/>
        <v>0.43074954968547496</v>
      </c>
      <c r="M56" t="str">
        <f t="shared" ca="1" si="2"/>
        <v>안 지정 캐릭터 PP 일반등급</v>
      </c>
      <c r="N56">
        <f t="shared" ca="1" si="3"/>
        <v>31707</v>
      </c>
      <c r="O56">
        <f t="shared" ca="1" si="4"/>
        <v>6</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1800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502</v>
      </c>
      <c r="AD56">
        <v>1</v>
      </c>
      <c r="AE56" t="s">
        <v>125</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v>
      </c>
      <c r="AN56" t="str">
        <f t="shared" ca="1" si="10"/>
        <v>{"dy":6,"sl":4,"tp":"fe","vl":"Equip5101","cn":1,"pt":"GO","pr":1300}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0.63709260160524839</v>
      </c>
      <c r="E57">
        <f t="shared" ca="1" si="31"/>
        <v>0.45939159626632375</v>
      </c>
      <c r="F57">
        <f t="shared" ca="1" si="31"/>
        <v>0.12375345977863572</v>
      </c>
      <c r="G57">
        <f t="shared" ca="1" si="31"/>
        <v>0.79819056086374385</v>
      </c>
      <c r="H57">
        <f t="shared" ca="1" si="31"/>
        <v>0.72916215163662867</v>
      </c>
      <c r="I57">
        <f t="shared" ca="1" si="31"/>
        <v>0.848135836621429</v>
      </c>
      <c r="M57" t="str">
        <f t="shared" ca="1" si="2"/>
        <v>안 지정 캐릭터 PP 영웅등급</v>
      </c>
      <c r="N57">
        <f t="shared" ca="1" si="3"/>
        <v>45939</v>
      </c>
      <c r="O57">
        <f t="shared" ca="1" si="4"/>
        <v>8</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2400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125</v>
      </c>
      <c r="Z57">
        <v>1200</v>
      </c>
      <c r="AA57" t="str">
        <f t="shared" ca="1" si="6"/>
        <v>fe</v>
      </c>
      <c r="AB57" t="s">
        <v>82</v>
      </c>
      <c r="AC57" t="s">
        <v>499</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v>
      </c>
      <c r="AN57" t="str">
        <f t="shared" ca="1" si="10"/>
        <v>{"dy":6,"sl":5,"tp":"fe","vl":"Equip3301","cn":1,"pt":"GO","pr":7200}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8.6435280181586971E-2</v>
      </c>
      <c r="E58">
        <f t="shared" ca="1" si="31"/>
        <v>0.49744719647301516</v>
      </c>
      <c r="F58">
        <f t="shared" ca="1" si="31"/>
        <v>0.60789998650302435</v>
      </c>
      <c r="G58">
        <f t="shared" ca="1" si="31"/>
        <v>2.9392911740593219E-2</v>
      </c>
      <c r="H58">
        <f t="shared" ca="1" si="31"/>
        <v>0.26626080414656927</v>
      </c>
      <c r="I58">
        <f t="shared" ca="1" si="31"/>
        <v>0.79621881076437506</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e">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#VALUE!</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1.1550742865059083E-2</v>
      </c>
      <c r="E59">
        <f t="shared" ca="1" si="31"/>
        <v>0.99159820163150481</v>
      </c>
      <c r="F59">
        <f t="shared" ca="1" si="31"/>
        <v>0.41164708156841012</v>
      </c>
      <c r="G59">
        <f t="shared" ca="1" si="31"/>
        <v>0.77450756973887624</v>
      </c>
      <c r="H59">
        <f t="shared" ca="1" si="31"/>
        <v>0.35316092340713834</v>
      </c>
      <c r="I59">
        <f t="shared" ca="1" si="31"/>
        <v>0.80521795611016</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421</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v>
      </c>
      <c r="AN59" t="str">
        <f t="shared" ca="1" si="10"/>
        <v>{"dy":6,"sl":7,"tp":"fe","vl":"Equip8102","cn":1,"pt":"GO","pr":7700}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0.22271117122203254</v>
      </c>
      <c r="E60">
        <f t="shared" ca="1" si="31"/>
        <v>0.51962581698170029</v>
      </c>
      <c r="F60">
        <f t="shared" ca="1" si="31"/>
        <v>0.3135366162516503</v>
      </c>
      <c r="G60">
        <f t="shared" ca="1" si="31"/>
        <v>0.60106757385284582</v>
      </c>
      <c r="H60">
        <f t="shared" ca="1" si="31"/>
        <v>0.72256506952071642</v>
      </c>
      <c r="I60">
        <f t="shared" ca="1" si="31"/>
        <v>0.90626380712002685</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fl5</v>
      </c>
      <c r="AB60" t="s">
        <v>286</v>
      </c>
      <c r="AC60" t="s">
        <v>518</v>
      </c>
      <c r="AD60">
        <v>1</v>
      </c>
      <c r="AE60" t="s">
        <v>129</v>
      </c>
      <c r="AF60">
        <v>80</v>
      </c>
      <c r="AG60">
        <v>49</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러센트</v>
      </c>
      <c r="AL60">
        <v>1</v>
      </c>
      <c r="AM60"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v>
      </c>
      <c r="AN60" t="str">
        <f t="shared" ca="1" si="10"/>
        <v>{"dy":6,"sl":8,"tp":"fl5","vl":"Actor0024","cn":1,"pt":"DI","pp":80,"pr":49}</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0.48900410272144157</v>
      </c>
      <c r="E61">
        <f t="shared" ca="1" si="31"/>
        <v>0.70156492820313643</v>
      </c>
      <c r="F61">
        <f t="shared" ca="1" si="31"/>
        <v>0.19184123560593336</v>
      </c>
      <c r="G61">
        <f t="shared" ca="1" si="31"/>
        <v>0.22672460589162036</v>
      </c>
      <c r="H61">
        <f t="shared" ca="1" si="31"/>
        <v>0.75966114696864961</v>
      </c>
      <c r="I61">
        <f t="shared" ca="1" si="31"/>
        <v>0.28978778666980287</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fl6</v>
      </c>
      <c r="AB61" t="s">
        <v>287</v>
      </c>
      <c r="AC61" t="s">
        <v>518</v>
      </c>
      <c r="AD61">
        <v>1</v>
      </c>
      <c r="AE61" t="s">
        <v>129</v>
      </c>
      <c r="AF61">
        <v>80</v>
      </c>
      <c r="AG61">
        <v>49</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러센트</v>
      </c>
      <c r="AL61">
        <v>1</v>
      </c>
      <c r="AM61"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v>
      </c>
      <c r="AN61" t="str">
        <f t="shared" ca="1" si="10"/>
        <v>{"dy":6,"sl":9,"tp":"fl6","vl":"Actor0024","cn":1,"pt":"DI","pp":80,"pr":49}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0.65756782022948379</v>
      </c>
      <c r="E62">
        <f t="shared" ca="1" si="32"/>
        <v>0.54951405650082552</v>
      </c>
      <c r="F62">
        <f t="shared" ca="1" si="32"/>
        <v>0.12662121477125399</v>
      </c>
      <c r="G62">
        <f t="shared" ca="1" si="32"/>
        <v>0.42686890738683225</v>
      </c>
      <c r="H62">
        <f t="shared" ca="1" si="32"/>
        <v>0.64556686170334188</v>
      </c>
      <c r="I62">
        <f t="shared" ca="1" si="32"/>
        <v>0.55913800886869192</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398</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빛의 트랩</v>
      </c>
      <c r="AL62">
        <v>1</v>
      </c>
      <c r="AM62"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v>
      </c>
      <c r="AN62" t="str">
        <f t="shared" ca="1" si="10"/>
        <v>{"dy":7,"sl":0,"tp":"fe","vl":"Equip3201","cn":1,"pt":"DI","pr":5}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0.91892122991299718</v>
      </c>
      <c r="E63">
        <f t="shared" ca="1" si="32"/>
        <v>0.4716985564073054</v>
      </c>
      <c r="F63">
        <f t="shared" ca="1" si="32"/>
        <v>0.30982186797337263</v>
      </c>
      <c r="G63">
        <f t="shared" ca="1" si="32"/>
        <v>0.67300643401739024</v>
      </c>
      <c r="H63">
        <f t="shared" ca="1" si="32"/>
        <v>0.95309329450457825</v>
      </c>
      <c r="I63">
        <f t="shared" ca="1" si="32"/>
        <v>0.96428951875500246</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0.64542900825722038</v>
      </c>
      <c r="E64">
        <f t="shared" ca="1" si="32"/>
        <v>2.3891196105677248E-2</v>
      </c>
      <c r="F64">
        <f t="shared" ca="1" si="32"/>
        <v>0.77724387803050232</v>
      </c>
      <c r="G64">
        <f t="shared" ca="1" si="32"/>
        <v>0.17232167662842401</v>
      </c>
      <c r="H64">
        <f t="shared" ca="1" si="32"/>
        <v>0.56609319894457499</v>
      </c>
      <c r="I64">
        <f t="shared" ca="1" si="32"/>
        <v>0.44097829884251061</v>
      </c>
      <c r="M64" t="str">
        <f t="shared" ca="1" si="2"/>
        <v>안 지정 캐릭터 PP 영웅등급</v>
      </c>
      <c r="N64">
        <f t="shared" ca="1" si="3"/>
        <v>2389</v>
      </c>
      <c r="O64">
        <f t="shared" ca="1" si="4"/>
        <v>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0.19224523594103693</v>
      </c>
      <c r="E65">
        <f t="shared" ca="1" si="32"/>
        <v>1.1543372878394242E-2</v>
      </c>
      <c r="F65">
        <f t="shared" ca="1" si="32"/>
        <v>0.77093183333278448</v>
      </c>
      <c r="G65">
        <f t="shared" ca="1" si="32"/>
        <v>0.17527781379788365</v>
      </c>
      <c r="H65">
        <f t="shared" ca="1" si="32"/>
        <v>0.13282738239161218</v>
      </c>
      <c r="I65">
        <f t="shared" ca="1" si="32"/>
        <v>0.56933474117595495</v>
      </c>
      <c r="M65" t="str">
        <f t="shared" ca="1" si="2"/>
        <v>안 지정 캐릭터 PP 영웅등급</v>
      </c>
      <c r="N65">
        <f t="shared" ca="1" si="3"/>
        <v>1154</v>
      </c>
      <c r="O65">
        <f t="shared" ca="1" si="4"/>
        <v>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395</v>
      </c>
      <c r="AD65">
        <v>1</v>
      </c>
      <c r="AE65" t="s">
        <v>125</v>
      </c>
      <c r="AG65">
        <v>800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t="shared" ca="1" si="9"/>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v>
      </c>
      <c r="AN65" t="str">
        <f t="shared" ca="1" si="10"/>
        <v>{"dy":7,"sl":3,"tp":"fe","vl":"Equip2001","cn":1,"pt":"GO","pr":800}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0.18955566451882244</v>
      </c>
      <c r="E66">
        <f t="shared" ca="1" si="32"/>
        <v>0.3122861230590751</v>
      </c>
      <c r="F66">
        <f t="shared" ca="1" si="32"/>
        <v>0.28282149734093243</v>
      </c>
      <c r="G66">
        <f t="shared" ca="1" si="32"/>
        <v>0.48196167182739824</v>
      </c>
      <c r="H66">
        <f t="shared" ca="1" si="32"/>
        <v>0.26088199515273247</v>
      </c>
      <c r="I66">
        <f t="shared" ca="1" si="32"/>
        <v>0.4630623404924249</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31228</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6</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1800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453</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0.24195674358864783</v>
      </c>
      <c r="E67">
        <f t="shared" ca="1" si="32"/>
        <v>0.95545199364446498</v>
      </c>
      <c r="F67">
        <f t="shared" ca="1" si="32"/>
        <v>0.88065307303514273</v>
      </c>
      <c r="G67">
        <f t="shared" ca="1" si="32"/>
        <v>0.42352789480221975</v>
      </c>
      <c r="H67">
        <f t="shared" ca="1" si="32"/>
        <v>1.3733459456295782E-2</v>
      </c>
      <c r="I67">
        <f t="shared" ca="1" si="32"/>
        <v>0.2084183538264105</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399</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숨겨온 원한</v>
      </c>
      <c r="AL67">
        <v>1</v>
      </c>
      <c r="AM6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v>
      </c>
      <c r="AN67" t="str">
        <f t="shared" ca="1" si="42"/>
        <v>{"dy":7,"sl":5,"tp":"fe","vl":"Equip1002","cn":1,"pt":"GO","pr":700}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0.96966660539428107</v>
      </c>
      <c r="E68">
        <f t="shared" ca="1" si="32"/>
        <v>0.32668665260137852</v>
      </c>
      <c r="F68">
        <f t="shared" ca="1" si="32"/>
        <v>0.60014376190693663</v>
      </c>
      <c r="G68">
        <f t="shared" ca="1" si="32"/>
        <v>0.51226054042002822</v>
      </c>
      <c r="H68">
        <f t="shared" ca="1" si="32"/>
        <v>0.94955342360236061</v>
      </c>
      <c r="I68">
        <f t="shared" ca="1" si="32"/>
        <v>0.94850798007159043</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437</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v>
      </c>
      <c r="AN68" t="str">
        <f t="shared" ca="1" si="42"/>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1.2995406026566014E-2</v>
      </c>
      <c r="E69">
        <f t="shared" ca="1" si="32"/>
        <v>0.16263866188984799</v>
      </c>
      <c r="F69">
        <f t="shared" ca="1" si="32"/>
        <v>0.51941509741555913</v>
      </c>
      <c r="G69">
        <f t="shared" ca="1" si="32"/>
        <v>0.12979059055262931</v>
      </c>
      <c r="H69">
        <f t="shared" ca="1" si="32"/>
        <v>0.28431082753763492</v>
      </c>
      <c r="I69">
        <f t="shared" ca="1" si="32"/>
        <v>0.30957059604868642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t="e">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#VALUE!</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0.89410913299652717</v>
      </c>
      <c r="E70">
        <f t="shared" ca="1" si="32"/>
        <v>0.67408589409547148</v>
      </c>
      <c r="F70">
        <f t="shared" ca="1" si="32"/>
        <v>0.74441235945506889</v>
      </c>
      <c r="G70">
        <f t="shared" ca="1" si="32"/>
        <v>0.80699241926546372</v>
      </c>
      <c r="H70">
        <f t="shared" ca="1" si="32"/>
        <v>0.46634029959283796</v>
      </c>
      <c r="I70">
        <f t="shared" ca="1" si="32"/>
        <v>0.23638311234565856</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0.47618546889899216</v>
      </c>
      <c r="E71">
        <f t="shared" ca="1" si="32"/>
        <v>0.87945160794529531</v>
      </c>
      <c r="F71">
        <f t="shared" ca="1" si="32"/>
        <v>0.80511653831325525</v>
      </c>
      <c r="G71">
        <f t="shared" ca="1" si="32"/>
        <v>0.93024722383825487</v>
      </c>
      <c r="H71">
        <f t="shared" ca="1" si="32"/>
        <v>0.80510220173463742</v>
      </c>
      <c r="I71">
        <f t="shared" ca="1" si="32"/>
        <v>0.22279529223579642</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0.35167128681319071</v>
      </c>
      <c r="E72">
        <f t="shared" ca="1" si="49"/>
        <v>0.18668406584976094</v>
      </c>
      <c r="F72">
        <f t="shared" ca="1" si="49"/>
        <v>0.22661092219434842</v>
      </c>
      <c r="G72">
        <f t="shared" ca="1" si="49"/>
        <v>0.67761268055170809</v>
      </c>
      <c r="H72">
        <f t="shared" ca="1" si="49"/>
        <v>0.90769844105298825</v>
      </c>
      <c r="I72">
        <f t="shared" ca="1" si="49"/>
        <v>0.47042449637144557</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259</v>
      </c>
      <c r="W72">
        <v>1</v>
      </c>
      <c r="X72" t="s">
        <v>129</v>
      </c>
      <c r="Z72">
        <v>11</v>
      </c>
      <c r="AA72" t="str">
        <f t="shared" ca="1" si="38"/>
        <v>upn</v>
      </c>
      <c r="AB72" t="s">
        <v>92</v>
      </c>
      <c r="AC72">
        <v>48090</v>
      </c>
      <c r="AD72">
        <v>7</v>
      </c>
      <c r="AE72" t="s">
        <v>394</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0.15026623202583711</v>
      </c>
      <c r="E73">
        <f t="shared" ca="1" si="49"/>
        <v>3.9790279384575467E-2</v>
      </c>
      <c r="F73">
        <f t="shared" ca="1" si="49"/>
        <v>0.2422793510447685</v>
      </c>
      <c r="G73">
        <f t="shared" ca="1" si="49"/>
        <v>0.83869846739561649</v>
      </c>
      <c r="H73">
        <f t="shared" ca="1" si="49"/>
        <v>0.43459765142815177</v>
      </c>
      <c r="I73">
        <f t="shared" ca="1" si="49"/>
        <v>0.26076778957828617</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418</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잿더미 스톤해머</v>
      </c>
      <c r="AL73">
        <v>1</v>
      </c>
      <c r="AM73"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v>
      </c>
      <c r="AN73" t="str">
        <f t="shared" ca="1" si="42"/>
        <v>{"dy":8,"sl":1,"tp":"fe","vl":"Equip4302","cn":1,"pt":"GO","pr":7000}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0.47543507832480969</v>
      </c>
      <c r="E74">
        <f t="shared" ca="1" si="49"/>
        <v>0.19937048623405262</v>
      </c>
      <c r="F74">
        <f t="shared" ca="1" si="49"/>
        <v>0.73991658713160957</v>
      </c>
      <c r="G74">
        <f t="shared" ca="1" si="49"/>
        <v>0.97361505551305716</v>
      </c>
      <c r="H74">
        <f t="shared" ca="1" si="49"/>
        <v>0.92582400333023696</v>
      </c>
      <c r="I74">
        <f t="shared" ca="1" si="49"/>
        <v>0.8131769890620093</v>
      </c>
      <c r="M74" t="str">
        <f t="shared" ca="1" si="34"/>
        <v>안 지정 캐릭터 PP 영웅등급</v>
      </c>
      <c r="N74">
        <f t="shared" ca="1" si="35"/>
        <v>19937</v>
      </c>
      <c r="O74">
        <f t="shared" ca="1" si="36"/>
        <v>5</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1500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503</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그린 아이즈</v>
      </c>
      <c r="AL74">
        <v>1</v>
      </c>
      <c r="AM74"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v>
      </c>
      <c r="AN74" t="str">
        <f t="shared" ca="1" si="42"/>
        <v>{"dy":8,"sl":2,"tp":"fe","vl":"Equip5002","cn":1,"pt":"GO","pr":600}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0.99302595300492214</v>
      </c>
      <c r="E75">
        <f t="shared" ca="1" si="49"/>
        <v>0.16665181168005438</v>
      </c>
      <c r="F75">
        <f t="shared" ca="1" si="49"/>
        <v>0.90580976238174349</v>
      </c>
      <c r="G75">
        <f t="shared" ca="1" si="49"/>
        <v>0.67975874077594123</v>
      </c>
      <c r="H75">
        <f t="shared" ca="1" si="49"/>
        <v>0.89110093753644326</v>
      </c>
      <c r="I75">
        <f t="shared" ca="1" si="49"/>
        <v>0.30475460072474603</v>
      </c>
      <c r="M75" t="str">
        <f t="shared" ca="1" si="34"/>
        <v>안 지정 캐릭터 PP 일반등급</v>
      </c>
      <c r="N75">
        <f t="shared" ca="1" si="35"/>
        <v>16665</v>
      </c>
      <c r="O75">
        <f t="shared" ca="1" si="36"/>
        <v>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494</v>
      </c>
      <c r="AD75">
        <v>1</v>
      </c>
      <c r="AE75" t="s">
        <v>129</v>
      </c>
      <c r="AF75">
        <v>209</v>
      </c>
      <c r="AG75">
        <v>119</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전설</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요정왕의 활</v>
      </c>
      <c r="AL75">
        <v>1</v>
      </c>
      <c r="AM75"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v>
      </c>
      <c r="AN75" t="str">
        <f t="shared" ca="1" si="42"/>
        <v>{"dy":8,"sl":3,"tp":"fe","vl":"Equip2402","cn":1,"pt":"DI","pp":209,"pr":119}</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0.50171837137670594</v>
      </c>
      <c r="E76">
        <f t="shared" ca="1" si="49"/>
        <v>0.85891769756673053</v>
      </c>
      <c r="F76">
        <f t="shared" ca="1" si="49"/>
        <v>0.65653754701596545</v>
      </c>
      <c r="G76">
        <f t="shared" ca="1" si="49"/>
        <v>0.71951064402056431</v>
      </c>
      <c r="H76">
        <f t="shared" ca="1" si="49"/>
        <v>0.18899382237739248</v>
      </c>
      <c r="I76">
        <f t="shared" ca="1" si="49"/>
        <v>0.57596459064026551</v>
      </c>
      <c r="M76" t="str">
        <f t="shared" ca="1" si="34"/>
        <v>안 지정 캐릭터 PP 일반등급</v>
      </c>
      <c r="N76">
        <f t="shared" ca="1" si="35"/>
        <v>85891</v>
      </c>
      <c r="O76">
        <f t="shared" ca="1" si="36"/>
        <v>13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393</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0.11980023673003237</v>
      </c>
      <c r="E77">
        <f t="shared" ca="1" si="49"/>
        <v>0.20664223482692468</v>
      </c>
      <c r="F77">
        <f t="shared" ca="1" si="49"/>
        <v>0.50450474061172612</v>
      </c>
      <c r="G77">
        <f t="shared" ca="1" si="49"/>
        <v>0.10324198750639102</v>
      </c>
      <c r="H77">
        <f t="shared" ca="1" si="49"/>
        <v>0.47746296074423256</v>
      </c>
      <c r="I77">
        <f t="shared" ca="1" si="49"/>
        <v>0.66259103695141852</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DI</v>
      </c>
      <c r="Q77" t="e">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#VALUE!</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185</v>
      </c>
      <c r="W77">
        <v>1</v>
      </c>
      <c r="X77" t="s">
        <v>129</v>
      </c>
      <c r="Z77">
        <v>96</v>
      </c>
      <c r="AA77" t="str">
        <f t="shared" ca="1" si="38"/>
        <v>fe</v>
      </c>
      <c r="AB77" t="s">
        <v>82</v>
      </c>
      <c r="AC77" t="s">
        <v>504</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위장용 세검</v>
      </c>
      <c r="AL77">
        <v>1</v>
      </c>
      <c r="AM7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v>
      </c>
      <c r="AN77" t="str">
        <f t="shared" ca="1" si="42"/>
        <v>{"dy":8,"sl":5,"tp":"fe","vl":"Equip1301","cn":1,"pt":"GO","pr":7300}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0.44241603142051089</v>
      </c>
      <c r="E78">
        <f t="shared" ca="1" si="49"/>
        <v>0.43978891014923105</v>
      </c>
      <c r="F78">
        <f t="shared" ca="1" si="49"/>
        <v>0.30217535873228685</v>
      </c>
      <c r="G78">
        <f t="shared" ca="1" si="49"/>
        <v>0.12332934384669281</v>
      </c>
      <c r="H78">
        <f t="shared" ca="1" si="49"/>
        <v>0.95949095870783352</v>
      </c>
      <c r="I78">
        <f t="shared" ca="1" si="49"/>
        <v>0.91741951840338976</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e">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#VALUE!</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0.66491831484300146</v>
      </c>
      <c r="E79">
        <f t="shared" ca="1" si="49"/>
        <v>0.97506518150984101</v>
      </c>
      <c r="F79">
        <f t="shared" ca="1" si="49"/>
        <v>0.99685562344487788</v>
      </c>
      <c r="G79">
        <f t="shared" ca="1" si="49"/>
        <v>0.34393925155978666</v>
      </c>
      <c r="H79">
        <f t="shared" ca="1" si="49"/>
        <v>0.19981390446791814</v>
      </c>
      <c r="I79">
        <f t="shared" ca="1" si="49"/>
        <v>0.87515002364315919</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505</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스톰 브링어</v>
      </c>
      <c r="AL79">
        <v>1</v>
      </c>
      <c r="AM7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v>
      </c>
      <c r="AN79" t="str">
        <f t="shared" ca="1" si="42"/>
        <v>{"dy":8,"sl":7,"tp":"fe","vl":"Equip8202","cn":1,"pt":"GO","pr":29300}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0.1789684746691883</v>
      </c>
      <c r="E80">
        <f t="shared" ca="1" si="49"/>
        <v>0.10155375963078406</v>
      </c>
      <c r="F80">
        <f t="shared" ca="1" si="49"/>
        <v>0.99396882734601932</v>
      </c>
      <c r="G80">
        <f t="shared" ca="1" si="49"/>
        <v>0.48956466590970682</v>
      </c>
      <c r="H80">
        <f t="shared" ca="1" si="49"/>
        <v>0.60453877964307479</v>
      </c>
      <c r="I80">
        <f t="shared" ca="1" si="49"/>
        <v>0.81382461254056238</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0.96953177818615199</v>
      </c>
      <c r="E81">
        <f t="shared" ca="1" si="49"/>
        <v>0.62491459622984202</v>
      </c>
      <c r="F81">
        <f t="shared" ca="1" si="49"/>
        <v>0.43602202239041377</v>
      </c>
      <c r="G81">
        <f t="shared" ca="1" si="49"/>
        <v>0.43630720877296369</v>
      </c>
      <c r="H81">
        <f t="shared" ca="1" si="49"/>
        <v>0.2295031297642347</v>
      </c>
      <c r="I81">
        <f t="shared" ca="1" si="49"/>
        <v>0.71237647035207885</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0.51468179304633965</v>
      </c>
      <c r="E82">
        <f t="shared" ca="1" si="50"/>
        <v>8.23211589149484E-2</v>
      </c>
      <c r="F82">
        <f t="shared" ca="1" si="50"/>
        <v>0.22434520495607635</v>
      </c>
      <c r="G82">
        <f t="shared" ca="1" si="50"/>
        <v>0.13514019394254795</v>
      </c>
      <c r="H82">
        <f t="shared" ca="1" si="50"/>
        <v>1.4616906876070535E-2</v>
      </c>
      <c r="I82">
        <f t="shared" ca="1" si="50"/>
        <v>0.14719041934978006</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416</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SMG28</v>
      </c>
      <c r="AL82">
        <v>1</v>
      </c>
      <c r="AM82"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v>
      </c>
      <c r="AN82" t="str">
        <f t="shared" ca="1" si="42"/>
        <v>{"dy":9,"sl":0,"tp":"fe","vl":"Equip6002","cn":1,"pt":"GO","pr":1900}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0.63134981936429468</v>
      </c>
      <c r="E83">
        <f t="shared" ca="1" si="50"/>
        <v>1.0072533293569608E-2</v>
      </c>
      <c r="F83">
        <f t="shared" ca="1" si="50"/>
        <v>0.216065199269318</v>
      </c>
      <c r="G83">
        <f t="shared" ca="1" si="50"/>
        <v>0.36903813977722966</v>
      </c>
      <c r="H83">
        <f t="shared" ca="1" si="50"/>
        <v>0.19899532358997629</v>
      </c>
      <c r="I83">
        <f t="shared" ca="1" si="50"/>
        <v>0.90797103494848574</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0.31578760647463133</v>
      </c>
      <c r="E84">
        <f t="shared" ca="1" si="50"/>
        <v>0.83528044000919943</v>
      </c>
      <c r="F84">
        <f t="shared" ca="1" si="50"/>
        <v>0.70996203166448724</v>
      </c>
      <c r="G84">
        <f t="shared" ca="1" si="50"/>
        <v>0.54855899543418452</v>
      </c>
      <c r="H84">
        <f t="shared" ca="1" si="50"/>
        <v>0.44007788844067341</v>
      </c>
      <c r="I84">
        <f t="shared" ca="1" si="50"/>
        <v>0.6184680239905721</v>
      </c>
      <c r="M84" t="str">
        <f t="shared" ca="1" si="34"/>
        <v>안 지정 캐릭터 PP 영웅등급</v>
      </c>
      <c r="N84">
        <f t="shared" ca="1" si="35"/>
        <v>83528</v>
      </c>
      <c r="O84">
        <f t="shared" ca="1" si="36"/>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404</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0.31444093512187599</v>
      </c>
      <c r="E85">
        <f t="shared" ca="1" si="50"/>
        <v>4.6904568307819972E-2</v>
      </c>
      <c r="F85">
        <f t="shared" ca="1" si="50"/>
        <v>0.15536427042502221</v>
      </c>
      <c r="G85">
        <f t="shared" ca="1" si="50"/>
        <v>0.66017110852216387</v>
      </c>
      <c r="H85">
        <f t="shared" ca="1" si="50"/>
        <v>0.60924673084078185</v>
      </c>
      <c r="I85">
        <f t="shared" ca="1" si="50"/>
        <v>0.53175065782229292</v>
      </c>
      <c r="M85" t="str">
        <f t="shared" ca="1" si="34"/>
        <v>안 지정 캐릭터 PP 일반등급</v>
      </c>
      <c r="N85">
        <f t="shared" ca="1" si="35"/>
        <v>4690</v>
      </c>
      <c r="O85">
        <f t="shared" ca="1" si="36"/>
        <v>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900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252</v>
      </c>
      <c r="AD85">
        <v>1</v>
      </c>
      <c r="AE85" t="s">
        <v>125</v>
      </c>
      <c r="AG85">
        <v>7300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울려퍼지는 여명</v>
      </c>
      <c r="AL85">
        <v>1</v>
      </c>
      <c r="AM85"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v>
      </c>
      <c r="AN85" t="str">
        <f t="shared" ca="1" si="42"/>
        <v>{"dy":9,"sl":3,"tp":"fe","vl":"Equip2302","cn":1,"pt":"GO","pr":7300}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0.21102354867528772</v>
      </c>
      <c r="E86">
        <f t="shared" ca="1" si="50"/>
        <v>0.37282211673324417</v>
      </c>
      <c r="F86">
        <f t="shared" ca="1" si="50"/>
        <v>0.62851948287772141</v>
      </c>
      <c r="G86">
        <f t="shared" ca="1" si="50"/>
        <v>0.5695936877959753</v>
      </c>
      <c r="H86">
        <f t="shared" ca="1" si="50"/>
        <v>6.5954278655655618E-2</v>
      </c>
      <c r="I86">
        <f t="shared" ca="1" si="50"/>
        <v>0.89515494941862794</v>
      </c>
      <c r="M86" t="str">
        <f t="shared" ca="1" si="34"/>
        <v>안 지정 캐릭터 PP 일반등급</v>
      </c>
      <c r="N86">
        <f t="shared" ca="1" si="35"/>
        <v>37282</v>
      </c>
      <c r="O86">
        <f t="shared" ca="1" si="36"/>
        <v>7</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2100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506</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0.64600449640839974</v>
      </c>
      <c r="E87">
        <f t="shared" ca="1" si="50"/>
        <v>0.97200777055235743</v>
      </c>
      <c r="F87">
        <f t="shared" ca="1" si="50"/>
        <v>0.90461779524551778</v>
      </c>
      <c r="G87">
        <f t="shared" ca="1" si="50"/>
        <v>0.11563812310859645</v>
      </c>
      <c r="H87">
        <f t="shared" ca="1" si="50"/>
        <v>0.69108578944903787</v>
      </c>
      <c r="I87">
        <f t="shared" ca="1" si="50"/>
        <v>0.67635585138379628</v>
      </c>
      <c r="M87" t="str">
        <f t="shared" ca="1" si="34"/>
        <v>안 지정 캐릭터 PP 영웅등급</v>
      </c>
      <c r="N87">
        <f t="shared" ca="1" si="35"/>
        <v>97200</v>
      </c>
      <c r="O87">
        <f t="shared" ca="1" si="36"/>
        <v>14</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4200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0.36772050554626967</v>
      </c>
      <c r="E88">
        <f t="shared" ca="1" si="50"/>
        <v>6.2479850776058221E-2</v>
      </c>
      <c r="F88">
        <f t="shared" ca="1" si="50"/>
        <v>0.94479930185334537</v>
      </c>
      <c r="G88">
        <f t="shared" ca="1" si="50"/>
        <v>8.5360254562411919E-2</v>
      </c>
      <c r="H88">
        <f t="shared" ca="1" si="50"/>
        <v>0.2508566715898054</v>
      </c>
      <c r="I88">
        <f t="shared" ca="1" si="50"/>
        <v>0.4665401826380472</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DI</v>
      </c>
      <c r="Q88" t="e">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#VALUE!</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507</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M29 그레이트소드</v>
      </c>
      <c r="AL88">
        <v>1</v>
      </c>
      <c r="AM8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v>
      </c>
      <c r="AN88" t="str">
        <f t="shared" ca="1" si="42"/>
        <v>{"dy":9,"sl":6,"tp":"fe","vl":"Equip8201","cn":1,"pt":"GO","pr":29300}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0.18020595689613061</v>
      </c>
      <c r="E89">
        <f t="shared" ca="1" si="50"/>
        <v>9.5897389582203729E-2</v>
      </c>
      <c r="F89">
        <f t="shared" ca="1" si="50"/>
        <v>0.14386022330762371</v>
      </c>
      <c r="G89">
        <f t="shared" ca="1" si="50"/>
        <v>0.15127006764938788</v>
      </c>
      <c r="H89">
        <f t="shared" ca="1" si="50"/>
        <v>0.30760578152342377</v>
      </c>
      <c r="I89">
        <f t="shared" ca="1" si="50"/>
        <v>0.97650989251839426</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5.5108051221561816E-3</v>
      </c>
      <c r="E90">
        <f t="shared" ca="1" si="50"/>
        <v>0.27926120498634432</v>
      </c>
      <c r="F90">
        <f t="shared" ca="1" si="50"/>
        <v>0.74669803783338973</v>
      </c>
      <c r="G90">
        <f t="shared" ca="1" si="50"/>
        <v>0.56862638324692627</v>
      </c>
      <c r="H90">
        <f t="shared" ca="1" si="50"/>
        <v>0.57379795428949643</v>
      </c>
      <c r="I90">
        <f t="shared" ca="1" si="50"/>
        <v>0.21205649293060924</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fl2</v>
      </c>
      <c r="AB90" t="s">
        <v>455</v>
      </c>
      <c r="AC90" t="s">
        <v>469</v>
      </c>
      <c r="AD90">
        <v>1</v>
      </c>
      <c r="AE90" t="s">
        <v>129</v>
      </c>
      <c r="AF90">
        <v>70</v>
      </c>
      <c r="AG90">
        <v>49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솔</v>
      </c>
      <c r="AL90">
        <v>1</v>
      </c>
      <c r="AM90"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v>
      </c>
      <c r="AN90" t="str">
        <f t="shared" ca="1" si="42"/>
        <v>{"dy":9,"sl":8,"tp":"fl2","vl":"Actor2015","cn":1,"pt":"DI","pp":70,"pr":49}</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0.36285114503645177</v>
      </c>
      <c r="E91">
        <f t="shared" ca="1" si="50"/>
        <v>0.5750961496321555</v>
      </c>
      <c r="F91">
        <f t="shared" ca="1" si="50"/>
        <v>0.92676567783111086</v>
      </c>
      <c r="G91">
        <f t="shared" ca="1" si="50"/>
        <v>0.25137824820042132</v>
      </c>
      <c r="H91">
        <f t="shared" ca="1" si="50"/>
        <v>0.46277652354253007</v>
      </c>
      <c r="I91">
        <f t="shared" ca="1" si="50"/>
        <v>5.4168849714794631E-2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fl3</v>
      </c>
      <c r="AB91" t="s">
        <v>456</v>
      </c>
      <c r="AC91" t="s">
        <v>469</v>
      </c>
      <c r="AD91">
        <v>1</v>
      </c>
      <c r="AE91" t="s">
        <v>129</v>
      </c>
      <c r="AF91">
        <v>70</v>
      </c>
      <c r="AG91">
        <v>49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솔</v>
      </c>
      <c r="AL91">
        <v>1</v>
      </c>
      <c r="AM91"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v>
      </c>
      <c r="AN91" t="str">
        <f t="shared" ca="1" si="42"/>
        <v>{"dy":9,"sl":9,"tp":"fl3","vl":"Actor2015","cn":1,"pt":"DI","pp":70,"pr":49}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0.79954483727875292</v>
      </c>
      <c r="E92">
        <f t="shared" ca="1" si="51"/>
        <v>0.67131681935576237</v>
      </c>
      <c r="F92">
        <f t="shared" ca="1" si="51"/>
        <v>0.88841160682957032</v>
      </c>
      <c r="G92">
        <f t="shared" ca="1" si="51"/>
        <v>0.68561460368455085</v>
      </c>
      <c r="H92">
        <f t="shared" ca="1" si="51"/>
        <v>0.17259004164788994</v>
      </c>
      <c r="I92">
        <f t="shared" ca="1" si="51"/>
        <v>0.17156479616175879</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384</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v>
      </c>
      <c r="AN92" t="str">
        <f t="shared" ca="1" si="42"/>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5.3387607293166495E-2</v>
      </c>
      <c r="E93">
        <f t="shared" ca="1" si="51"/>
        <v>0.94362843701845367</v>
      </c>
      <c r="F93">
        <f t="shared" ca="1" si="51"/>
        <v>0.81074400084077825</v>
      </c>
      <c r="G93">
        <f t="shared" ca="1" si="51"/>
        <v>0.50718385332559057</v>
      </c>
      <c r="H93">
        <f t="shared" ca="1" si="51"/>
        <v>0.78982412972559513</v>
      </c>
      <c r="I93">
        <f t="shared" ca="1" si="51"/>
        <v>0.87514679008050045</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461</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0.79652393064152638</v>
      </c>
      <c r="E94">
        <f t="shared" ca="1" si="51"/>
        <v>0.12625691984237553</v>
      </c>
      <c r="F94">
        <f t="shared" ca="1" si="51"/>
        <v>0.48703347763182947</v>
      </c>
      <c r="G94">
        <f t="shared" ca="1" si="51"/>
        <v>0.90484461907223301</v>
      </c>
      <c r="H94">
        <f t="shared" ca="1" si="51"/>
        <v>0.85368481138991181</v>
      </c>
      <c r="I94">
        <f t="shared" ca="1" si="51"/>
        <v>0.31471948155179608</v>
      </c>
      <c r="M94" t="str">
        <f t="shared" ca="1" si="34"/>
        <v>안 지정 캐릭터 PP 영웅등급</v>
      </c>
      <c r="N94">
        <f t="shared" ca="1" si="35"/>
        <v>12625</v>
      </c>
      <c r="O94">
        <f t="shared" ca="1" si="36"/>
        <v>4</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1200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0.31742189077922134</v>
      </c>
      <c r="E95">
        <f t="shared" ca="1" si="51"/>
        <v>0.2530136327567819</v>
      </c>
      <c r="F95">
        <f t="shared" ca="1" si="51"/>
        <v>0.16537547735986835</v>
      </c>
      <c r="G95">
        <f t="shared" ca="1" si="51"/>
        <v>0.31262014243417646</v>
      </c>
      <c r="H95">
        <f t="shared" ca="1" si="51"/>
        <v>0.44136974893121927</v>
      </c>
      <c r="I95">
        <f t="shared" ca="1" si="51"/>
        <v>0.4342828807562612</v>
      </c>
      <c r="M95" t="str">
        <f t="shared" ca="1" si="34"/>
        <v>안 지정 캐릭터 PP 일반등급</v>
      </c>
      <c r="N95">
        <f t="shared" ca="1" si="35"/>
        <v>25301</v>
      </c>
      <c r="O95">
        <f t="shared" ca="1" si="36"/>
        <v>6</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1800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454</v>
      </c>
      <c r="AD95">
        <v>1</v>
      </c>
      <c r="AE95" t="s">
        <v>125</v>
      </c>
      <c r="AG95">
        <v>7900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자작나무 도끼</v>
      </c>
      <c r="AL95">
        <v>1</v>
      </c>
      <c r="AM95"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v>
      </c>
      <c r="AN95" t="str">
        <f t="shared" ca="1" si="42"/>
        <v>{"dy":10,"sl":3,"tp":"fe","vl":"Equip0301","cn":1,"pt":"GO","pr":7900}</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0.98969819162478334</v>
      </c>
      <c r="E96">
        <f t="shared" ca="1" si="51"/>
        <v>0.26811599903124095</v>
      </c>
      <c r="F96">
        <f t="shared" ca="1" si="51"/>
        <v>0.42086086513493493</v>
      </c>
      <c r="G96">
        <f t="shared" ca="1" si="51"/>
        <v>0.40586250494317699</v>
      </c>
      <c r="H96">
        <f t="shared" ca="1" si="51"/>
        <v>0.42032510255625133</v>
      </c>
      <c r="I96">
        <f t="shared" ca="1" si="51"/>
        <v>0.92021383086556574</v>
      </c>
      <c r="M96" t="str">
        <f t="shared" ca="1" si="34"/>
        <v>안 지정 캐릭터 PP 일반등급</v>
      </c>
      <c r="N96">
        <f t="shared" ca="1" si="35"/>
        <v>26811</v>
      </c>
      <c r="O96">
        <f t="shared" ca="1" si="36"/>
        <v>6</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1800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3.6749512756037994E-2</v>
      </c>
      <c r="E97">
        <f t="shared" ca="1" si="51"/>
        <v>6.6634912114248435E-2</v>
      </c>
      <c r="F97">
        <f t="shared" ca="1" si="51"/>
        <v>0.12416957337001133</v>
      </c>
      <c r="G97">
        <f t="shared" ca="1" si="51"/>
        <v>0.86875209502858475</v>
      </c>
      <c r="H97">
        <f t="shared" ca="1" si="51"/>
        <v>0.22925293784088274</v>
      </c>
      <c r="I97">
        <f t="shared" ca="1" si="51"/>
        <v>0.14464452207194389</v>
      </c>
      <c r="M97" t="str">
        <f t="shared" ca="1" si="34"/>
        <v>지정 장비</v>
      </c>
      <c r="N97" t="e">
        <f t="shared" ca="1" si="35"/>
        <v>#VALUE!</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t="e">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#VALUE!</v>
      </c>
      <c r="S97" t="e">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#VALUE!</v>
      </c>
      <c r="T97" t="e">
        <f t="shared" ca="1" si="37"/>
        <v>#VALUE!</v>
      </c>
      <c r="U97" t="s">
        <v>82</v>
      </c>
      <c r="V97" t="s">
        <v>197</v>
      </c>
      <c r="W97">
        <v>1</v>
      </c>
      <c r="X97" t="s">
        <v>125</v>
      </c>
      <c r="Z97">
        <v>3300</v>
      </c>
      <c r="AA97" t="str">
        <f t="shared" ca="1" si="38"/>
        <v>fe</v>
      </c>
      <c r="AB97" t="s">
        <v>82</v>
      </c>
      <c r="AC97" t="s">
        <v>398</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0.80928620464715406</v>
      </c>
      <c r="E98">
        <f t="shared" ca="1" si="51"/>
        <v>0.35811105516464492</v>
      </c>
      <c r="F98">
        <f t="shared" ca="1" si="51"/>
        <v>0.59305197238146035</v>
      </c>
      <c r="G98">
        <f t="shared" ca="1" si="51"/>
        <v>0.18406332453189533</v>
      </c>
      <c r="H98">
        <f t="shared" ca="1" si="51"/>
        <v>0.44317650550735843</v>
      </c>
      <c r="I98">
        <f t="shared" ca="1" si="51"/>
        <v>0.44274591628208171</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e">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#VALUE!</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0.1637965369073543</v>
      </c>
      <c r="E99">
        <f t="shared" ca="1" si="51"/>
        <v>0.70854397731268803</v>
      </c>
      <c r="F99">
        <f t="shared" ca="1" si="51"/>
        <v>0.53202428427050019</v>
      </c>
      <c r="G99">
        <f t="shared" ca="1" si="51"/>
        <v>0.67318716535415934</v>
      </c>
      <c r="H99">
        <f t="shared" ca="1" si="51"/>
        <v>8.5712801569024832E-2</v>
      </c>
      <c r="I99">
        <f t="shared" ca="1" si="51"/>
        <v>0.25553842551848993</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508</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0.95084361003821749</v>
      </c>
      <c r="E100">
        <f t="shared" ca="1" si="51"/>
        <v>0.20140385376240344</v>
      </c>
      <c r="F100">
        <f t="shared" ca="1" si="51"/>
        <v>0.7725745090829147</v>
      </c>
      <c r="G100">
        <f t="shared" ca="1" si="51"/>
        <v>0.5414074881165073</v>
      </c>
      <c r="H100">
        <f t="shared" ca="1" si="51"/>
        <v>0.57345267111617326</v>
      </c>
      <c r="I100">
        <f t="shared" ca="1" si="51"/>
        <v>0.22899066801522117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9.4369856854275014E-2</v>
      </c>
      <c r="E101">
        <f t="shared" ca="1" si="51"/>
        <v>0.46848902810989523</v>
      </c>
      <c r="F101">
        <f t="shared" ca="1" si="51"/>
        <v>0.73227915915428876</v>
      </c>
      <c r="G101">
        <f t="shared" ca="1" si="51"/>
        <v>0.13485517224313526</v>
      </c>
      <c r="H101">
        <f t="shared" ca="1" si="51"/>
        <v>1.569313098666858E-2</v>
      </c>
      <c r="I101">
        <f t="shared" ca="1" si="51"/>
        <v>0.15642771790384025</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0.62817385612632859</v>
      </c>
      <c r="E102">
        <f t="shared" ca="1" si="52"/>
        <v>0.87479141781646419</v>
      </c>
      <c r="F102">
        <f t="shared" ca="1" si="52"/>
        <v>0.33414153658240531</v>
      </c>
      <c r="G102">
        <f t="shared" ca="1" si="52"/>
        <v>0.89601804677107133</v>
      </c>
      <c r="H102">
        <f t="shared" ca="1" si="52"/>
        <v>0.98412090177553491</v>
      </c>
      <c r="I102">
        <f t="shared" ca="1" si="52"/>
        <v>0.17056861559133063</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419</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v>
      </c>
      <c r="AN102" t="str">
        <f t="shared" ca="1" si="42"/>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0.33537300315492979</v>
      </c>
      <c r="E103">
        <f t="shared" ca="1" si="52"/>
        <v>0.69518442441527073</v>
      </c>
      <c r="F103">
        <f t="shared" ca="1" si="52"/>
        <v>0.63948219817832452</v>
      </c>
      <c r="G103">
        <f t="shared" ca="1" si="52"/>
        <v>0.36569965153388195</v>
      </c>
      <c r="H103">
        <f t="shared" ca="1" si="52"/>
        <v>0.69715820072911117</v>
      </c>
      <c r="I103">
        <f t="shared" ca="1" si="52"/>
        <v>0.76113418539146882</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0.41999197789372655</v>
      </c>
      <c r="E104">
        <f t="shared" ca="1" si="52"/>
        <v>0.1787447280238541</v>
      </c>
      <c r="F104">
        <f t="shared" ca="1" si="52"/>
        <v>0.43614900777433208</v>
      </c>
      <c r="G104">
        <f t="shared" ca="1" si="52"/>
        <v>0.92501170553262146</v>
      </c>
      <c r="H104">
        <f t="shared" ca="1" si="52"/>
        <v>0.435850736377425</v>
      </c>
      <c r="I104">
        <f t="shared" ca="1" si="52"/>
        <v>0.95525613166762746</v>
      </c>
      <c r="M104" t="str">
        <f t="shared" ca="1" si="34"/>
        <v>안 지정 캐릭터 PP 영웅등급</v>
      </c>
      <c r="N104">
        <f t="shared" ca="1" si="35"/>
        <v>17874</v>
      </c>
      <c r="O104">
        <f t="shared" ca="1" si="36"/>
        <v>5</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1500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403</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v>
      </c>
      <c r="AN104" t="str">
        <f t="shared" ca="1" si="42"/>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0.85391138269630951</v>
      </c>
      <c r="E105">
        <f t="shared" ca="1" si="52"/>
        <v>0.62885928703902061</v>
      </c>
      <c r="F105">
        <f t="shared" ca="1" si="52"/>
        <v>0.41555543538683104</v>
      </c>
      <c r="G105">
        <f t="shared" ca="1" si="52"/>
        <v>0.45261375480240773</v>
      </c>
      <c r="H105">
        <f t="shared" ca="1" si="52"/>
        <v>0.9524709281344067</v>
      </c>
      <c r="I105">
        <f t="shared" ca="1" si="52"/>
        <v>0.53381484369533494</v>
      </c>
      <c r="M105" t="str">
        <f t="shared" ca="1" si="34"/>
        <v>안 지정 캐릭터 PP 일반등급</v>
      </c>
      <c r="N105">
        <f t="shared" ca="1" si="35"/>
        <v>62885</v>
      </c>
      <c r="O105">
        <f t="shared" ca="1" si="36"/>
        <v>10</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3000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509</v>
      </c>
      <c r="AD105">
        <v>1</v>
      </c>
      <c r="AE105" t="s">
        <v>125</v>
      </c>
      <c r="AG105">
        <v>1200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결사대의 활</v>
      </c>
      <c r="AL105">
        <v>1</v>
      </c>
      <c r="AM105"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v>
      </c>
      <c r="AN105" t="str">
        <f t="shared" ca="1" si="42"/>
        <v>{"dy":11,"sl":3,"tp":"fe","vl":"Equip2101","cn":1,"pt":"GO","pr":1200}</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0.18146702186660812</v>
      </c>
      <c r="E106">
        <f t="shared" ca="1" si="52"/>
        <v>0.17385028410884329</v>
      </c>
      <c r="F106">
        <f t="shared" ca="1" si="52"/>
        <v>3.0280313637094713E-2</v>
      </c>
      <c r="G106">
        <f t="shared" ca="1" si="52"/>
        <v>0.87366115080821982</v>
      </c>
      <c r="H106">
        <f t="shared" ca="1" si="52"/>
        <v>0.27348247344034693</v>
      </c>
      <c r="I106">
        <f t="shared" ca="1" si="52"/>
        <v>0.46952424493865275</v>
      </c>
      <c r="M106" t="str">
        <f t="shared" ca="1" si="34"/>
        <v>안 지정 캐릭터 PP 일반등급</v>
      </c>
      <c r="N106">
        <f t="shared" ca="1" si="35"/>
        <v>17385</v>
      </c>
      <c r="O106">
        <f t="shared" ca="1" si="36"/>
        <v>5</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1500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0.74296710347499162</v>
      </c>
      <c r="E107">
        <f t="shared" ca="1" si="52"/>
        <v>0.52692601067480604</v>
      </c>
      <c r="F107">
        <f t="shared" ca="1" si="52"/>
        <v>8.9905598544250065E-2</v>
      </c>
      <c r="G107">
        <f t="shared" ca="1" si="52"/>
        <v>0.80219385534759158</v>
      </c>
      <c r="H107">
        <f t="shared" ca="1" si="52"/>
        <v>0.42096352399801262</v>
      </c>
      <c r="I107">
        <f t="shared" ca="1" si="52"/>
        <v>0.50197745461697008</v>
      </c>
      <c r="M107" t="str">
        <f t="shared" ca="1" si="34"/>
        <v>안 지정 캐릭터 PP 영웅등급</v>
      </c>
      <c r="N107">
        <f t="shared" ca="1" si="35"/>
        <v>52692</v>
      </c>
      <c r="O107">
        <f t="shared" ca="1" si="36"/>
        <v>9</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2700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125</v>
      </c>
      <c r="Z107">
        <v>1200</v>
      </c>
      <c r="AA107" t="str">
        <f t="shared" ca="1" si="38"/>
        <v>fe</v>
      </c>
      <c r="AB107" t="s">
        <v>82</v>
      </c>
      <c r="AC107" t="s">
        <v>510</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SMG28</v>
      </c>
      <c r="AL107">
        <v>1</v>
      </c>
      <c r="AM10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v>
      </c>
      <c r="AN107" t="str">
        <f t="shared" ca="1" si="42"/>
        <v>{"dy":11,"sl":5,"tp":"fe","vl":"Equip6002","cn":1,"pt":"GO","pr":2300}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0.34291202679526001</v>
      </c>
      <c r="E108">
        <f t="shared" ca="1" si="52"/>
        <v>0.91429292069433088</v>
      </c>
      <c r="F108">
        <f t="shared" ca="1" si="52"/>
        <v>0.68820728892232308</v>
      </c>
      <c r="G108">
        <f t="shared" ca="1" si="52"/>
        <v>0.2958736009588957</v>
      </c>
      <c r="H108">
        <f t="shared" ca="1" si="52"/>
        <v>0.51289850598119746</v>
      </c>
      <c r="I108">
        <f t="shared" ca="1" si="52"/>
        <v>4.9134229426877396E-2</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511</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0.59595807589300021</v>
      </c>
      <c r="E109">
        <f t="shared" ca="1" si="52"/>
        <v>0.3051779194390225</v>
      </c>
      <c r="F109">
        <f t="shared" ca="1" si="52"/>
        <v>0.56781946210386602</v>
      </c>
      <c r="G109">
        <f t="shared" ca="1" si="52"/>
        <v>0.11773941960416268</v>
      </c>
      <c r="H109">
        <f t="shared" ca="1" si="52"/>
        <v>0.44491547514618068</v>
      </c>
      <c r="I109">
        <f t="shared" ca="1" si="52"/>
        <v>0.96450655950697983</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e">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#VALUE!</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0.36248288084750091</v>
      </c>
      <c r="E110">
        <f t="shared" ca="1" si="52"/>
        <v>0.71486479546064896</v>
      </c>
      <c r="F110">
        <f t="shared" ca="1" si="52"/>
        <v>0.39230944271993096</v>
      </c>
      <c r="G110">
        <f t="shared" ca="1" si="52"/>
        <v>2.6609812533023969E-2</v>
      </c>
      <c r="H110">
        <f t="shared" ca="1" si="52"/>
        <v>0.94539595212513117</v>
      </c>
      <c r="I110">
        <f t="shared" ca="1" si="52"/>
        <v>0.51543181911104785</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v>
      </c>
      <c r="AN110" t="str">
        <f t="shared" ca="1" si="42"/>
        <v>{"dy":11,"sl":8}</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0.35731998991065017</v>
      </c>
      <c r="E111">
        <f t="shared" ca="1" si="52"/>
        <v>0.20664674856012688</v>
      </c>
      <c r="F111">
        <f t="shared" ca="1" si="52"/>
        <v>0.59117881948650652</v>
      </c>
      <c r="G111">
        <f t="shared" ca="1" si="52"/>
        <v>0.62667993341221406</v>
      </c>
      <c r="H111">
        <f t="shared" ca="1" si="52"/>
        <v>0.28738118709627358</v>
      </c>
      <c r="I111">
        <f t="shared" ca="1" si="52"/>
        <v>0.28030154334050184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v>
      </c>
      <c r="AN111" t="str">
        <f t="shared" ca="1" si="42"/>
        <v>{"dy":11,"sl":9}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0.2409611784246728</v>
      </c>
      <c r="E112">
        <f t="shared" ca="1" si="53"/>
        <v>0.40705343312366982</v>
      </c>
      <c r="F112">
        <f t="shared" ca="1" si="53"/>
        <v>0.89253220585519033</v>
      </c>
      <c r="G112">
        <f t="shared" ca="1" si="53"/>
        <v>0.45503291854779482</v>
      </c>
      <c r="H112">
        <f t="shared" ca="1" si="53"/>
        <v>0.9601716193459362</v>
      </c>
      <c r="I112">
        <f t="shared" ca="1" si="53"/>
        <v>0.75520212504914075</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e">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#VALUE!</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0.65224709075257281</v>
      </c>
      <c r="E113">
        <f t="shared" ca="1" si="53"/>
        <v>0.42412912211946285</v>
      </c>
      <c r="F113">
        <f t="shared" ca="1" si="53"/>
        <v>0.74096193337516136</v>
      </c>
      <c r="G113">
        <f t="shared" ca="1" si="53"/>
        <v>0.74068702081078708</v>
      </c>
      <c r="H113">
        <f t="shared" ca="1" si="53"/>
        <v>0.76724741019923137</v>
      </c>
      <c r="I113">
        <f t="shared" ca="1" si="53"/>
        <v>0.8075691533713244</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422</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0.83419535338311357</v>
      </c>
      <c r="E114">
        <f t="shared" ca="1" si="53"/>
        <v>0.17750184062674923</v>
      </c>
      <c r="F114">
        <f t="shared" ca="1" si="53"/>
        <v>0.95366202752285434</v>
      </c>
      <c r="G114">
        <f t="shared" ca="1" si="53"/>
        <v>0.98452254003004913</v>
      </c>
      <c r="H114">
        <f t="shared" ca="1" si="53"/>
        <v>0.44168537398002361</v>
      </c>
      <c r="I114">
        <f t="shared" ca="1" si="53"/>
        <v>0.34661951720232254</v>
      </c>
      <c r="M114" t="str">
        <f t="shared" ca="1" si="34"/>
        <v>안 지정 캐릭터 PP 영웅등급</v>
      </c>
      <c r="N114">
        <f t="shared" ca="1" si="35"/>
        <v>17750</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8.4419664576581899E-2</v>
      </c>
      <c r="E115">
        <f t="shared" ca="1" si="53"/>
        <v>0.64399990097090554</v>
      </c>
      <c r="F115">
        <f t="shared" ca="1" si="53"/>
        <v>0.23715401010669779</v>
      </c>
      <c r="G115">
        <f t="shared" ca="1" si="53"/>
        <v>0.92065173553657942</v>
      </c>
      <c r="H115">
        <f t="shared" ca="1" si="53"/>
        <v>0.94188835921652658</v>
      </c>
      <c r="I115">
        <f t="shared" ca="1" si="53"/>
        <v>0.23296400325717359</v>
      </c>
      <c r="M115" t="str">
        <f t="shared" ca="1" si="34"/>
        <v>안 지정 캐릭터 PP 영웅등급</v>
      </c>
      <c r="N115">
        <f t="shared" ca="1" si="35"/>
        <v>64399</v>
      </c>
      <c r="O115">
        <f t="shared" ca="1" si="36"/>
        <v>10</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3000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356</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울려퍼지는 여명</v>
      </c>
      <c r="AL115">
        <v>1</v>
      </c>
      <c r="AM115"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v>
      </c>
      <c r="AN115" t="str">
        <f t="shared" ca="1" si="42"/>
        <v>{"dy":12,"sl":3,"tp":"fe","vl":"Equip2302","cn":1,"pt":"GO","pr":7600}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0.24950766150072701</v>
      </c>
      <c r="E116">
        <f t="shared" ca="1" si="53"/>
        <v>0.2378151123885317</v>
      </c>
      <c r="F116">
        <f t="shared" ca="1" si="53"/>
        <v>0.3029824788611617</v>
      </c>
      <c r="G116">
        <f t="shared" ca="1" si="53"/>
        <v>0.68323240886383019</v>
      </c>
      <c r="H116">
        <f t="shared" ca="1" si="53"/>
        <v>0.29230441288830167</v>
      </c>
      <c r="I116">
        <f t="shared" ca="1" si="53"/>
        <v>0.95662135332615961</v>
      </c>
      <c r="M116" t="str">
        <f t="shared" ca="1" si="34"/>
        <v>안 지정 캐릭터 PP 일반등급</v>
      </c>
      <c r="N116">
        <f t="shared" ca="1" si="35"/>
        <v>23781</v>
      </c>
      <c r="O116">
        <f t="shared" ca="1" si="36"/>
        <v>5</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1500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0.64337826852077873</v>
      </c>
      <c r="E117">
        <f t="shared" ca="1" si="53"/>
        <v>0.15184762789799389</v>
      </c>
      <c r="F117">
        <f t="shared" ca="1" si="53"/>
        <v>0.15747749415746681</v>
      </c>
      <c r="G117">
        <f t="shared" ca="1" si="53"/>
        <v>0.73791395666199355</v>
      </c>
      <c r="H117">
        <f t="shared" ca="1" si="53"/>
        <v>6.9050737819649544E-2</v>
      </c>
      <c r="I117">
        <f t="shared" ca="1" si="53"/>
        <v>0.80001831602732509</v>
      </c>
      <c r="M117" t="str">
        <f t="shared" ca="1" si="34"/>
        <v>안 지정 캐릭터 PP 영웅등급</v>
      </c>
      <c r="N117">
        <f t="shared" ca="1" si="35"/>
        <v>15184</v>
      </c>
      <c r="O117">
        <f t="shared" ca="1" si="36"/>
        <v>4</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125</v>
      </c>
      <c r="Z117">
        <v>1300</v>
      </c>
      <c r="AA117" t="str">
        <f t="shared" ca="1" si="38"/>
        <v>fe</v>
      </c>
      <c r="AB117" t="s">
        <v>82</v>
      </c>
      <c r="AC117" t="s">
        <v>400</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0.64416785775066387</v>
      </c>
      <c r="E118">
        <f t="shared" ca="1" si="53"/>
        <v>0.19440762032729531</v>
      </c>
      <c r="F118">
        <f t="shared" ca="1" si="53"/>
        <v>0.38333615721442138</v>
      </c>
      <c r="G118">
        <f t="shared" ca="1" si="53"/>
        <v>0.96607386085216396</v>
      </c>
      <c r="H118">
        <f t="shared" ca="1" si="53"/>
        <v>0.21717203332928681</v>
      </c>
      <c r="I118">
        <f t="shared" ca="1" si="53"/>
        <v>0.86814102138927329</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438</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0.68283944588955281</v>
      </c>
      <c r="E119">
        <f t="shared" ca="1" si="53"/>
        <v>0.42143964120539246</v>
      </c>
      <c r="F119">
        <f t="shared" ca="1" si="53"/>
        <v>0.88450628095480566</v>
      </c>
      <c r="G119">
        <f t="shared" ca="1" si="53"/>
        <v>0.29854217662918592</v>
      </c>
      <c r="H119">
        <f t="shared" ca="1" si="53"/>
        <v>2.7002367654442305E-2</v>
      </c>
      <c r="I119">
        <f t="shared" ca="1" si="53"/>
        <v>0.96643917031369064</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0.36894399237555375</v>
      </c>
      <c r="E120">
        <f t="shared" ca="1" si="53"/>
        <v>0.54714896101641031</v>
      </c>
      <c r="F120">
        <f t="shared" ca="1" si="53"/>
        <v>0.25245230226213211</v>
      </c>
      <c r="G120">
        <f t="shared" ca="1" si="53"/>
        <v>0.53755938816945836</v>
      </c>
      <c r="H120">
        <f t="shared" ca="1" si="53"/>
        <v>0.66569621459602812</v>
      </c>
      <c r="I120">
        <f t="shared" ca="1" si="53"/>
        <v>0.43803534833503133</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0.37925869675479029</v>
      </c>
      <c r="E121">
        <f t="shared" ca="1" si="53"/>
        <v>0.74301394035443236</v>
      </c>
      <c r="F121">
        <f t="shared" ca="1" si="53"/>
        <v>0.23177915131120275</v>
      </c>
      <c r="G121">
        <f t="shared" ca="1" si="53"/>
        <v>0.79650399275255168</v>
      </c>
      <c r="H121">
        <f t="shared" ca="1" si="53"/>
        <v>3.1044951622088202E-2</v>
      </c>
      <c r="I121">
        <f t="shared" ca="1" si="53"/>
        <v>0.95171824499001889</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0.49647635221528208</v>
      </c>
      <c r="E122">
        <f t="shared" ca="1" si="54"/>
        <v>0.7356439734431891</v>
      </c>
      <c r="F122">
        <f t="shared" ca="1" si="54"/>
        <v>0.10982394278616547</v>
      </c>
      <c r="G122">
        <f t="shared" ca="1" si="54"/>
        <v>0.91488415500437392</v>
      </c>
      <c r="H122">
        <f t="shared" ca="1" si="54"/>
        <v>0.29059020819437564</v>
      </c>
      <c r="I122">
        <f t="shared" ca="1" si="54"/>
        <v>0.23215980863356322</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401</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0.79826780062453095</v>
      </c>
      <c r="E123">
        <f t="shared" ca="1" si="54"/>
        <v>0.77368117896353505</v>
      </c>
      <c r="F123">
        <f t="shared" ca="1" si="54"/>
        <v>0.52877417552481942</v>
      </c>
      <c r="G123">
        <f t="shared" ca="1" si="54"/>
        <v>0.35641346085506942</v>
      </c>
      <c r="H123">
        <f t="shared" ca="1" si="54"/>
        <v>0.11042936488472643</v>
      </c>
      <c r="I123">
        <f t="shared" ca="1" si="54"/>
        <v>0.22872365971841957</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512</v>
      </c>
      <c r="AD123">
        <v>1</v>
      </c>
      <c r="AE123" t="s">
        <v>125</v>
      </c>
      <c r="AG123">
        <v>3100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야만인의 분노</v>
      </c>
      <c r="AL123">
        <v>1</v>
      </c>
      <c r="AM123"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v>
      </c>
      <c r="AN123" t="str">
        <f t="shared" ca="1" si="42"/>
        <v>{"dy":13,"sl":1,"tp":"fe","vl":"Equip0201","cn":1,"pt":"GO","pr":3100}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0.20810412493850095</v>
      </c>
      <c r="E124">
        <f t="shared" ca="1" si="54"/>
        <v>0.38582198068510565</v>
      </c>
      <c r="F124">
        <f t="shared" ca="1" si="54"/>
        <v>0.11250605755310983</v>
      </c>
      <c r="G124">
        <f t="shared" ca="1" si="54"/>
        <v>0.56734890321117049</v>
      </c>
      <c r="H124">
        <f t="shared" ca="1" si="54"/>
        <v>0.15921042991703283</v>
      </c>
      <c r="I124">
        <f t="shared" ca="1" si="54"/>
        <v>0.48815048215443202</v>
      </c>
      <c r="M124" t="str">
        <f t="shared" ca="1" si="34"/>
        <v>안 지정 캐릭터 PP 영웅등급</v>
      </c>
      <c r="N124">
        <f t="shared" ca="1" si="35"/>
        <v>38582</v>
      </c>
      <c r="O124">
        <f t="shared" ca="1" si="36"/>
        <v>7</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443</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v>
      </c>
      <c r="AN124" t="str">
        <f t="shared" ca="1" si="42"/>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0.2038068135713893</v>
      </c>
      <c r="E125">
        <f t="shared" ca="1" si="54"/>
        <v>0.18267600387615235</v>
      </c>
      <c r="F125">
        <f t="shared" ca="1" si="54"/>
        <v>6.0236549711683685E-2</v>
      </c>
      <c r="G125">
        <f t="shared" ca="1" si="54"/>
        <v>0.22618678138778747</v>
      </c>
      <c r="H125">
        <f t="shared" ca="1" si="54"/>
        <v>0.77208971163626638</v>
      </c>
      <c r="I125">
        <f t="shared" ca="1" si="54"/>
        <v>0.15271800004630465</v>
      </c>
      <c r="M125" t="str">
        <f t="shared" ca="1" si="34"/>
        <v>안 지정 캐릭터 PP 영웅등급</v>
      </c>
      <c r="N125">
        <f t="shared" ca="1" si="35"/>
        <v>18267</v>
      </c>
      <c r="O125">
        <f t="shared" ca="1" si="36"/>
        <v>5</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1500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0.110294258098804</v>
      </c>
      <c r="E126">
        <f t="shared" ca="1" si="54"/>
        <v>0.65924578212099039</v>
      </c>
      <c r="F126">
        <f t="shared" ca="1" si="54"/>
        <v>0.81909075901428507</v>
      </c>
      <c r="G126">
        <f t="shared" ca="1" si="54"/>
        <v>0.56800936618652897</v>
      </c>
      <c r="H126">
        <f t="shared" ca="1" si="54"/>
        <v>0.99817959744405804</v>
      </c>
      <c r="I126">
        <f t="shared" ca="1" si="54"/>
        <v>0.29546702953621518</v>
      </c>
      <c r="M126" t="str">
        <f t="shared" ca="1" si="34"/>
        <v>안 지정 캐릭터 PP 일반등급</v>
      </c>
      <c r="N126">
        <f t="shared" ca="1" si="35"/>
        <v>65924</v>
      </c>
      <c r="O126">
        <f t="shared" ca="1" si="36"/>
        <v>10</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3000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6.7536390948600644E-2</v>
      </c>
      <c r="E127">
        <f t="shared" ca="1" si="54"/>
        <v>0.28426856213035612</v>
      </c>
      <c r="F127">
        <f t="shared" ca="1" si="54"/>
        <v>0.59369111099154614</v>
      </c>
      <c r="G127">
        <f t="shared" ca="1" si="54"/>
        <v>0.13688938215991009</v>
      </c>
      <c r="H127">
        <f t="shared" ca="1" si="54"/>
        <v>5.7357602236424721E-2</v>
      </c>
      <c r="I127">
        <f t="shared" ca="1" si="54"/>
        <v>8.367599479561727E-2</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DI</v>
      </c>
      <c r="Q127" t="e">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#VALUE!</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0.32506514818077359</v>
      </c>
      <c r="E128">
        <f t="shared" ca="1" si="54"/>
        <v>0.67550238260995743</v>
      </c>
      <c r="F128">
        <f t="shared" ca="1" si="54"/>
        <v>0.41593045582503196</v>
      </c>
      <c r="G128">
        <f t="shared" ca="1" si="54"/>
        <v>0.16322794800905316</v>
      </c>
      <c r="H128">
        <f t="shared" ca="1" si="54"/>
        <v>0.31812259001311038</v>
      </c>
      <c r="I128">
        <f t="shared" ca="1" si="54"/>
        <v>0.78003627960009614</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t="e">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#VALUE!</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0.39634840266238514</v>
      </c>
      <c r="E129">
        <f t="shared" ca="1" si="54"/>
        <v>0.67347488302289726</v>
      </c>
      <c r="F129">
        <f t="shared" ca="1" si="54"/>
        <v>0.68083379448972514</v>
      </c>
      <c r="G129">
        <f t="shared" ca="1" si="54"/>
        <v>0.96114190335540228</v>
      </c>
      <c r="H129">
        <f t="shared" ca="1" si="54"/>
        <v>0.98097720718884085</v>
      </c>
      <c r="I129">
        <f t="shared" ca="1" si="54"/>
        <v>0.45680029322211479</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0.96849197635924378</v>
      </c>
      <c r="E130">
        <f t="shared" ca="1" si="54"/>
        <v>0.15139347155711214</v>
      </c>
      <c r="F130">
        <f t="shared" ca="1" si="54"/>
        <v>0.23333854395144715</v>
      </c>
      <c r="G130">
        <f t="shared" ca="1" si="54"/>
        <v>0.55298861931837939</v>
      </c>
      <c r="H130">
        <f t="shared" ca="1" si="54"/>
        <v>0.28877896497971123</v>
      </c>
      <c r="I130">
        <f t="shared" ca="1" si="54"/>
        <v>0.2444557735593571</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fl5</v>
      </c>
      <c r="AB130" t="s">
        <v>286</v>
      </c>
      <c r="AC130" t="s">
        <v>491</v>
      </c>
      <c r="AD130">
        <v>1</v>
      </c>
      <c r="AE130" t="s">
        <v>129</v>
      </c>
      <c r="AF130">
        <v>80</v>
      </c>
      <c r="AG130">
        <v>49</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딘즈</v>
      </c>
      <c r="AL130">
        <v>1</v>
      </c>
      <c r="AM130" t="str">
        <f t="shared" ref="AM130:AM193" ca="1" si="63">IF(ROW()=2,AN130,OFFSET(AM130,-1,0)&amp;IF(LEN(AN130)=0,"",","&amp;AN130))</f>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{"dy":13,"sl":8,"tp":"fl5","vl":"Actor3022","cn":1,"pt":"DI","pp":80,"pr":49}</v>
      </c>
    </row>
    <row r="131" spans="1:40">
      <c r="A131">
        <v>13</v>
      </c>
      <c r="B131">
        <v>9</v>
      </c>
      <c r="C131">
        <f t="shared" si="55"/>
        <v>0</v>
      </c>
      <c r="D131">
        <f t="shared" ca="1" si="54"/>
        <v>0.20171065567897228</v>
      </c>
      <c r="E131">
        <f t="shared" ca="1" si="54"/>
        <v>0.80537574100379006</v>
      </c>
      <c r="F131">
        <f t="shared" ca="1" si="54"/>
        <v>0.8277907891191334</v>
      </c>
      <c r="G131">
        <f t="shared" ca="1" si="54"/>
        <v>0.47066064401602381</v>
      </c>
      <c r="H131">
        <f t="shared" ca="1" si="54"/>
        <v>0.15110741216365808</v>
      </c>
      <c r="I131">
        <f t="shared" ca="1" si="54"/>
        <v>0.77282314113383954</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fl6</v>
      </c>
      <c r="AB131" t="s">
        <v>287</v>
      </c>
      <c r="AC131" t="s">
        <v>491</v>
      </c>
      <c r="AD131">
        <v>1</v>
      </c>
      <c r="AE131" t="s">
        <v>129</v>
      </c>
      <c r="AF131">
        <v>80</v>
      </c>
      <c r="AG131">
        <v>49</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딘즈</v>
      </c>
      <c r="AL131">
        <v>1</v>
      </c>
      <c r="AM13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v>
      </c>
      <c r="AN131" t="str">
        <f t="shared" ca="1" si="64"/>
        <v>{"dy":13,"sl":9,"tp":"fl6","vl":"Actor3022","cn":1,"pt":"DI","pp":80,"pr":49}</v>
      </c>
    </row>
    <row r="132" spans="1:40">
      <c r="A132">
        <v>14</v>
      </c>
      <c r="B132">
        <v>0</v>
      </c>
      <c r="C132">
        <f t="shared" si="55"/>
        <v>0</v>
      </c>
      <c r="D132">
        <f t="shared" ref="D132:I141" ca="1" si="65">RAND()</f>
        <v>0.13077077793906999</v>
      </c>
      <c r="E132">
        <f t="shared" ca="1" si="65"/>
        <v>0.64933651356847388</v>
      </c>
      <c r="F132">
        <f t="shared" ca="1" si="65"/>
        <v>0.72982674420354587</v>
      </c>
      <c r="G132">
        <f t="shared" ca="1" si="65"/>
        <v>0.56333627901723637</v>
      </c>
      <c r="H132">
        <f t="shared" ca="1" si="65"/>
        <v>0.56348051961639967</v>
      </c>
      <c r="I132">
        <f t="shared" ca="1" si="65"/>
        <v>0.61800901058618529</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402</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v>
      </c>
      <c r="AN132" t="str">
        <f t="shared" ca="1" si="64"/>
        <v>{"dy":14,"sl":0,"tp":"uph","vl":"84704","cn":5,"pt":"GO","pr":1500}</v>
      </c>
    </row>
    <row r="133" spans="1:40">
      <c r="A133">
        <v>14</v>
      </c>
      <c r="B133">
        <v>1</v>
      </c>
      <c r="C133">
        <f t="shared" si="55"/>
        <v>0</v>
      </c>
      <c r="D133">
        <f t="shared" ca="1" si="65"/>
        <v>0.20805361574278103</v>
      </c>
      <c r="E133">
        <f t="shared" ca="1" si="65"/>
        <v>0.36781041825155003</v>
      </c>
      <c r="F133">
        <f t="shared" ca="1" si="65"/>
        <v>0.51332733285085974</v>
      </c>
      <c r="G133">
        <f t="shared" ca="1" si="65"/>
        <v>0.66775524235309014</v>
      </c>
      <c r="H133">
        <f t="shared" ca="1" si="65"/>
        <v>3.4457983953374183E-2</v>
      </c>
      <c r="I133">
        <f t="shared" ca="1" si="65"/>
        <v>0.51354455382999575</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399</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v>
      </c>
      <c r="AN133" t="str">
        <f t="shared" ca="1" si="64"/>
        <v>{"dy":14,"sl":1,"tp":"fe","vl":"Equip1002","cn":1,"pt":"GO","pr":800}</v>
      </c>
    </row>
    <row r="134" spans="1:40">
      <c r="A134">
        <v>14</v>
      </c>
      <c r="B134">
        <v>2</v>
      </c>
      <c r="C134">
        <f t="shared" si="55"/>
        <v>0</v>
      </c>
      <c r="D134">
        <f t="shared" ca="1" si="65"/>
        <v>0.41211585187541999</v>
      </c>
      <c r="E134">
        <f t="shared" ca="1" si="65"/>
        <v>3.6109771250000477E-2</v>
      </c>
      <c r="F134">
        <f t="shared" ca="1" si="65"/>
        <v>0.61249311131075701</v>
      </c>
      <c r="G134">
        <f t="shared" ca="1" si="65"/>
        <v>0.42725426367551633</v>
      </c>
      <c r="H134">
        <f t="shared" ca="1" si="65"/>
        <v>0.4826915304693884</v>
      </c>
      <c r="I134">
        <f t="shared" ca="1" si="65"/>
        <v>0.4350320349392186</v>
      </c>
      <c r="M134" t="str">
        <f t="shared" ca="1" si="56"/>
        <v>안 지정 캐릭터 PP 영웅등급</v>
      </c>
      <c r="N134">
        <f t="shared" ca="1" si="57"/>
        <v>3610</v>
      </c>
      <c r="O134">
        <f t="shared" ca="1" si="58"/>
        <v>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v>
      </c>
      <c r="AN134" t="str">
        <f t="shared" ca="1" si="64"/>
        <v>{"dy":14,"sl":2,"tp":"upn","vl":"33450","cn":11,"pt":"GO","pr":3300}</v>
      </c>
    </row>
    <row r="135" spans="1:40">
      <c r="A135">
        <v>14</v>
      </c>
      <c r="B135">
        <v>3</v>
      </c>
      <c r="C135">
        <f t="shared" si="55"/>
        <v>0</v>
      </c>
      <c r="D135">
        <f t="shared" ca="1" si="65"/>
        <v>0.72940409268081063</v>
      </c>
      <c r="E135">
        <f t="shared" ca="1" si="65"/>
        <v>0.47659849832605616</v>
      </c>
      <c r="F135">
        <f t="shared" ca="1" si="65"/>
        <v>0.241087864785689</v>
      </c>
      <c r="G135">
        <f t="shared" ca="1" si="65"/>
        <v>0.35587014361023783</v>
      </c>
      <c r="H135">
        <f t="shared" ca="1" si="65"/>
        <v>0.5397505599492135</v>
      </c>
      <c r="I135">
        <f t="shared" ca="1" si="65"/>
        <v>0.29839318421433558</v>
      </c>
      <c r="M135" t="str">
        <f t="shared" ca="1" si="56"/>
        <v>안 지정 캐릭터 PP 일반등급</v>
      </c>
      <c r="N135">
        <f t="shared" ca="1" si="57"/>
        <v>47659</v>
      </c>
      <c r="O135">
        <f t="shared" ca="1" si="58"/>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496</v>
      </c>
      <c r="AD135">
        <v>1</v>
      </c>
      <c r="AE135" t="s">
        <v>125</v>
      </c>
      <c r="AG135">
        <v>3100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야만인의 분노</v>
      </c>
      <c r="AL135">
        <v>1</v>
      </c>
      <c r="AM135"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v>
      </c>
      <c r="AN135" t="str">
        <f t="shared" ca="1" si="64"/>
        <v>{"dy":14,"sl":3,"tp":"fe","vl":"Equip0201","cn":1,"pt":"GO","pr":3100}</v>
      </c>
    </row>
    <row r="136" spans="1:40">
      <c r="A136">
        <v>14</v>
      </c>
      <c r="B136">
        <v>4</v>
      </c>
      <c r="C136">
        <f t="shared" si="55"/>
        <v>0</v>
      </c>
      <c r="D136">
        <f t="shared" ca="1" si="65"/>
        <v>0.67202590567033493</v>
      </c>
      <c r="E136">
        <f t="shared" ca="1" si="65"/>
        <v>0.70803998266842683</v>
      </c>
      <c r="F136">
        <f t="shared" ca="1" si="65"/>
        <v>0.75442264866879538</v>
      </c>
      <c r="G136">
        <f t="shared" ca="1" si="65"/>
        <v>0.84401301841081611</v>
      </c>
      <c r="H136">
        <f t="shared" ca="1" si="65"/>
        <v>0.44605015725361163</v>
      </c>
      <c r="I136">
        <f t="shared" ca="1" si="65"/>
        <v>0.35637606614693562</v>
      </c>
      <c r="M136" t="str">
        <f t="shared" ca="1" si="56"/>
        <v>안 지정 캐릭터 PP 일반등급</v>
      </c>
      <c r="N136">
        <f t="shared" ca="1" si="57"/>
        <v>70803</v>
      </c>
      <c r="O136">
        <f t="shared" ca="1" si="58"/>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461</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강철 마울</v>
      </c>
      <c r="AL136">
        <v>1</v>
      </c>
      <c r="AM136"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v>
      </c>
      <c r="AN136" t="str">
        <f t="shared" ca="1" si="64"/>
        <v>{"dy":14,"sl":4,"tp":"fe","vl":"Equip4102","cn":1,"pt":"GO","pr":1200}</v>
      </c>
    </row>
    <row r="137" spans="1:40">
      <c r="A137">
        <v>14</v>
      </c>
      <c r="B137">
        <v>5</v>
      </c>
      <c r="C137">
        <f t="shared" si="55"/>
        <v>0</v>
      </c>
      <c r="D137">
        <f t="shared" ca="1" si="65"/>
        <v>0.12475394638697657</v>
      </c>
      <c r="E137">
        <f t="shared" ca="1" si="65"/>
        <v>0.82076324447114202</v>
      </c>
      <c r="F137">
        <f t="shared" ca="1" si="65"/>
        <v>0.27234434353232395</v>
      </c>
      <c r="G137">
        <f t="shared" ca="1" si="65"/>
        <v>0.11716599582453879</v>
      </c>
      <c r="H137">
        <f t="shared" ca="1" si="65"/>
        <v>0.66358434389036858</v>
      </c>
      <c r="I137">
        <f t="shared" ca="1" si="65"/>
        <v>0.71518107426443323</v>
      </c>
      <c r="M137" t="str">
        <f t="shared" ca="1" si="56"/>
        <v>지정 장비</v>
      </c>
      <c r="N137" t="e">
        <f t="shared" ca="1" si="57"/>
        <v>#VALUE!</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DI</v>
      </c>
      <c r="Q137" t="e">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#VALUE!</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t="shared" ca="1" si="59"/>
        <v>#VALUE!</v>
      </c>
      <c r="U137" t="s">
        <v>82</v>
      </c>
      <c r="V137" t="s">
        <v>199</v>
      </c>
      <c r="W137">
        <v>1</v>
      </c>
      <c r="X137" t="s">
        <v>125</v>
      </c>
      <c r="Z137">
        <v>3100</v>
      </c>
      <c r="AA137" t="str">
        <f t="shared" ca="1" si="60"/>
        <v>fe</v>
      </c>
      <c r="AB137" t="s">
        <v>82</v>
      </c>
      <c r="AC137" t="s">
        <v>451</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파수꾼의 숏보우</v>
      </c>
      <c r="AL137">
        <v>1</v>
      </c>
      <c r="AM137"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v>
      </c>
      <c r="AN137" t="str">
        <f t="shared" ca="1" si="64"/>
        <v>{"dy":14,"sl":5,"tp":"fe","vl":"Equip2202","cn":1,"pt":"GO","pr":3300}</v>
      </c>
    </row>
    <row r="138" spans="1:40">
      <c r="A138">
        <v>14</v>
      </c>
      <c r="B138">
        <v>6</v>
      </c>
      <c r="C138">
        <f t="shared" si="55"/>
        <v>0</v>
      </c>
      <c r="D138">
        <f t="shared" ca="1" si="65"/>
        <v>0.94611344035511258</v>
      </c>
      <c r="E138">
        <f t="shared" ca="1" si="65"/>
        <v>0.85057611301692226</v>
      </c>
      <c r="F138">
        <f t="shared" ca="1" si="65"/>
        <v>0.85579946873507917</v>
      </c>
      <c r="G138">
        <f t="shared" ca="1" si="65"/>
        <v>4.4985253080885856E-3</v>
      </c>
      <c r="H138">
        <f t="shared" ca="1" si="65"/>
        <v>0.65517525913738484</v>
      </c>
      <c r="I138">
        <f t="shared" ca="1" si="65"/>
        <v>0.93969251058058656</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e">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#VALUE!</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v>
      </c>
      <c r="AN138" t="str">
        <f t="shared" ca="1" si="64"/>
        <v>{"dy":14,"sl":6,"tp":"uph","vl":"84504","cn":14,"pt":"GO","pr":4200}</v>
      </c>
    </row>
    <row r="139" spans="1:40">
      <c r="A139">
        <v>14</v>
      </c>
      <c r="B139">
        <v>7</v>
      </c>
      <c r="C139">
        <f t="shared" si="55"/>
        <v>0</v>
      </c>
      <c r="D139">
        <f t="shared" ca="1" si="65"/>
        <v>0.10144413504232275</v>
      </c>
      <c r="E139">
        <f t="shared" ca="1" si="65"/>
        <v>0.74574466213141011</v>
      </c>
      <c r="F139">
        <f t="shared" ca="1" si="65"/>
        <v>7.3498734490071715E-3</v>
      </c>
      <c r="G139">
        <f t="shared" ca="1" si="65"/>
        <v>0.15245401886292842</v>
      </c>
      <c r="H139">
        <f t="shared" ca="1" si="65"/>
        <v>0.1574358592557491</v>
      </c>
      <c r="I139">
        <f t="shared" ca="1" si="65"/>
        <v>0.89053863955507206</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e">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#VALUE!</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357</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v>
      </c>
      <c r="AN139" t="str">
        <f t="shared" ca="1" si="64"/>
        <v>{"dy":14,"sl":7,"tp":"fe","vl":"Equip8001","cn":1,"pt":"GO","pr":5100}</v>
      </c>
    </row>
    <row r="140" spans="1:40">
      <c r="A140">
        <v>14</v>
      </c>
      <c r="B140">
        <v>8</v>
      </c>
      <c r="C140">
        <f t="shared" si="55"/>
        <v>0</v>
      </c>
      <c r="D140">
        <f t="shared" ca="1" si="65"/>
        <v>0.64722023128421391</v>
      </c>
      <c r="E140">
        <f t="shared" ca="1" si="65"/>
        <v>0.36199568586471209</v>
      </c>
      <c r="F140">
        <f t="shared" ca="1" si="65"/>
        <v>0.50158176118745978</v>
      </c>
      <c r="G140">
        <f t="shared" ca="1" si="65"/>
        <v>0.96888922285728529</v>
      </c>
      <c r="H140">
        <f t="shared" ca="1" si="65"/>
        <v>0.78367327702536071</v>
      </c>
      <c r="I140">
        <f t="shared" ca="1" si="65"/>
        <v>0.34575581922176701</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v>
      </c>
      <c r="AN140" t="str">
        <f t="shared" ca="1" si="64"/>
        <v>{"dy":14,"sl":8}</v>
      </c>
    </row>
    <row r="141" spans="1:40">
      <c r="A141">
        <v>14</v>
      </c>
      <c r="B141">
        <v>9</v>
      </c>
      <c r="C141">
        <f t="shared" si="55"/>
        <v>0</v>
      </c>
      <c r="D141">
        <f t="shared" ca="1" si="65"/>
        <v>0.3871542326658336</v>
      </c>
      <c r="E141">
        <f t="shared" ca="1" si="65"/>
        <v>0.54135749414139722</v>
      </c>
      <c r="F141">
        <f t="shared" ca="1" si="65"/>
        <v>0.73459679014978208</v>
      </c>
      <c r="G141">
        <f t="shared" ca="1" si="65"/>
        <v>0.20903632046925391</v>
      </c>
      <c r="H141">
        <f t="shared" ca="1" si="65"/>
        <v>0.63905758480362884</v>
      </c>
      <c r="I141">
        <f t="shared" ca="1" si="65"/>
        <v>0.35562256401912795</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v>
      </c>
      <c r="AN141" t="str">
        <f t="shared" ca="1" si="64"/>
        <v>{"dy":14,"sl":9}</v>
      </c>
    </row>
    <row r="142" spans="1:40">
      <c r="A142">
        <v>15</v>
      </c>
      <c r="B142">
        <v>0</v>
      </c>
      <c r="C142">
        <f t="shared" si="55"/>
        <v>0</v>
      </c>
      <c r="D142">
        <f t="shared" ref="D142:I151" ca="1" si="66">RAND()</f>
        <v>3.342834328581179E-2</v>
      </c>
      <c r="E142">
        <f t="shared" ca="1" si="66"/>
        <v>8.5901698982317809E-2</v>
      </c>
      <c r="F142">
        <f t="shared" ca="1" si="66"/>
        <v>0.14851935706075226</v>
      </c>
      <c r="G142">
        <f t="shared" ca="1" si="66"/>
        <v>0.91434364063780593</v>
      </c>
      <c r="H142">
        <f t="shared" ca="1" si="66"/>
        <v>0.92329067913792129</v>
      </c>
      <c r="I142">
        <f t="shared" ca="1" si="66"/>
        <v>0.28579556740901424</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v>
      </c>
      <c r="AN142" t="str">
        <f t="shared" ca="1" si="64"/>
        <v>{"dy":15,"sl":0,"tp":"fe","vl":"Equip0102","cn":1,"pt":"GO","pr":1100}</v>
      </c>
    </row>
    <row r="143" spans="1:40">
      <c r="A143">
        <v>15</v>
      </c>
      <c r="B143">
        <v>1</v>
      </c>
      <c r="C143">
        <f t="shared" si="55"/>
        <v>0</v>
      </c>
      <c r="D143">
        <f t="shared" ca="1" si="66"/>
        <v>0.70718897385429702</v>
      </c>
      <c r="E143">
        <f t="shared" ca="1" si="66"/>
        <v>4.6016652329840091E-2</v>
      </c>
      <c r="F143">
        <f t="shared" ca="1" si="66"/>
        <v>0.66784889492232824</v>
      </c>
      <c r="G143">
        <f t="shared" ca="1" si="66"/>
        <v>0.27315023250284065</v>
      </c>
      <c r="H143">
        <f t="shared" ca="1" si="66"/>
        <v>0.22153994658308707</v>
      </c>
      <c r="I143">
        <f t="shared" ca="1" si="66"/>
        <v>0.16664637266548643</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v>
      </c>
      <c r="AN143" t="str">
        <f t="shared" ca="1" si="64"/>
        <v>{"dy":15,"sl":1,"tp":"upn","vl":"69684","cn":12,"pt":"GO","pr":3600}</v>
      </c>
    </row>
    <row r="144" spans="1:40">
      <c r="A144">
        <v>15</v>
      </c>
      <c r="B144">
        <v>2</v>
      </c>
      <c r="C144">
        <f t="shared" si="55"/>
        <v>0</v>
      </c>
      <c r="D144">
        <f t="shared" ca="1" si="66"/>
        <v>0.14030418575383319</v>
      </c>
      <c r="E144">
        <f t="shared" ca="1" si="66"/>
        <v>0.24180656863809724</v>
      </c>
      <c r="F144">
        <f t="shared" ca="1" si="66"/>
        <v>0.50391565503333768</v>
      </c>
      <c r="G144">
        <f t="shared" ca="1" si="66"/>
        <v>0.65150947525199099</v>
      </c>
      <c r="H144">
        <f t="shared" ca="1" si="66"/>
        <v>6.1154582743003782E-3</v>
      </c>
      <c r="I144">
        <f t="shared" ca="1" si="66"/>
        <v>0.96696817635748145</v>
      </c>
      <c r="M144" t="str">
        <f t="shared" ca="1" si="56"/>
        <v>안 지정 캐릭터 PP 영웅등급</v>
      </c>
      <c r="N144">
        <f t="shared" ca="1" si="57"/>
        <v>24180</v>
      </c>
      <c r="O144">
        <f t="shared" ca="1" si="58"/>
        <v>5</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1500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0.58068767508798569</v>
      </c>
      <c r="E145">
        <f t="shared" ca="1" si="66"/>
        <v>2.9501576617759873E-2</v>
      </c>
      <c r="F145">
        <f t="shared" ca="1" si="66"/>
        <v>0.70991139951611093</v>
      </c>
      <c r="G145">
        <f t="shared" ca="1" si="66"/>
        <v>0.8707693654959362</v>
      </c>
      <c r="H145">
        <f t="shared" ca="1" si="66"/>
        <v>0.6425832370187835</v>
      </c>
      <c r="I145">
        <f t="shared" ca="1" si="66"/>
        <v>0.10008443412476253</v>
      </c>
      <c r="M145" t="str">
        <f t="shared" ca="1" si="56"/>
        <v>안 지정 캐릭터 PP 일반등급</v>
      </c>
      <c r="N145">
        <f t="shared" ca="1" si="57"/>
        <v>2950</v>
      </c>
      <c r="O145">
        <f t="shared" ca="1" si="58"/>
        <v>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0.29788568819361183</v>
      </c>
      <c r="E146">
        <f t="shared" ca="1" si="66"/>
        <v>0.42748821064420284</v>
      </c>
      <c r="F146">
        <f t="shared" ca="1" si="66"/>
        <v>0.70600182790137589</v>
      </c>
      <c r="G146">
        <f t="shared" ca="1" si="66"/>
        <v>0.56246752414475998</v>
      </c>
      <c r="H146">
        <f t="shared" ca="1" si="66"/>
        <v>0.75547261044030956</v>
      </c>
      <c r="I146">
        <f t="shared" ca="1" si="66"/>
        <v>0.43808338063901353</v>
      </c>
      <c r="M146" t="str">
        <f t="shared" ca="1" si="56"/>
        <v>안 지정 캐릭터 PP 일반등급</v>
      </c>
      <c r="N146">
        <f t="shared" ca="1" si="57"/>
        <v>42748</v>
      </c>
      <c r="O146">
        <f t="shared" ca="1" si="58"/>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500</v>
      </c>
      <c r="AD146">
        <v>1</v>
      </c>
      <c r="AE146" t="s">
        <v>68</v>
      </c>
      <c r="AG146">
        <v>3300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미스틱 해머</v>
      </c>
      <c r="AL146">
        <v>1</v>
      </c>
      <c r="AM146"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v>
      </c>
      <c r="AN146" t="str">
        <f t="shared" ca="1" si="64"/>
        <v>{"dy":15,"sl":4,"tp":"fe","vl":"Equip4202","cn":1,"pt":"GO","pr":3300}</v>
      </c>
    </row>
    <row r="147" spans="1:40">
      <c r="A147">
        <v>15</v>
      </c>
      <c r="B147">
        <v>5</v>
      </c>
      <c r="C147">
        <f t="shared" si="55"/>
        <v>0</v>
      </c>
      <c r="D147">
        <f t="shared" ca="1" si="66"/>
        <v>0.27201158856890195</v>
      </c>
      <c r="E147">
        <f t="shared" ca="1" si="66"/>
        <v>0.7320761049213248</v>
      </c>
      <c r="F147">
        <f t="shared" ca="1" si="66"/>
        <v>5.5330198571664435E-2</v>
      </c>
      <c r="G147">
        <f t="shared" ca="1" si="66"/>
        <v>0.87977280779082401</v>
      </c>
      <c r="H147">
        <f t="shared" ca="1" si="66"/>
        <v>0.1112847466503426</v>
      </c>
      <c r="I147">
        <f t="shared" ca="1" si="66"/>
        <v>0.18508477505845766</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v>
      </c>
      <c r="AN147" t="str">
        <f t="shared" ca="1" si="64"/>
        <v>{"dy":15,"sl":5,"tp":"uph","vl":"70085","cn":10,"pt":"GO","pr":3000}</v>
      </c>
    </row>
    <row r="148" spans="1:40">
      <c r="A148">
        <v>15</v>
      </c>
      <c r="B148">
        <v>6</v>
      </c>
      <c r="C148">
        <f t="shared" si="55"/>
        <v>0</v>
      </c>
      <c r="D148">
        <f t="shared" ca="1" si="66"/>
        <v>0.58680059555001363</v>
      </c>
      <c r="E148">
        <f t="shared" ca="1" si="66"/>
        <v>0.46193133791434937</v>
      </c>
      <c r="F148">
        <f t="shared" ca="1" si="66"/>
        <v>0.46610495142470632</v>
      </c>
      <c r="G148">
        <f t="shared" ca="1" si="66"/>
        <v>0.69941565475230816</v>
      </c>
      <c r="H148">
        <f t="shared" ca="1" si="66"/>
        <v>0.66108090448155132</v>
      </c>
      <c r="I148">
        <f t="shared" ca="1" si="66"/>
        <v>0.83771781389494548</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513</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v>
      </c>
      <c r="AN148" t="str">
        <f t="shared" ca="1" si="64"/>
        <v>{"dy":15,"sl":6,"tp":"fe","vl":"Equip7302","cn":1,"pt":"GO","pr":22400}</v>
      </c>
    </row>
    <row r="149" spans="1:40">
      <c r="A149">
        <v>15</v>
      </c>
      <c r="B149">
        <v>7</v>
      </c>
      <c r="C149">
        <f t="shared" si="55"/>
        <v>0</v>
      </c>
      <c r="D149">
        <f t="shared" ca="1" si="66"/>
        <v>0.5677602102013185</v>
      </c>
      <c r="E149">
        <f t="shared" ca="1" si="66"/>
        <v>0.20795717293918525</v>
      </c>
      <c r="F149">
        <f t="shared" ca="1" si="66"/>
        <v>0.86508008647348511</v>
      </c>
      <c r="G149">
        <f t="shared" ca="1" si="66"/>
        <v>0.98174902388155494</v>
      </c>
      <c r="H149">
        <f t="shared" ca="1" si="66"/>
        <v>0.91495388591488269</v>
      </c>
      <c r="I149">
        <f t="shared" ca="1" si="66"/>
        <v>0.69982102105266331</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6.0283487904069455E-2</v>
      </c>
      <c r="E150">
        <f t="shared" ca="1" si="66"/>
        <v>0.77133527119802991</v>
      </c>
      <c r="F150">
        <f t="shared" ca="1" si="66"/>
        <v>0.63396827303854597</v>
      </c>
      <c r="G150">
        <f t="shared" ca="1" si="66"/>
        <v>0.97917091401216827</v>
      </c>
      <c r="H150">
        <f t="shared" ca="1" si="66"/>
        <v>3.7948349739308496E-2</v>
      </c>
      <c r="I150">
        <f t="shared" ca="1" si="66"/>
        <v>0.90870662439533312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fl2</v>
      </c>
      <c r="AB150" t="s">
        <v>455</v>
      </c>
      <c r="AC150" t="s">
        <v>490</v>
      </c>
      <c r="AD150">
        <v>1</v>
      </c>
      <c r="AE150" t="s">
        <v>129</v>
      </c>
      <c r="AF150">
        <v>70</v>
      </c>
      <c r="AG150">
        <v>49</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클라크</v>
      </c>
      <c r="AL150">
        <v>1</v>
      </c>
      <c r="AM150"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v>
      </c>
      <c r="AN150" t="str">
        <f t="shared" ca="1" si="64"/>
        <v>{"dy":15,"sl":8,"tp":"fl2","vl":"Actor2011","cn":1,"pt":"DI","pp":70,"pr":49}</v>
      </c>
    </row>
    <row r="151" spans="1:40">
      <c r="A151">
        <v>15</v>
      </c>
      <c r="B151">
        <v>9</v>
      </c>
      <c r="C151">
        <f t="shared" si="55"/>
        <v>0</v>
      </c>
      <c r="D151">
        <f t="shared" ca="1" si="66"/>
        <v>0.14643301645998796</v>
      </c>
      <c r="E151">
        <f t="shared" ca="1" si="66"/>
        <v>0.67907408356175758</v>
      </c>
      <c r="F151">
        <f t="shared" ca="1" si="66"/>
        <v>0.82075362899439852</v>
      </c>
      <c r="G151">
        <f t="shared" ca="1" si="66"/>
        <v>0.34736262798348627</v>
      </c>
      <c r="H151">
        <f t="shared" ca="1" si="66"/>
        <v>0.83852487638788042</v>
      </c>
      <c r="I151">
        <f t="shared" ca="1" si="66"/>
        <v>9.6471004202250854E-2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fl3</v>
      </c>
      <c r="AB151" t="s">
        <v>456</v>
      </c>
      <c r="AC151" t="s">
        <v>490</v>
      </c>
      <c r="AD151">
        <v>1</v>
      </c>
      <c r="AE151" t="s">
        <v>129</v>
      </c>
      <c r="AF151">
        <v>70</v>
      </c>
      <c r="AG151">
        <v>49</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클라크</v>
      </c>
      <c r="AL151">
        <v>1</v>
      </c>
      <c r="AM15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v>
      </c>
      <c r="AN151" t="str">
        <f t="shared" ca="1" si="64"/>
        <v>{"dy":15,"sl":9,"tp":"fl3","vl":"Actor2011","cn":1,"pt":"DI","pp":70,"pr":49}</v>
      </c>
    </row>
    <row r="152" spans="1:40">
      <c r="A152">
        <v>16</v>
      </c>
      <c r="B152">
        <v>0</v>
      </c>
      <c r="C152">
        <f t="shared" si="55"/>
        <v>0</v>
      </c>
      <c r="D152">
        <f t="shared" ref="D152:I161" ca="1" si="67">RAND()</f>
        <v>0.10143011369497978</v>
      </c>
      <c r="E152">
        <f t="shared" ca="1" si="67"/>
        <v>0.7429823890852798</v>
      </c>
      <c r="F152">
        <f t="shared" ca="1" si="67"/>
        <v>0.73517503449770072</v>
      </c>
      <c r="G152">
        <f t="shared" ca="1" si="67"/>
        <v>0.8945039333958662</v>
      </c>
      <c r="H152">
        <f t="shared" ca="1" si="67"/>
        <v>0.23874703657117125</v>
      </c>
      <c r="I152">
        <f t="shared" ca="1" si="67"/>
        <v>0.84263345366207643</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204</v>
      </c>
      <c r="W152">
        <v>1</v>
      </c>
      <c r="X152" t="s">
        <v>125</v>
      </c>
      <c r="Z152">
        <v>3400</v>
      </c>
      <c r="AA152" t="str">
        <f t="shared" ca="1" si="60"/>
        <v>fe</v>
      </c>
      <c r="AB152" t="s">
        <v>82</v>
      </c>
      <c r="AC152" t="s">
        <v>428</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v>
      </c>
      <c r="AN152" t="str">
        <f t="shared" ca="1" si="64"/>
        <v>{"dy":16,"sl":0,"tp":"fe","vl":"Equip2201","cn":1,"pt":"GO","pr":3400}</v>
      </c>
    </row>
    <row r="153" spans="1:40">
      <c r="A153">
        <v>16</v>
      </c>
      <c r="B153">
        <v>1</v>
      </c>
      <c r="C153">
        <f t="shared" si="55"/>
        <v>0</v>
      </c>
      <c r="D153">
        <f t="shared" ca="1" si="67"/>
        <v>0.55559182159232101</v>
      </c>
      <c r="E153">
        <f t="shared" ca="1" si="67"/>
        <v>0.40460107872792372</v>
      </c>
      <c r="F153">
        <f t="shared" ca="1" si="67"/>
        <v>0.69277327201765482</v>
      </c>
      <c r="G153">
        <f t="shared" ca="1" si="67"/>
        <v>0.97374688119911812</v>
      </c>
      <c r="H153">
        <f t="shared" ca="1" si="67"/>
        <v>0.36919374348002942</v>
      </c>
      <c r="I153">
        <f t="shared" ca="1" si="67"/>
        <v>0.84506488465281093</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424</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칼날 손잡이</v>
      </c>
      <c r="AL153">
        <v>1</v>
      </c>
      <c r="AM15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v>
      </c>
      <c r="AN153" t="str">
        <f t="shared" ca="1" si="64"/>
        <v>{"dy":16,"sl":1,"tp":"fe","vl":"Equip1101","cn":1,"pt":"GO","pr":1200}</v>
      </c>
    </row>
    <row r="154" spans="1:40">
      <c r="A154">
        <v>16</v>
      </c>
      <c r="B154">
        <v>2</v>
      </c>
      <c r="C154">
        <f t="shared" si="55"/>
        <v>0</v>
      </c>
      <c r="D154">
        <f t="shared" ca="1" si="67"/>
        <v>0.41205699495392711</v>
      </c>
      <c r="E154">
        <f t="shared" ca="1" si="67"/>
        <v>0.69560119807834175</v>
      </c>
      <c r="F154">
        <f t="shared" ca="1" si="67"/>
        <v>0.89921973905870989</v>
      </c>
      <c r="G154">
        <f t="shared" ca="1" si="67"/>
        <v>0.98886581852216637</v>
      </c>
      <c r="H154">
        <f t="shared" ca="1" si="67"/>
        <v>0.8390562868439182</v>
      </c>
      <c r="I154">
        <f t="shared" ca="1" si="67"/>
        <v>0.7734529376356778</v>
      </c>
      <c r="M154" t="str">
        <f t="shared" ca="1" si="56"/>
        <v>안 지정 캐릭터 PP 영웅등급</v>
      </c>
      <c r="N154">
        <f t="shared" ca="1" si="57"/>
        <v>69560</v>
      </c>
      <c r="O154">
        <f t="shared" ca="1" si="58"/>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v>
      </c>
      <c r="AN154" t="str">
        <f t="shared" ca="1" si="64"/>
        <v>{"dy":16,"sl":2,"tp":"upn","vl":"11315","cn":11,"pt":"DI","pr":3}</v>
      </c>
    </row>
    <row r="155" spans="1:40">
      <c r="A155">
        <v>16</v>
      </c>
      <c r="B155">
        <v>3</v>
      </c>
      <c r="C155">
        <f t="shared" si="55"/>
        <v>0</v>
      </c>
      <c r="D155">
        <f t="shared" ca="1" si="67"/>
        <v>0.45794673239116246</v>
      </c>
      <c r="E155">
        <f t="shared" ca="1" si="67"/>
        <v>0.51985892064820771</v>
      </c>
      <c r="F155">
        <f t="shared" ca="1" si="67"/>
        <v>0.36245132036309302</v>
      </c>
      <c r="G155">
        <f t="shared" ca="1" si="67"/>
        <v>0.13396323480806405</v>
      </c>
      <c r="H155">
        <f t="shared" ca="1" si="67"/>
        <v>5.2043382554917805E-2</v>
      </c>
      <c r="I155">
        <f t="shared" ca="1" si="67"/>
        <v>0.74086498500743825</v>
      </c>
      <c r="M155" t="str">
        <f t="shared" ca="1" si="56"/>
        <v>안 지정 캐릭터 PP 일반등급</v>
      </c>
      <c r="N155">
        <f t="shared" ca="1" si="57"/>
        <v>51985</v>
      </c>
      <c r="O155">
        <f t="shared" ca="1" si="58"/>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2700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502</v>
      </c>
      <c r="AD155">
        <v>1</v>
      </c>
      <c r="AE155" t="s">
        <v>125</v>
      </c>
      <c r="AG155">
        <v>1000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노장의 친구</v>
      </c>
      <c r="AL155">
        <v>1</v>
      </c>
      <c r="AM155"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v>
      </c>
      <c r="AN155" t="str">
        <f t="shared" ca="1" si="64"/>
        <v>{"dy":16,"sl":3,"tp":"fe","vl":"Equip5101","cn":1,"pt":"GO","pr":1000}</v>
      </c>
    </row>
    <row r="156" spans="1:40">
      <c r="A156">
        <v>16</v>
      </c>
      <c r="B156">
        <v>4</v>
      </c>
      <c r="C156">
        <f t="shared" si="55"/>
        <v>0</v>
      </c>
      <c r="D156">
        <f t="shared" ca="1" si="67"/>
        <v>0.1454783575654639</v>
      </c>
      <c r="E156">
        <f t="shared" ca="1" si="67"/>
        <v>0.21500035354737124</v>
      </c>
      <c r="F156">
        <f t="shared" ca="1" si="67"/>
        <v>0.28280810048345306</v>
      </c>
      <c r="G156">
        <f t="shared" ca="1" si="67"/>
        <v>0.95775547775393066</v>
      </c>
      <c r="H156">
        <f t="shared" ca="1" si="67"/>
        <v>0.12701330817608292</v>
      </c>
      <c r="I156">
        <f t="shared" ca="1" si="67"/>
        <v>0.65785415152790294</v>
      </c>
      <c r="M156" t="str">
        <f t="shared" ca="1" si="56"/>
        <v>안 지정 캐릭터 PP 일반등급</v>
      </c>
      <c r="N156">
        <f t="shared" ca="1" si="57"/>
        <v>21500</v>
      </c>
      <c r="O156">
        <f t="shared" ca="1" si="58"/>
        <v>5</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1500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v>
      </c>
      <c r="AN156" t="str">
        <f t="shared" ca="1" si="64"/>
        <v>{"dy":16,"sl":4,"tp":"upn","vl":"83631","cn":6,"pt":"GO","pr":1800}</v>
      </c>
    </row>
    <row r="157" spans="1:40">
      <c r="A157">
        <v>16</v>
      </c>
      <c r="B157">
        <v>5</v>
      </c>
      <c r="C157">
        <f t="shared" si="55"/>
        <v>0</v>
      </c>
      <c r="D157">
        <f t="shared" ca="1" si="67"/>
        <v>0.42579599874419649</v>
      </c>
      <c r="E157">
        <f t="shared" ca="1" si="67"/>
        <v>0.4039362204701068</v>
      </c>
      <c r="F157">
        <f t="shared" ca="1" si="67"/>
        <v>0.9171155429615454</v>
      </c>
      <c r="G157">
        <f t="shared" ca="1" si="67"/>
        <v>0.61513437234419077</v>
      </c>
      <c r="H157">
        <f t="shared" ca="1" si="67"/>
        <v>0.90814317788612919</v>
      </c>
      <c r="I157">
        <f t="shared" ca="1" si="67"/>
        <v>0.1660791455886248</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187</v>
      </c>
      <c r="W157">
        <v>1</v>
      </c>
      <c r="X157" t="s">
        <v>125</v>
      </c>
      <c r="Z157">
        <v>7900</v>
      </c>
      <c r="AA157" t="str">
        <f t="shared" ca="1" si="60"/>
        <v>fe</v>
      </c>
      <c r="AB157" t="s">
        <v>82</v>
      </c>
      <c r="AC157" t="s">
        <v>500</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미스틱 해머</v>
      </c>
      <c r="AL157">
        <v>1</v>
      </c>
      <c r="AM157"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v>
      </c>
      <c r="AN157" t="str">
        <f t="shared" ca="1" si="64"/>
        <v>{"dy":16,"sl":5,"tp":"fe","vl":"Equip4202","cn":1,"pt":"GO","pr":2700}</v>
      </c>
    </row>
    <row r="158" spans="1:40">
      <c r="A158">
        <v>16</v>
      </c>
      <c r="B158">
        <v>6</v>
      </c>
      <c r="C158">
        <f t="shared" si="55"/>
        <v>0</v>
      </c>
      <c r="D158">
        <f t="shared" ca="1" si="67"/>
        <v>0.63660589998623518</v>
      </c>
      <c r="E158">
        <f t="shared" ca="1" si="67"/>
        <v>0.88131989626988738</v>
      </c>
      <c r="F158">
        <f t="shared" ca="1" si="67"/>
        <v>5.6421484961368562E-2</v>
      </c>
      <c r="G158">
        <f t="shared" ca="1" si="67"/>
        <v>0.63147732709685322</v>
      </c>
      <c r="H158">
        <f t="shared" ca="1" si="67"/>
        <v>0.40528536435323692</v>
      </c>
      <c r="I158">
        <f t="shared" ca="1" si="67"/>
        <v>0.83579129135745334</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v>
      </c>
      <c r="AN158" t="str">
        <f t="shared" ca="1" si="64"/>
        <v>{"dy":16,"sl":6,"tp":"uph","vl":"85863","cn":14,"pt":"GO","pr":4200}</v>
      </c>
    </row>
    <row r="159" spans="1:40">
      <c r="A159">
        <v>16</v>
      </c>
      <c r="B159">
        <v>7</v>
      </c>
      <c r="C159">
        <f t="shared" si="55"/>
        <v>0</v>
      </c>
      <c r="D159">
        <f t="shared" ca="1" si="67"/>
        <v>0.38497838055005684</v>
      </c>
      <c r="E159">
        <f t="shared" ca="1" si="67"/>
        <v>0.73772373199369334</v>
      </c>
      <c r="F159">
        <f t="shared" ca="1" si="67"/>
        <v>0.40018843082511413</v>
      </c>
      <c r="G159">
        <f t="shared" ca="1" si="67"/>
        <v>0.68088472985663206</v>
      </c>
      <c r="H159">
        <f t="shared" ca="1" si="67"/>
        <v>0.65787315992243056</v>
      </c>
      <c r="I159">
        <f t="shared" ca="1" si="67"/>
        <v>0.38883749739301554</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437</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더블 이퀄라이저</v>
      </c>
      <c r="AL159">
        <v>1</v>
      </c>
      <c r="AM159"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v>
      </c>
      <c r="AN159" t="str">
        <f t="shared" ca="1" si="64"/>
        <v>{"dy":16,"sl":7,"tp":"fe","vl":"Equip6201","cn":1,"pt":"GO","pr":9600}</v>
      </c>
    </row>
    <row r="160" spans="1:40">
      <c r="A160">
        <v>16</v>
      </c>
      <c r="B160">
        <v>8</v>
      </c>
      <c r="C160">
        <f t="shared" si="55"/>
        <v>0</v>
      </c>
      <c r="D160">
        <f t="shared" ca="1" si="67"/>
        <v>0.50324851579650132</v>
      </c>
      <c r="E160">
        <f t="shared" ca="1" si="67"/>
        <v>0.24501832714478167</v>
      </c>
      <c r="F160">
        <f t="shared" ca="1" si="67"/>
        <v>0.90804356387233909</v>
      </c>
      <c r="G160">
        <f t="shared" ca="1" si="67"/>
        <v>0.14072822328327461</v>
      </c>
      <c r="H160">
        <f t="shared" ca="1" si="67"/>
        <v>0.76083627185272862</v>
      </c>
      <c r="I160">
        <f t="shared" ca="1" si="67"/>
        <v>0.28420185839971057</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v>
      </c>
      <c r="AN160" t="str">
        <f t="shared" ca="1" si="64"/>
        <v>{"dy":16,"sl":8}</v>
      </c>
    </row>
    <row r="161" spans="1:40">
      <c r="A161">
        <v>16</v>
      </c>
      <c r="B161">
        <v>9</v>
      </c>
      <c r="C161">
        <f t="shared" si="55"/>
        <v>0</v>
      </c>
      <c r="D161">
        <f t="shared" ca="1" si="67"/>
        <v>0.63836271874901385</v>
      </c>
      <c r="E161">
        <f t="shared" ca="1" si="67"/>
        <v>0.7878250775466441</v>
      </c>
      <c r="F161">
        <f t="shared" ca="1" si="67"/>
        <v>0.35894796517212502</v>
      </c>
      <c r="G161">
        <f t="shared" ca="1" si="67"/>
        <v>0.7146419664344339</v>
      </c>
      <c r="H161">
        <f t="shared" ca="1" si="67"/>
        <v>0.47972384292659898</v>
      </c>
      <c r="I161">
        <f t="shared" ca="1" si="67"/>
        <v>0.43008079495276941</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v>
      </c>
      <c r="AN161" t="str">
        <f t="shared" ca="1" si="64"/>
        <v>{"dy":16,"sl":9}</v>
      </c>
    </row>
    <row r="162" spans="1:40">
      <c r="A162">
        <v>17</v>
      </c>
      <c r="B162">
        <v>0</v>
      </c>
      <c r="C162">
        <f t="shared" si="55"/>
        <v>0</v>
      </c>
      <c r="D162">
        <f t="shared" ref="D162:I171" ca="1" si="68">RAND()</f>
        <v>0.6970808960906083</v>
      </c>
      <c r="E162">
        <f t="shared" ca="1" si="68"/>
        <v>0.2304037850253412</v>
      </c>
      <c r="F162">
        <f t="shared" ca="1" si="68"/>
        <v>0.70138405859412434</v>
      </c>
      <c r="G162">
        <f t="shared" ca="1" si="68"/>
        <v>0.38657715798642867</v>
      </c>
      <c r="H162">
        <f t="shared" ca="1" si="68"/>
        <v>0.41598959476326136</v>
      </c>
      <c r="I162">
        <f t="shared" ca="1" si="68"/>
        <v>0.40160214214504253</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187</v>
      </c>
      <c r="W162">
        <v>1</v>
      </c>
      <c r="X162" t="s">
        <v>125</v>
      </c>
      <c r="Z162">
        <v>8300</v>
      </c>
      <c r="AA162" t="str">
        <f t="shared" ca="1" si="60"/>
        <v>fe</v>
      </c>
      <c r="AB162" t="s">
        <v>82</v>
      </c>
      <c r="AC162" t="s">
        <v>432</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v>
      </c>
      <c r="AN162" t="str">
        <f t="shared" ca="1" si="64"/>
        <v>{"dy":17,"sl":0,"tp":"fe","vl":"Equip0101","cn":1,"pt":"GO","pr":1000}</v>
      </c>
    </row>
    <row r="163" spans="1:40">
      <c r="A163">
        <v>17</v>
      </c>
      <c r="B163">
        <v>1</v>
      </c>
      <c r="C163">
        <f t="shared" si="55"/>
        <v>0</v>
      </c>
      <c r="D163">
        <f t="shared" ca="1" si="68"/>
        <v>0.64768622888450944</v>
      </c>
      <c r="E163">
        <f t="shared" ca="1" si="68"/>
        <v>0.72244353046419496</v>
      </c>
      <c r="F163">
        <f t="shared" ca="1" si="68"/>
        <v>0.77385733259755696</v>
      </c>
      <c r="G163">
        <f t="shared" ca="1" si="68"/>
        <v>0.14895421639962814</v>
      </c>
      <c r="H163">
        <f t="shared" ca="1" si="68"/>
        <v>0.25569099600367651</v>
      </c>
      <c r="I163">
        <f t="shared" ca="1" si="68"/>
        <v>0.22877879843673898</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v>
      </c>
      <c r="AN163" t="str">
        <f t="shared" ca="1" si="64"/>
        <v>{"dy":17,"sl":1,"tp":"upn","vl":"24840","cn":7,"pt":"GO","pr":2100}</v>
      </c>
    </row>
    <row r="164" spans="1:40">
      <c r="A164">
        <v>17</v>
      </c>
      <c r="B164">
        <v>2</v>
      </c>
      <c r="C164">
        <f t="shared" si="55"/>
        <v>0</v>
      </c>
      <c r="D164">
        <f t="shared" ca="1" si="68"/>
        <v>0.6707973355450243</v>
      </c>
      <c r="E164">
        <f t="shared" ca="1" si="68"/>
        <v>0.23954500959933789</v>
      </c>
      <c r="F164">
        <f t="shared" ca="1" si="68"/>
        <v>0.21301952689282855</v>
      </c>
      <c r="G164">
        <f t="shared" ca="1" si="68"/>
        <v>4.024589120625166E-2</v>
      </c>
      <c r="H164">
        <f t="shared" ca="1" si="68"/>
        <v>0.16530875961755553</v>
      </c>
      <c r="I164">
        <f t="shared" ca="1" si="68"/>
        <v>4.8365124431001272E-3</v>
      </c>
      <c r="M164" t="str">
        <f t="shared" ca="1" si="56"/>
        <v>안 지정 캐릭터 PP 영웅등급</v>
      </c>
      <c r="N164">
        <f t="shared" ca="1" si="57"/>
        <v>23954</v>
      </c>
      <c r="O164">
        <f t="shared" ca="1" si="58"/>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495</v>
      </c>
      <c r="AD164">
        <v>1</v>
      </c>
      <c r="AE164" t="s">
        <v>129</v>
      </c>
      <c r="AF164">
        <v>219</v>
      </c>
      <c r="AG164">
        <v>139</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전설</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실체화된 마나</v>
      </c>
      <c r="AL164">
        <v>1</v>
      </c>
      <c r="AM164"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v>
      </c>
      <c r="AN164" t="str">
        <f t="shared" ca="1" si="64"/>
        <v>{"dy":17,"sl":2,"tp":"fe","vl":"Equip3402","cn":1,"pt":"DI","pp":219,"pr":139}</v>
      </c>
    </row>
    <row r="165" spans="1:40">
      <c r="A165">
        <v>17</v>
      </c>
      <c r="B165">
        <v>3</v>
      </c>
      <c r="C165">
        <f t="shared" si="55"/>
        <v>0</v>
      </c>
      <c r="D165">
        <f t="shared" ca="1" si="68"/>
        <v>0.11014020036116279</v>
      </c>
      <c r="E165">
        <f t="shared" ca="1" si="68"/>
        <v>0.8402794708681034</v>
      </c>
      <c r="F165">
        <f t="shared" ca="1" si="68"/>
        <v>0.73157161790341196</v>
      </c>
      <c r="G165">
        <f t="shared" ca="1" si="68"/>
        <v>0.38605500890340305</v>
      </c>
      <c r="H165">
        <f t="shared" ca="1" si="68"/>
        <v>0.94714554815040852</v>
      </c>
      <c r="I165">
        <f t="shared" ca="1" si="68"/>
        <v>0.71105615329160776</v>
      </c>
      <c r="M165" t="str">
        <f t="shared" ca="1" si="56"/>
        <v>안 지정 캐릭터 PP 영웅등급</v>
      </c>
      <c r="N165">
        <f t="shared" ca="1" si="57"/>
        <v>84027</v>
      </c>
      <c r="O165">
        <f t="shared" ca="1" si="58"/>
        <v>13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v>
      </c>
      <c r="AN165" t="str">
        <f t="shared" ca="1" si="64"/>
        <v>{"dy":17,"sl":3,"tp":"uph","vl":"86575","cn":14,"pt":"DI","pr":4}</v>
      </c>
    </row>
    <row r="166" spans="1:40">
      <c r="A166">
        <v>17</v>
      </c>
      <c r="B166">
        <v>4</v>
      </c>
      <c r="C166">
        <f t="shared" si="55"/>
        <v>0</v>
      </c>
      <c r="D166">
        <f t="shared" ca="1" si="68"/>
        <v>0.59725186003309993</v>
      </c>
      <c r="E166">
        <f t="shared" ca="1" si="68"/>
        <v>5.2509125619727315E-2</v>
      </c>
      <c r="F166">
        <f t="shared" ca="1" si="68"/>
        <v>0.10622282552804418</v>
      </c>
      <c r="G166">
        <f t="shared" ca="1" si="68"/>
        <v>0.87735060451815949</v>
      </c>
      <c r="H166">
        <f t="shared" ca="1" si="68"/>
        <v>0.5549787187466364</v>
      </c>
      <c r="I166">
        <f t="shared" ca="1" si="68"/>
        <v>0.78563094523688992</v>
      </c>
      <c r="M166" t="str">
        <f t="shared" ca="1" si="56"/>
        <v>안 지정 캐릭터 PP 일반등급</v>
      </c>
      <c r="N166">
        <f t="shared" ca="1" si="57"/>
        <v>5250</v>
      </c>
      <c r="O166">
        <f t="shared" ca="1" si="58"/>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444</v>
      </c>
      <c r="AD166">
        <v>1</v>
      </c>
      <c r="AE166" t="s">
        <v>125</v>
      </c>
      <c r="AG166">
        <v>1500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결사대의 활</v>
      </c>
      <c r="AL166">
        <v>1</v>
      </c>
      <c r="AM166"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v>
      </c>
      <c r="AN166" t="str">
        <f t="shared" ca="1" si="64"/>
        <v>{"dy":17,"sl":4,"tp":"fe","vl":"Equip2101","cn":1,"pt":"GO","pr":1500}</v>
      </c>
    </row>
    <row r="167" spans="1:40">
      <c r="A167">
        <v>17</v>
      </c>
      <c r="B167">
        <v>5</v>
      </c>
      <c r="C167">
        <f t="shared" si="55"/>
        <v>0</v>
      </c>
      <c r="D167">
        <f t="shared" ca="1" si="68"/>
        <v>0.30162260013788855</v>
      </c>
      <c r="E167">
        <f t="shared" ca="1" si="68"/>
        <v>0.85404059557809642</v>
      </c>
      <c r="F167">
        <f t="shared" ca="1" si="68"/>
        <v>0.21533085257463003</v>
      </c>
      <c r="G167">
        <f t="shared" ca="1" si="68"/>
        <v>0.55906225524508824</v>
      </c>
      <c r="H167">
        <f t="shared" ca="1" si="68"/>
        <v>0.63707752719084698</v>
      </c>
      <c r="I167">
        <f t="shared" ca="1" si="68"/>
        <v>0.83576157643152571</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v>
      </c>
      <c r="AN167" t="str">
        <f t="shared" ca="1" si="64"/>
        <v>{"dy":17,"sl":5,"tp":"upn","vl":"10498","cn":9,"pt":"GO","pr":2700}</v>
      </c>
    </row>
    <row r="168" spans="1:40">
      <c r="A168">
        <v>17</v>
      </c>
      <c r="B168">
        <v>6</v>
      </c>
      <c r="C168">
        <f t="shared" si="55"/>
        <v>0</v>
      </c>
      <c r="D168">
        <f t="shared" ca="1" si="68"/>
        <v>0.56091275907159244</v>
      </c>
      <c r="E168">
        <f t="shared" ca="1" si="68"/>
        <v>0.45238833166636139</v>
      </c>
      <c r="F168">
        <f t="shared" ca="1" si="68"/>
        <v>0.32627263946816754</v>
      </c>
      <c r="G168">
        <f t="shared" ca="1" si="68"/>
        <v>0.26215818891610165</v>
      </c>
      <c r="H168">
        <f t="shared" ca="1" si="68"/>
        <v>0.68560844130621867</v>
      </c>
      <c r="I168">
        <f t="shared" ca="1" si="68"/>
        <v>0.59465992355806985</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v>
      </c>
      <c r="AN168" t="str">
        <f t="shared" ca="1" si="64"/>
        <v>{"dy":17,"sl":6,"tp":"fe","vl":"Equip6101","cn":1,"pt":"GO","pr":3100}</v>
      </c>
    </row>
    <row r="169" spans="1:40">
      <c r="A169">
        <v>17</v>
      </c>
      <c r="B169">
        <v>7</v>
      </c>
      <c r="C169">
        <f t="shared" si="55"/>
        <v>0</v>
      </c>
      <c r="D169">
        <f t="shared" ca="1" si="68"/>
        <v>0.70971380445430732</v>
      </c>
      <c r="E169">
        <f t="shared" ca="1" si="68"/>
        <v>0.88172692155639198</v>
      </c>
      <c r="F169">
        <f t="shared" ca="1" si="68"/>
        <v>0.22533290211893398</v>
      </c>
      <c r="G169">
        <f t="shared" ca="1" si="68"/>
        <v>0.51114678515773126</v>
      </c>
      <c r="H169">
        <f t="shared" ca="1" si="68"/>
        <v>0.3243032264219553</v>
      </c>
      <c r="I169">
        <f t="shared" ca="1" si="68"/>
        <v>8.7544768453217681E-2</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433</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v>
      </c>
      <c r="AN169" t="str">
        <f t="shared" ca="1" si="64"/>
        <v>{"dy":17,"sl":7,"tp":"fe","vl":"Equip8102","cn":1,"pt":"GO","pr":8300}</v>
      </c>
    </row>
    <row r="170" spans="1:40">
      <c r="A170">
        <v>17</v>
      </c>
      <c r="B170">
        <v>8</v>
      </c>
      <c r="C170">
        <f t="shared" si="55"/>
        <v>0</v>
      </c>
      <c r="D170">
        <f t="shared" ca="1" si="68"/>
        <v>0.46607062421162615</v>
      </c>
      <c r="E170">
        <f t="shared" ca="1" si="68"/>
        <v>0.19711338115937227</v>
      </c>
      <c r="F170">
        <f t="shared" ca="1" si="68"/>
        <v>0.56247789104568768</v>
      </c>
      <c r="G170">
        <f t="shared" ca="1" si="68"/>
        <v>0.44255833143753442</v>
      </c>
      <c r="H170">
        <f t="shared" ca="1" si="68"/>
        <v>0.50329014628548385</v>
      </c>
      <c r="I170">
        <f t="shared" ca="1" si="68"/>
        <v>0.44082153395514145</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v>
      </c>
      <c r="AN170" t="str">
        <f t="shared" ca="1" si="64"/>
        <v>{"dy":17,"sl":8}</v>
      </c>
    </row>
    <row r="171" spans="1:40">
      <c r="A171">
        <v>17</v>
      </c>
      <c r="B171">
        <v>9</v>
      </c>
      <c r="C171">
        <f t="shared" si="55"/>
        <v>0</v>
      </c>
      <c r="D171">
        <f t="shared" ca="1" si="68"/>
        <v>0.69849465144413658</v>
      </c>
      <c r="E171">
        <f t="shared" ca="1" si="68"/>
        <v>0.64884433065801705</v>
      </c>
      <c r="F171">
        <f t="shared" ca="1" si="68"/>
        <v>0.2325677936972439</v>
      </c>
      <c r="G171">
        <f t="shared" ca="1" si="68"/>
        <v>8.5366702124525018E-2</v>
      </c>
      <c r="H171">
        <f t="shared" ca="1" si="68"/>
        <v>0.47312189064317445</v>
      </c>
      <c r="I171">
        <f t="shared" ca="1" si="68"/>
        <v>4.9356235868906473E-2</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v>
      </c>
      <c r="AN171" t="str">
        <f t="shared" ca="1" si="64"/>
        <v>{"dy":17,"sl":9}</v>
      </c>
    </row>
    <row r="172" spans="1:40">
      <c r="A172">
        <v>18</v>
      </c>
      <c r="B172">
        <v>0</v>
      </c>
      <c r="C172">
        <f t="shared" si="55"/>
        <v>0</v>
      </c>
      <c r="D172">
        <f t="shared" ref="D172:I181" ca="1" si="69">RAND()</f>
        <v>0.98196686116960874</v>
      </c>
      <c r="E172">
        <f t="shared" ca="1" si="69"/>
        <v>0.97368957636049036</v>
      </c>
      <c r="F172">
        <f t="shared" ca="1" si="69"/>
        <v>0.67013603303503022</v>
      </c>
      <c r="G172">
        <f t="shared" ca="1" si="69"/>
        <v>0.84876604476845374</v>
      </c>
      <c r="H172">
        <f t="shared" ca="1" si="69"/>
        <v>0.93958716288884769</v>
      </c>
      <c r="I172">
        <f t="shared" ca="1" si="69"/>
        <v>5.5686262795974772E-2</v>
      </c>
      <c r="M172" t="str">
        <f t="shared" ca="1" si="56"/>
        <v>캐릭터 상자 영웅등급</v>
      </c>
      <c r="N172" t="str">
        <f t="shared" ca="1" si="57"/>
        <v>삭제</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149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184</v>
      </c>
      <c r="W172">
        <v>1</v>
      </c>
      <c r="X172" t="s">
        <v>125</v>
      </c>
      <c r="Z172">
        <v>7300</v>
      </c>
      <c r="AA172" t="str">
        <f t="shared" ca="1" si="60"/>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v>
      </c>
      <c r="AN172" t="str">
        <f t="shared" ca="1" si="64"/>
        <v>{"dy":18,"sl":0,"tp":"upn","vl":"13427","cn":9,"pt":"GO","pr":2700}</v>
      </c>
    </row>
    <row r="173" spans="1:40">
      <c r="A173">
        <v>18</v>
      </c>
      <c r="B173">
        <v>1</v>
      </c>
      <c r="C173">
        <f t="shared" si="55"/>
        <v>0</v>
      </c>
      <c r="D173">
        <f t="shared" ca="1" si="69"/>
        <v>0.64463338736790288</v>
      </c>
      <c r="E173">
        <f t="shared" ca="1" si="69"/>
        <v>0.42171708462523283</v>
      </c>
      <c r="F173">
        <f t="shared" ca="1" si="69"/>
        <v>0.23646969765261883</v>
      </c>
      <c r="G173">
        <f t="shared" ca="1" si="69"/>
        <v>0.96786443797771138</v>
      </c>
      <c r="H173">
        <f t="shared" ca="1" si="69"/>
        <v>0.32264601195569453</v>
      </c>
      <c r="I173">
        <f t="shared" ca="1" si="69"/>
        <v>0.82624144241088993</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356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v>
      </c>
      <c r="AN173" t="str">
        <f t="shared" ca="1" si="64"/>
        <v>{"dy":18,"sl":1,"tp":"fe","vl":"Equip2302","cn":1,"pt":"GO","pr":7300}</v>
      </c>
    </row>
    <row r="174" spans="1:40">
      <c r="A174">
        <v>18</v>
      </c>
      <c r="B174">
        <v>2</v>
      </c>
      <c r="C174">
        <f t="shared" si="55"/>
        <v>0</v>
      </c>
      <c r="D174">
        <f t="shared" ca="1" si="69"/>
        <v>0.88020239495916608</v>
      </c>
      <c r="E174">
        <f t="shared" ca="1" si="69"/>
        <v>0.20965663010411661</v>
      </c>
      <c r="F174">
        <f t="shared" ca="1" si="69"/>
        <v>0.6637772911322426</v>
      </c>
      <c r="G174">
        <f t="shared" ca="1" si="69"/>
        <v>0.99531236599936723</v>
      </c>
      <c r="H174">
        <f t="shared" ca="1" si="69"/>
        <v>0.497292219135825</v>
      </c>
      <c r="I174">
        <f t="shared" ca="1" si="69"/>
        <v>0.63083201666215005</v>
      </c>
      <c r="M174" t="str">
        <f t="shared" ca="1" si="56"/>
        <v>안 지정 캐릭터 PP 영웅등급</v>
      </c>
      <c r="N174">
        <f t="shared" ca="1" si="57"/>
        <v>20965</v>
      </c>
      <c r="O174">
        <f t="shared" ca="1" si="58"/>
        <v>5</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1500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514</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v>
      </c>
      <c r="AN174" t="str">
        <f t="shared" ca="1" si="64"/>
        <v>{"dy":18,"sl":2,"tp":"fe","vl":"Equip5101","cn":1,"pt":"GO","pr":1500}</v>
      </c>
    </row>
    <row r="175" spans="1:40">
      <c r="A175">
        <v>18</v>
      </c>
      <c r="B175">
        <v>3</v>
      </c>
      <c r="C175">
        <f t="shared" si="55"/>
        <v>0</v>
      </c>
      <c r="D175">
        <f t="shared" ca="1" si="69"/>
        <v>0.11166500747267571</v>
      </c>
      <c r="E175">
        <f t="shared" ca="1" si="69"/>
        <v>0.20501488068705775</v>
      </c>
      <c r="F175">
        <f t="shared" ca="1" si="69"/>
        <v>0.40676359909268778</v>
      </c>
      <c r="G175">
        <f t="shared" ca="1" si="69"/>
        <v>0.18459047398860351</v>
      </c>
      <c r="H175">
        <f t="shared" ca="1" si="69"/>
        <v>0.42232504159368689</v>
      </c>
      <c r="I175">
        <f t="shared" ca="1" si="69"/>
        <v>0.52706363347553464</v>
      </c>
      <c r="M175" t="str">
        <f t="shared" ca="1" si="56"/>
        <v>안 지정 캐릭터 PP 영웅등급</v>
      </c>
      <c r="N175">
        <f t="shared" ca="1" si="57"/>
        <v>20501</v>
      </c>
      <c r="O175">
        <f t="shared" ca="1" si="58"/>
        <v>5</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1500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v>
      </c>
      <c r="AN175" t="str">
        <f t="shared" ca="1" si="64"/>
        <v>{"dy":18,"sl":3,"tp":"upn","vl":"75725","cn":6,"pt":"GO","pr":1800}</v>
      </c>
    </row>
    <row r="176" spans="1:40">
      <c r="A176">
        <v>18</v>
      </c>
      <c r="B176">
        <v>4</v>
      </c>
      <c r="C176">
        <f t="shared" si="55"/>
        <v>0</v>
      </c>
      <c r="D176">
        <f t="shared" ca="1" si="69"/>
        <v>0.1600480058773015</v>
      </c>
      <c r="E176">
        <f t="shared" ca="1" si="69"/>
        <v>0.63459886243353758</v>
      </c>
      <c r="F176">
        <f t="shared" ca="1" si="69"/>
        <v>0.31676191016153177</v>
      </c>
      <c r="G176">
        <f t="shared" ca="1" si="69"/>
        <v>0.27871745705446893</v>
      </c>
      <c r="H176">
        <f t="shared" ca="1" si="69"/>
        <v>0.92658312919335772</v>
      </c>
      <c r="I176">
        <f t="shared" ca="1" si="69"/>
        <v>0.77722819222526207</v>
      </c>
      <c r="M176" t="str">
        <f t="shared" ca="1" si="56"/>
        <v>안 지정 캐릭터 PP 일반등급</v>
      </c>
      <c r="N176">
        <f t="shared" ca="1" si="57"/>
        <v>63459</v>
      </c>
      <c r="O176">
        <f t="shared" ca="1" si="58"/>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425</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v>
      </c>
      <c r="AN176" t="str">
        <f t="shared" ca="1" si="64"/>
        <v>{"dy":18,"sl":4,"tp":"fe","vl":"Equip1201","cn":1,"pt":"GO","pr":3300}</v>
      </c>
    </row>
    <row r="177" spans="1:40">
      <c r="A177">
        <v>18</v>
      </c>
      <c r="B177">
        <v>5</v>
      </c>
      <c r="C177">
        <f t="shared" si="55"/>
        <v>0</v>
      </c>
      <c r="D177">
        <f t="shared" ca="1" si="69"/>
        <v>0.40065960007630175</v>
      </c>
      <c r="E177">
        <f t="shared" ca="1" si="69"/>
        <v>0.17291425110018543</v>
      </c>
      <c r="F177">
        <f t="shared" ca="1" si="69"/>
        <v>0.11814616060328809</v>
      </c>
      <c r="G177">
        <f t="shared" ca="1" si="69"/>
        <v>4.8165901222604779E-2</v>
      </c>
      <c r="H177">
        <f t="shared" ca="1" si="69"/>
        <v>0.97333827507273352</v>
      </c>
      <c r="I177">
        <f t="shared" ca="1" si="69"/>
        <v>0.75837272517563159</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e">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#VALUE!</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249</v>
      </c>
      <c r="W177">
        <v>1</v>
      </c>
      <c r="X177" t="s">
        <v>125</v>
      </c>
      <c r="Z177">
        <v>1500</v>
      </c>
      <c r="AA177" t="str">
        <f t="shared" ca="1" si="60"/>
        <v>fe</v>
      </c>
      <c r="AB177" t="s">
        <v>82</v>
      </c>
      <c r="AC177" t="s">
        <v>415</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스켈레톤 쉴드</v>
      </c>
      <c r="AL177">
        <v>1</v>
      </c>
      <c r="AM177"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v>
      </c>
      <c r="AN177" t="str">
        <f t="shared" ca="1" si="64"/>
        <v>{"dy":18,"sl":5,"tp":"fe","vl":"Equip7102","cn":1,"pt":"GO","pr":3600}</v>
      </c>
    </row>
    <row r="178" spans="1:40">
      <c r="A178">
        <v>18</v>
      </c>
      <c r="B178">
        <v>6</v>
      </c>
      <c r="C178">
        <f t="shared" si="55"/>
        <v>0</v>
      </c>
      <c r="D178">
        <f t="shared" ca="1" si="69"/>
        <v>0.39221982495502128</v>
      </c>
      <c r="E178">
        <f t="shared" ca="1" si="69"/>
        <v>0.75319994693620052</v>
      </c>
      <c r="F178">
        <f t="shared" ca="1" si="69"/>
        <v>0.48600788505800063</v>
      </c>
      <c r="G178">
        <f t="shared" ca="1" si="69"/>
        <v>0.565190745929678</v>
      </c>
      <c r="H178">
        <f t="shared" ca="1" si="69"/>
        <v>0.31735144115173153</v>
      </c>
      <c r="I178">
        <f t="shared" ca="1" si="69"/>
        <v>0.5686476074044049</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v>
      </c>
      <c r="AN178" t="str">
        <f t="shared" ca="1" si="64"/>
        <v>{"dy":18,"sl":6,"tp":"uph","vl":"22126","cn":10,"pt":"GO","pr":3000}</v>
      </c>
    </row>
    <row r="179" spans="1:40">
      <c r="A179">
        <v>18</v>
      </c>
      <c r="B179">
        <v>7</v>
      </c>
      <c r="C179">
        <f t="shared" si="55"/>
        <v>0</v>
      </c>
      <c r="D179">
        <f t="shared" ca="1" si="69"/>
        <v>0.524089418298328</v>
      </c>
      <c r="E179">
        <f t="shared" ca="1" si="69"/>
        <v>0.28338384432751673</v>
      </c>
      <c r="F179">
        <f t="shared" ca="1" si="69"/>
        <v>0.44906671699458334</v>
      </c>
      <c r="G179">
        <f t="shared" ca="1" si="69"/>
        <v>0.74268032404060003</v>
      </c>
      <c r="H179">
        <f t="shared" ca="1" si="69"/>
        <v>0.97992908861413563</v>
      </c>
      <c r="I179">
        <f t="shared" ca="1" si="69"/>
        <v>0.48656964954506365</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357</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v>
      </c>
      <c r="AN179" t="str">
        <f t="shared" ca="1" si="64"/>
        <v>{"dy":18,"sl":7,"tp":"fe","vl":"Equip8001","cn":1,"pt":"GO","pr":4500}</v>
      </c>
    </row>
    <row r="180" spans="1:40">
      <c r="A180">
        <v>18</v>
      </c>
      <c r="B180">
        <v>8</v>
      </c>
      <c r="C180">
        <f t="shared" si="55"/>
        <v>0</v>
      </c>
      <c r="D180">
        <f t="shared" ca="1" si="69"/>
        <v>0.25534334450082885</v>
      </c>
      <c r="E180">
        <f t="shared" ca="1" si="69"/>
        <v>0.19880363482995766</v>
      </c>
      <c r="F180">
        <f t="shared" ca="1" si="69"/>
        <v>0.7211177466291615</v>
      </c>
      <c r="G180">
        <f t="shared" ca="1" si="69"/>
        <v>0.80774389248700484</v>
      </c>
      <c r="H180">
        <f t="shared" ca="1" si="69"/>
        <v>0.82574795198298445</v>
      </c>
      <c r="I180">
        <f t="shared" ca="1" si="69"/>
        <v>0.90299651495421229</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458</v>
      </c>
      <c r="AD180">
        <v>1</v>
      </c>
      <c r="AE180" t="s">
        <v>129</v>
      </c>
      <c r="AF180">
        <v>229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v>
      </c>
      <c r="AN180" t="str">
        <f t="shared" ca="1" si="64"/>
        <v>{"dy":18,"sl":8,"tp":"fc","vl":"Actor1141","cn":1,"pt":"DI","pp":229,"pr":159}</v>
      </c>
    </row>
    <row r="181" spans="1:40">
      <c r="A181">
        <v>18</v>
      </c>
      <c r="B181">
        <v>9</v>
      </c>
      <c r="C181">
        <f t="shared" si="55"/>
        <v>0</v>
      </c>
      <c r="D181">
        <f t="shared" ca="1" si="69"/>
        <v>0.42586010381750339</v>
      </c>
      <c r="E181">
        <f t="shared" ca="1" si="69"/>
        <v>0.9143727868337731</v>
      </c>
      <c r="F181">
        <f t="shared" ca="1" si="69"/>
        <v>0.25005226243870093</v>
      </c>
      <c r="G181">
        <f t="shared" ca="1" si="69"/>
        <v>0.1859263334313771</v>
      </c>
      <c r="H181">
        <f t="shared" ca="1" si="69"/>
        <v>0.76847014430761629</v>
      </c>
      <c r="I181">
        <f t="shared" ca="1" si="69"/>
        <v>7.6619637997111245E-2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fl1</v>
      </c>
      <c r="AB181" t="s">
        <v>431</v>
      </c>
      <c r="AC181" t="s">
        <v>458</v>
      </c>
      <c r="AD181">
        <v>1</v>
      </c>
      <c r="AE181" t="s">
        <v>129</v>
      </c>
      <c r="AF181">
        <v>219</v>
      </c>
      <c r="AG181">
        <v>129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v>
      </c>
      <c r="AN181" t="str">
        <f t="shared" ca="1" si="64"/>
        <v>{"dy":18,"sl":9,"tp":"fl1","vl":"Actor1141","cn":1,"pt":"DI","pp":219,"pr":129}</v>
      </c>
    </row>
    <row r="182" spans="1:40">
      <c r="A182">
        <v>19</v>
      </c>
      <c r="B182">
        <v>0</v>
      </c>
      <c r="C182">
        <f t="shared" si="55"/>
        <v>0</v>
      </c>
      <c r="D182">
        <f t="shared" ref="D182:I191" ca="1" si="70">RAND()</f>
        <v>0.47193784432430752</v>
      </c>
      <c r="E182">
        <f t="shared" ca="1" si="70"/>
        <v>0.29185378214233526</v>
      </c>
      <c r="F182">
        <f t="shared" ca="1" si="70"/>
        <v>0.46447952163037631</v>
      </c>
      <c r="G182">
        <f t="shared" ca="1" si="70"/>
        <v>0.82242432718128733</v>
      </c>
      <c r="H182">
        <f t="shared" ca="1" si="70"/>
        <v>0.13685017382704967</v>
      </c>
      <c r="I182">
        <f t="shared" ca="1" si="70"/>
        <v>0.49577139770181111</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444</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v>
      </c>
      <c r="AN182" t="str">
        <f t="shared" ca="1" si="64"/>
        <v>{"dy":19,"sl":0,"tp":"fe","vl":"Equip2101","cn":1,"pt":"GO","pr":1300}</v>
      </c>
    </row>
    <row r="183" spans="1:40">
      <c r="A183">
        <v>19</v>
      </c>
      <c r="B183">
        <v>1</v>
      </c>
      <c r="C183">
        <f t="shared" si="55"/>
        <v>0</v>
      </c>
      <c r="D183">
        <f t="shared" ca="1" si="70"/>
        <v>0.50192699613209479</v>
      </c>
      <c r="E183">
        <f t="shared" ca="1" si="70"/>
        <v>0.32691200937231712</v>
      </c>
      <c r="F183">
        <f t="shared" ca="1" si="70"/>
        <v>0.41651060290476161</v>
      </c>
      <c r="G183">
        <f t="shared" ca="1" si="70"/>
        <v>0.2642199206800645</v>
      </c>
      <c r="H183">
        <f t="shared" ca="1" si="70"/>
        <v>0.86683035518787288</v>
      </c>
      <c r="I183">
        <f t="shared" ca="1" si="70"/>
        <v>0.52786462158621983</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277</v>
      </c>
      <c r="AD183">
        <v>1</v>
      </c>
      <c r="AE183" t="s">
        <v>129</v>
      </c>
      <c r="AG183">
        <v>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v>
      </c>
      <c r="AN183" t="str">
        <f t="shared" ca="1" si="64"/>
        <v>{"dy":19,"sl":1,"tp":"fe","vl":"Equip5202","cn":1,"pt":"DI","pr":5}</v>
      </c>
    </row>
    <row r="184" spans="1:40">
      <c r="A184">
        <v>19</v>
      </c>
      <c r="B184">
        <v>2</v>
      </c>
      <c r="C184">
        <f t="shared" si="55"/>
        <v>0</v>
      </c>
      <c r="D184">
        <f t="shared" ca="1" si="70"/>
        <v>0.58227965496096123</v>
      </c>
      <c r="E184">
        <f t="shared" ca="1" si="70"/>
        <v>0.74968268725788512</v>
      </c>
      <c r="F184">
        <f t="shared" ca="1" si="70"/>
        <v>0.4662205439866971</v>
      </c>
      <c r="G184">
        <f t="shared" ca="1" si="70"/>
        <v>0.21455792407998464</v>
      </c>
      <c r="H184">
        <f t="shared" ca="1" si="70"/>
        <v>0.21642425830907153</v>
      </c>
      <c r="I184">
        <f t="shared" ca="1" si="70"/>
        <v>0.65918128805876064</v>
      </c>
      <c r="M184" t="str">
        <f t="shared" ca="1" si="56"/>
        <v>안 지정 캐릭터 PP 영웅등급</v>
      </c>
      <c r="N184">
        <f t="shared" ca="1" si="57"/>
        <v>74968</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v>
      </c>
      <c r="AN184" t="str">
        <f t="shared" ca="1" si="64"/>
        <v>{"dy":19,"sl":2,"tp":"fe","vl":"Equip1301","cn":1,"pt":"GO","pr":7100}</v>
      </c>
    </row>
    <row r="185" spans="1:40">
      <c r="A185">
        <v>19</v>
      </c>
      <c r="B185">
        <v>3</v>
      </c>
      <c r="C185">
        <f t="shared" si="55"/>
        <v>0</v>
      </c>
      <c r="D185">
        <f t="shared" ca="1" si="70"/>
        <v>0.60674347727995648</v>
      </c>
      <c r="E185">
        <f t="shared" ca="1" si="70"/>
        <v>0.50101862794598095</v>
      </c>
      <c r="F185">
        <f t="shared" ca="1" si="70"/>
        <v>2.053418142254293E-2</v>
      </c>
      <c r="G185">
        <f t="shared" ca="1" si="70"/>
        <v>0.40503652049699446</v>
      </c>
      <c r="H185">
        <f t="shared" ca="1" si="70"/>
        <v>0.30797072257191216</v>
      </c>
      <c r="I185">
        <f t="shared" ca="1" si="70"/>
        <v>0.90556631574191415</v>
      </c>
      <c r="M185" t="str">
        <f t="shared" ca="1" si="56"/>
        <v>안 지정 캐릭터 PP 일반등급</v>
      </c>
      <c r="N185">
        <f t="shared" ca="1" si="57"/>
        <v>50101</v>
      </c>
      <c r="O185">
        <f t="shared" ca="1" si="58"/>
        <v>9</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2700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v>
      </c>
      <c r="AN185" t="str">
        <f t="shared" ca="1" si="64"/>
        <v>{"dy":19,"sl":3,"tp":"upn","vl":"13618","cn":9,"pt":"GO","pr":2700}</v>
      </c>
    </row>
    <row r="186" spans="1:40">
      <c r="A186">
        <v>19</v>
      </c>
      <c r="B186">
        <v>4</v>
      </c>
      <c r="C186">
        <f t="shared" si="55"/>
        <v>0</v>
      </c>
      <c r="D186">
        <f t="shared" ca="1" si="70"/>
        <v>0.44907622695163263</v>
      </c>
      <c r="E186">
        <f t="shared" ca="1" si="70"/>
        <v>0.47803025878763328</v>
      </c>
      <c r="F186">
        <f t="shared" ca="1" si="70"/>
        <v>0.13254751912848695</v>
      </c>
      <c r="G186">
        <f t="shared" ca="1" si="70"/>
        <v>0.94229223646733828</v>
      </c>
      <c r="H186">
        <f t="shared" ca="1" si="70"/>
        <v>0.94802972055502599</v>
      </c>
      <c r="I186">
        <f t="shared" ca="1" si="70"/>
        <v>0.47127569685846349</v>
      </c>
      <c r="M186" t="str">
        <f t="shared" ca="1" si="56"/>
        <v>안 지정 캐릭터 PP 일반등급</v>
      </c>
      <c r="N186">
        <f t="shared" ca="1" si="57"/>
        <v>47803</v>
      </c>
      <c r="O186">
        <f t="shared" ca="1" si="58"/>
        <v>8</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2400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515</v>
      </c>
      <c r="AD186">
        <v>1</v>
      </c>
      <c r="AE186" t="s">
        <v>125</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운명의 대검</v>
      </c>
      <c r="AL186">
        <v>1</v>
      </c>
      <c r="AM186"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v>
      </c>
      <c r="AN186" t="str">
        <f t="shared" ca="1" si="64"/>
        <v>{"dy":19,"sl":4,"tp":"fe","vl":"Equip8001","cn":1,"pt":"GO","pr":5200}</v>
      </c>
    </row>
    <row r="187" spans="1:40">
      <c r="A187">
        <v>19</v>
      </c>
      <c r="B187">
        <v>5</v>
      </c>
      <c r="C187">
        <f t="shared" si="55"/>
        <v>0</v>
      </c>
      <c r="D187">
        <f t="shared" ca="1" si="70"/>
        <v>0.3740448252776174</v>
      </c>
      <c r="E187">
        <f t="shared" ca="1" si="70"/>
        <v>0.89056950051433392</v>
      </c>
      <c r="F187">
        <f t="shared" ca="1" si="70"/>
        <v>0.15466604728659206</v>
      </c>
      <c r="G187">
        <f t="shared" ca="1" si="70"/>
        <v>0.69141677123113132</v>
      </c>
      <c r="H187">
        <f t="shared" ca="1" si="70"/>
        <v>0.18534185400747727</v>
      </c>
      <c r="I187">
        <f t="shared" ca="1" si="70"/>
        <v>0.20219930711285272</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v>
      </c>
      <c r="AN187" t="str">
        <f t="shared" ca="1" si="64"/>
        <v>{"dy":19,"sl":5,"tp":"uph","vl":"57917","cn":12,"pt":"GO","pr":3600}</v>
      </c>
    </row>
    <row r="188" spans="1:40">
      <c r="A188">
        <v>19</v>
      </c>
      <c r="B188">
        <v>6</v>
      </c>
      <c r="C188">
        <f t="shared" si="55"/>
        <v>0</v>
      </c>
      <c r="D188">
        <f t="shared" ca="1" si="70"/>
        <v>0.78809969379867983</v>
      </c>
      <c r="E188">
        <f t="shared" ca="1" si="70"/>
        <v>0.49788007500091702</v>
      </c>
      <c r="F188">
        <f t="shared" ca="1" si="70"/>
        <v>0.99102376746860577</v>
      </c>
      <c r="G188">
        <f t="shared" ca="1" si="70"/>
        <v>0.68890738079307112</v>
      </c>
      <c r="H188">
        <f t="shared" ca="1" si="70"/>
        <v>0.3150479683933578</v>
      </c>
      <c r="I188">
        <f t="shared" ca="1" si="70"/>
        <v>0.46969132828600302</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294</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v>
      </c>
      <c r="AN188" t="str">
        <f t="shared" ca="1" si="64"/>
        <v>{"dy":19,"sl":6,"tp":"fe","vl":"Equip7001","cn":1,"pt":"GO","pr":1800}</v>
      </c>
    </row>
    <row r="189" spans="1:40">
      <c r="A189">
        <v>19</v>
      </c>
      <c r="B189">
        <v>7</v>
      </c>
      <c r="C189">
        <f t="shared" si="55"/>
        <v>0</v>
      </c>
      <c r="D189">
        <f t="shared" ca="1" si="70"/>
        <v>0.66112101959739178</v>
      </c>
      <c r="E189">
        <f t="shared" ca="1" si="70"/>
        <v>0.83112680732431554</v>
      </c>
      <c r="F189">
        <f t="shared" ca="1" si="70"/>
        <v>0.2532412374191968</v>
      </c>
      <c r="G189">
        <f t="shared" ca="1" si="70"/>
        <v>0.44940032841978905</v>
      </c>
      <c r="H189">
        <f t="shared" ca="1" si="70"/>
        <v>0.99443931539411001</v>
      </c>
      <c r="I189">
        <f t="shared" ca="1" si="70"/>
        <v>0.74507039954228438</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1.8145435435075408E-2</v>
      </c>
      <c r="E190">
        <f t="shared" ca="1" si="70"/>
        <v>0.2236854407246831</v>
      </c>
      <c r="F190">
        <f t="shared" ca="1" si="70"/>
        <v>0.12072232760159651</v>
      </c>
      <c r="G190">
        <f t="shared" ca="1" si="70"/>
        <v>0.18674542921684878</v>
      </c>
      <c r="H190">
        <f t="shared" ca="1" si="70"/>
        <v>0.3446542155137915</v>
      </c>
      <c r="I190">
        <f t="shared" ca="1" si="70"/>
        <v>0.31998633691289813</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v>
      </c>
      <c r="AN190" t="str">
        <f t="shared" ca="1" si="64"/>
        <v>{"dy":19,"sl":8}</v>
      </c>
    </row>
    <row r="191" spans="1:40">
      <c r="A191">
        <v>19</v>
      </c>
      <c r="B191">
        <v>9</v>
      </c>
      <c r="C191">
        <f t="shared" si="55"/>
        <v>0</v>
      </c>
      <c r="D191">
        <f t="shared" ca="1" si="70"/>
        <v>0.42459162956547858</v>
      </c>
      <c r="E191">
        <f t="shared" ca="1" si="70"/>
        <v>0.26640312613928885</v>
      </c>
      <c r="F191">
        <f t="shared" ca="1" si="70"/>
        <v>5.3527425259901618E-2</v>
      </c>
      <c r="G191">
        <f t="shared" ca="1" si="70"/>
        <v>0.34141599794129529</v>
      </c>
      <c r="H191">
        <f t="shared" ca="1" si="70"/>
        <v>0.13628726422099235</v>
      </c>
      <c r="I191">
        <f t="shared" ca="1" si="70"/>
        <v>0.52927567145605969</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v>
      </c>
      <c r="AN191" t="str">
        <f t="shared" ca="1" si="64"/>
        <v>{"dy":19,"sl":9}</v>
      </c>
    </row>
    <row r="192" spans="1:40">
      <c r="A192">
        <v>20</v>
      </c>
      <c r="B192">
        <v>0</v>
      </c>
      <c r="C192">
        <f t="shared" si="55"/>
        <v>0</v>
      </c>
      <c r="D192">
        <f t="shared" ref="D192:I201" ca="1" si="71">RAND()</f>
        <v>0.89864803853705399</v>
      </c>
      <c r="E192">
        <f t="shared" ca="1" si="71"/>
        <v>0.28280858319547875</v>
      </c>
      <c r="F192">
        <f t="shared" ca="1" si="71"/>
        <v>0.12372240574403526</v>
      </c>
      <c r="G192">
        <f t="shared" ca="1" si="71"/>
        <v>0.53617001900429506</v>
      </c>
      <c r="H192">
        <f t="shared" ca="1" si="71"/>
        <v>0.82456181595969613</v>
      </c>
      <c r="I192">
        <f t="shared" ca="1" si="71"/>
        <v>0.32486342272597379</v>
      </c>
      <c r="M192" t="str">
        <f t="shared" ca="1" si="56"/>
        <v>캐릭터 상자 일반등급</v>
      </c>
      <c r="N192" t="str">
        <f t="shared" ca="1" si="57"/>
        <v>삭제</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190</v>
      </c>
      <c r="W192">
        <v>1</v>
      </c>
      <c r="X192" t="s">
        <v>125</v>
      </c>
      <c r="Z192">
        <v>1200</v>
      </c>
      <c r="AA192" t="str">
        <f t="shared" ca="1" si="60"/>
        <v>upn</v>
      </c>
      <c r="AB192" t="s">
        <v>92</v>
      </c>
      <c r="AC192">
        <v>69160</v>
      </c>
      <c r="AD192">
        <v>10</v>
      </c>
      <c r="AE192" t="s">
        <v>379</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v>
      </c>
      <c r="AN192" t="str">
        <f t="shared" ca="1" si="64"/>
        <v>{"dy":20,"sl":0,"tp":"upn","vl":"69160","cn":10,"pt":"GO","pr":3000}</v>
      </c>
    </row>
    <row r="193" spans="1:40">
      <c r="A193">
        <v>20</v>
      </c>
      <c r="B193">
        <v>1</v>
      </c>
      <c r="C193">
        <f t="shared" si="55"/>
        <v>0</v>
      </c>
      <c r="D193">
        <f t="shared" ca="1" si="71"/>
        <v>0.58557332400921702</v>
      </c>
      <c r="E193">
        <f t="shared" ca="1" si="71"/>
        <v>0.19689537011185121</v>
      </c>
      <c r="F193">
        <f t="shared" ca="1" si="71"/>
        <v>0.75396529510029586</v>
      </c>
      <c r="G193">
        <f t="shared" ca="1" si="71"/>
        <v>0.26168314478057186</v>
      </c>
      <c r="H193">
        <f t="shared" ca="1" si="71"/>
        <v>0.14490186321254994</v>
      </c>
      <c r="I193">
        <f t="shared" ca="1" si="71"/>
        <v>0.46694167542420606</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e">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#VALUE!</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451</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파수꾼의 숏보우</v>
      </c>
      <c r="AL193">
        <v>1</v>
      </c>
      <c r="AM193" t="str">
        <f t="shared" ca="1" si="6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v>
      </c>
      <c r="AN193" t="str">
        <f t="shared" ca="1" si="64"/>
        <v>{"dy":20,"sl":1,"tp":"fe","vl":"Equip2202","cn":1,"pt":"DI","pr":5}</v>
      </c>
    </row>
    <row r="194" spans="1:40">
      <c r="A194">
        <v>20</v>
      </c>
      <c r="B194">
        <v>2</v>
      </c>
      <c r="C194">
        <f t="shared" ref="C194:C257" si="72">IF(B194&lt;=9,0,
IF(B194=10,1,2))</f>
        <v>0</v>
      </c>
      <c r="D194">
        <f t="shared" ca="1" si="71"/>
        <v>0.57855983643267439</v>
      </c>
      <c r="E194">
        <f t="shared" ca="1" si="71"/>
        <v>0.83779076161622767</v>
      </c>
      <c r="F194">
        <f t="shared" ca="1" si="71"/>
        <v>0.32853438175085425</v>
      </c>
      <c r="G194">
        <f t="shared" ca="1" si="71"/>
        <v>0.61866328903083834</v>
      </c>
      <c r="H194">
        <f t="shared" ca="1" si="71"/>
        <v>0.28094556645165281</v>
      </c>
      <c r="I194">
        <f t="shared" ca="1" si="71"/>
        <v>0.98749949645391488</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83779</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0.23121578627025985</v>
      </c>
      <c r="E195">
        <f t="shared" ca="1" si="71"/>
        <v>0.15742711304234513</v>
      </c>
      <c r="F195">
        <f t="shared" ca="1" si="71"/>
        <v>0.23389017502923437</v>
      </c>
      <c r="G195">
        <f t="shared" ca="1" si="71"/>
        <v>0.75840795643456305</v>
      </c>
      <c r="H195">
        <f t="shared" ca="1" si="71"/>
        <v>0.8036195257874994</v>
      </c>
      <c r="I195">
        <f t="shared" ca="1" si="71"/>
        <v>0.2422990728036728</v>
      </c>
      <c r="M195" t="str">
        <f t="shared" ca="1" si="73"/>
        <v>안 지정 캐릭터 PP 영웅등급</v>
      </c>
      <c r="N195">
        <f t="shared" ca="1" si="74"/>
        <v>15742</v>
      </c>
      <c r="O195">
        <f t="shared" ca="1" si="75"/>
        <v>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457</v>
      </c>
      <c r="AD195">
        <v>1</v>
      </c>
      <c r="AE195" t="s">
        <v>129</v>
      </c>
      <c r="AF195">
        <v>129</v>
      </c>
      <c r="AG195">
        <v>49</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전설</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악인의 최후</v>
      </c>
      <c r="AL195">
        <v>1</v>
      </c>
      <c r="AM19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v>
      </c>
      <c r="AN195" t="str">
        <f t="shared" ca="1" si="81"/>
        <v>{"dy":20,"sl":3,"tp":"fe","vl":"Equip0401","cn":1,"pt":"DI","pp":129,"pr":49}</v>
      </c>
    </row>
    <row r="196" spans="1:40">
      <c r="A196">
        <v>20</v>
      </c>
      <c r="B196">
        <v>4</v>
      </c>
      <c r="C196">
        <f t="shared" si="72"/>
        <v>0</v>
      </c>
      <c r="D196">
        <f t="shared" ca="1" si="71"/>
        <v>0.60615380711308331</v>
      </c>
      <c r="E196">
        <f t="shared" ca="1" si="71"/>
        <v>0.70172610036072347</v>
      </c>
      <c r="F196">
        <f t="shared" ca="1" si="71"/>
        <v>0.80798019586634195</v>
      </c>
      <c r="G196">
        <f t="shared" ca="1" si="71"/>
        <v>0.5324386926236484</v>
      </c>
      <c r="H196">
        <f t="shared" ca="1" si="71"/>
        <v>0.94577746820715114</v>
      </c>
      <c r="I196">
        <f t="shared" ca="1" si="71"/>
        <v>0.37243312605939127</v>
      </c>
      <c r="M196" t="str">
        <f t="shared" ca="1" si="73"/>
        <v>안 지정 캐릭터 PP 일반등급</v>
      </c>
      <c r="N196">
        <f t="shared" ca="1" si="74"/>
        <v>70172</v>
      </c>
      <c r="O196">
        <f t="shared" ca="1" si="75"/>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397</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v>
      </c>
      <c r="AN196" t="str">
        <f t="shared" ca="1" si="81"/>
        <v>{"dy":20,"sl":4,"tp":"fe","vl":"Equip3002","cn":1,"pt":"GO","pr":800}</v>
      </c>
    </row>
    <row r="197" spans="1:40">
      <c r="A197">
        <v>20</v>
      </c>
      <c r="B197">
        <v>5</v>
      </c>
      <c r="C197">
        <f t="shared" si="72"/>
        <v>0</v>
      </c>
      <c r="D197">
        <f t="shared" ca="1" si="71"/>
        <v>0.14159166779273169</v>
      </c>
      <c r="E197">
        <f t="shared" ca="1" si="71"/>
        <v>0.64769333738840174</v>
      </c>
      <c r="F197">
        <f t="shared" ca="1" si="71"/>
        <v>0.82531254769706996</v>
      </c>
      <c r="G197">
        <f t="shared" ca="1" si="71"/>
        <v>0.23340593277445598</v>
      </c>
      <c r="H197">
        <f t="shared" ca="1" si="71"/>
        <v>0.99680245869463768</v>
      </c>
      <c r="I197">
        <f t="shared" ca="1" si="71"/>
        <v>0.37948046920917522</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t="e">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#VALUE!</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250</v>
      </c>
      <c r="W197">
        <v>1</v>
      </c>
      <c r="X197" t="s">
        <v>125</v>
      </c>
      <c r="Z197">
        <v>800</v>
      </c>
      <c r="AA197" t="str">
        <f t="shared" ca="1" si="77"/>
        <v>fe</v>
      </c>
      <c r="AB197" t="s">
        <v>82</v>
      </c>
      <c r="AC197" t="s">
        <v>378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v>
      </c>
      <c r="AN197" t="str">
        <f t="shared" ca="1" si="81"/>
        <v>{"dy":20,"sl":5,"tp":"fe","vl":"Equip6102","cn":1,"pt":"GO","pr":3800}</v>
      </c>
    </row>
    <row r="198" spans="1:40">
      <c r="A198">
        <v>20</v>
      </c>
      <c r="B198">
        <v>6</v>
      </c>
      <c r="C198">
        <f t="shared" si="72"/>
        <v>0</v>
      </c>
      <c r="D198">
        <f t="shared" ca="1" si="71"/>
        <v>0.73388016354829755</v>
      </c>
      <c r="E198">
        <f t="shared" ca="1" si="71"/>
        <v>0.81950867941638394</v>
      </c>
      <c r="F198">
        <f t="shared" ca="1" si="71"/>
        <v>0.14047952991808199</v>
      </c>
      <c r="G198">
        <f t="shared" ca="1" si="71"/>
        <v>0.79691482391116386</v>
      </c>
      <c r="H198">
        <f t="shared" ca="1" si="71"/>
        <v>0.99787424629009114</v>
      </c>
      <c r="I198">
        <f t="shared" ca="1" si="71"/>
        <v>0.67994024122838281</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406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v>
      </c>
      <c r="AN198" t="str">
        <f t="shared" ca="1" si="81"/>
        <v>{"dy":20,"sl":6,"tp":"fe","vl":"Equip8001","cn":1,"pt":"GO","pr":4600}</v>
      </c>
    </row>
    <row r="199" spans="1:40">
      <c r="A199">
        <v>20</v>
      </c>
      <c r="B199">
        <v>7</v>
      </c>
      <c r="C199">
        <f t="shared" si="72"/>
        <v>0</v>
      </c>
      <c r="D199">
        <f t="shared" ca="1" si="71"/>
        <v>0.7541075934352125</v>
      </c>
      <c r="E199">
        <f t="shared" ca="1" si="71"/>
        <v>0.79141896069071238</v>
      </c>
      <c r="F199">
        <f t="shared" ca="1" si="71"/>
        <v>0.35658685113979316</v>
      </c>
      <c r="G199">
        <f t="shared" ca="1" si="71"/>
        <v>0.5452329643664019</v>
      </c>
      <c r="H199">
        <f t="shared" ca="1" si="71"/>
        <v>0.3699098183800853</v>
      </c>
      <c r="I199">
        <f t="shared" ca="1" si="71"/>
        <v>0.73129655775064806</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407</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v>
      </c>
      <c r="AN199" t="str">
        <f t="shared" ca="1" si="81"/>
        <v>{"dy":20,"sl":7,"tp":"uph","vl":"88102","cn":14,"pt":"DI","pr":3}</v>
      </c>
    </row>
    <row r="200" spans="1:40">
      <c r="A200">
        <v>20</v>
      </c>
      <c r="B200">
        <v>8</v>
      </c>
      <c r="C200">
        <f t="shared" si="72"/>
        <v>0</v>
      </c>
      <c r="D200">
        <f t="shared" ca="1" si="71"/>
        <v>0.27057339570107264</v>
      </c>
      <c r="E200">
        <f t="shared" ca="1" si="71"/>
        <v>0.86633591293684797</v>
      </c>
      <c r="F200">
        <f t="shared" ca="1" si="71"/>
        <v>0.37735739504998478</v>
      </c>
      <c r="G200">
        <f t="shared" ca="1" si="71"/>
        <v>0.62710368743315337</v>
      </c>
      <c r="H200">
        <f t="shared" ca="1" si="71"/>
        <v>0.210395875201566</v>
      </c>
      <c r="I200">
        <f t="shared" ca="1" si="71"/>
        <v>0.96850892922752596</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v>
      </c>
      <c r="AN200" t="str">
        <f t="shared" ca="1" si="81"/>
        <v>{"dy":20,"sl":8}</v>
      </c>
    </row>
    <row r="201" spans="1:40">
      <c r="A201">
        <v>20</v>
      </c>
      <c r="B201">
        <v>9</v>
      </c>
      <c r="C201">
        <f t="shared" si="72"/>
        <v>0</v>
      </c>
      <c r="D201">
        <f t="shared" ca="1" si="71"/>
        <v>7.1113678197895158E-2</v>
      </c>
      <c r="E201">
        <f t="shared" ca="1" si="71"/>
        <v>0.51893479922211116</v>
      </c>
      <c r="F201">
        <f t="shared" ca="1" si="71"/>
        <v>0.61607507706282016</v>
      </c>
      <c r="G201">
        <f t="shared" ca="1" si="71"/>
        <v>0.19518782641689358</v>
      </c>
      <c r="H201">
        <f t="shared" ca="1" si="71"/>
        <v>0.74837336095268836</v>
      </c>
      <c r="I201">
        <f t="shared" ca="1" si="71"/>
        <v>0.58317235377821419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v>
      </c>
      <c r="AN201" t="str">
        <f t="shared" ca="1" si="81"/>
        <v>{"dy":20,"sl":9}</v>
      </c>
    </row>
    <row r="202" spans="1:40">
      <c r="A202">
        <v>21</v>
      </c>
      <c r="B202">
        <v>0</v>
      </c>
      <c r="C202">
        <f t="shared" si="72"/>
        <v>0</v>
      </c>
      <c r="D202">
        <f t="shared" ref="D202:I211" ca="1" si="82">RAND()</f>
        <v>0.56962145807518783</v>
      </c>
      <c r="E202">
        <f t="shared" ca="1" si="82"/>
        <v>0.37512909150583174</v>
      </c>
      <c r="F202">
        <f t="shared" ca="1" si="82"/>
        <v>0.70084100575448616</v>
      </c>
      <c r="G202">
        <f t="shared" ca="1" si="82"/>
        <v>0.37756255867822619</v>
      </c>
      <c r="H202">
        <f t="shared" ca="1" si="82"/>
        <v>0.89894055116824911</v>
      </c>
      <c r="I202">
        <f t="shared" ca="1" si="82"/>
        <v>0.31038749262941157</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377</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v>
      </c>
      <c r="AN202" t="str">
        <f t="shared" ca="1" si="81"/>
        <v>{"dy":21,"sl":0,"tp":"upn","vl":"16467","cn":4,"pt":"GO","pr":1200}</v>
      </c>
    </row>
    <row r="203" spans="1:40">
      <c r="A203">
        <v>21</v>
      </c>
      <c r="B203">
        <v>1</v>
      </c>
      <c r="C203">
        <f t="shared" si="72"/>
        <v>0</v>
      </c>
      <c r="D203">
        <f t="shared" ca="1" si="82"/>
        <v>0.65689741547253599</v>
      </c>
      <c r="E203">
        <f t="shared" ca="1" si="82"/>
        <v>0.5628179821754965</v>
      </c>
      <c r="F203">
        <f t="shared" ca="1" si="82"/>
        <v>0.28301957417905133</v>
      </c>
      <c r="G203">
        <f t="shared" ca="1" si="82"/>
        <v>0.45520218672585944</v>
      </c>
      <c r="H203">
        <f t="shared" ca="1" si="82"/>
        <v>0.57429315073855081</v>
      </c>
      <c r="I203">
        <f t="shared" ca="1" si="82"/>
        <v>0.39702608962280195</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376</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v>
      </c>
      <c r="AN203" t="str">
        <f t="shared" ca="1" si="81"/>
        <v>{"dy":21,"sl":1,"tp":"uph","vl":"84861","cn":14,"pt":"DI","pr":4}</v>
      </c>
    </row>
    <row r="204" spans="1:40">
      <c r="A204">
        <v>21</v>
      </c>
      <c r="B204">
        <v>2</v>
      </c>
      <c r="C204">
        <f t="shared" si="72"/>
        <v>0</v>
      </c>
      <c r="D204">
        <f t="shared" ca="1" si="82"/>
        <v>0.82232579365487335</v>
      </c>
      <c r="E204">
        <f t="shared" ca="1" si="82"/>
        <v>0.33334774545730972</v>
      </c>
      <c r="F204">
        <f t="shared" ca="1" si="82"/>
        <v>0.74033891289394638</v>
      </c>
      <c r="G204">
        <f t="shared" ca="1" si="82"/>
        <v>0.10942079610888922</v>
      </c>
      <c r="H204">
        <f t="shared" ca="1" si="82"/>
        <v>0.60884298695569117</v>
      </c>
      <c r="I204">
        <f t="shared" ca="1" si="82"/>
        <v>0.24646976041029245</v>
      </c>
      <c r="M204" t="str">
        <f t="shared" ca="1" si="73"/>
        <v>안 지정 캐릭터 PP 영웅등급</v>
      </c>
      <c r="N204">
        <f t="shared" ca="1" si="74"/>
        <v>33334</v>
      </c>
      <c r="O204">
        <f t="shared" ca="1" si="75"/>
        <v>7</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499</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전투마법사의 지팡이</v>
      </c>
      <c r="AL204">
        <v>1</v>
      </c>
      <c r="AM204"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v>
      </c>
      <c r="AN204" t="str">
        <f t="shared" ca="1" si="81"/>
        <v>{"dy":21,"sl":2,"tp":"fe","vl":"Equip3301","cn":1,"pt":"DI","pr":11}</v>
      </c>
    </row>
    <row r="205" spans="1:40">
      <c r="A205">
        <v>21</v>
      </c>
      <c r="B205">
        <v>3</v>
      </c>
      <c r="C205">
        <f t="shared" si="72"/>
        <v>0</v>
      </c>
      <c r="D205">
        <f t="shared" ca="1" si="82"/>
        <v>0.30986651025872003</v>
      </c>
      <c r="E205">
        <f t="shared" ca="1" si="82"/>
        <v>0.96819983075704907</v>
      </c>
      <c r="F205">
        <f t="shared" ca="1" si="82"/>
        <v>0.48419676791794253</v>
      </c>
      <c r="G205">
        <f t="shared" ca="1" si="82"/>
        <v>0.71511063951070353</v>
      </c>
      <c r="H205">
        <f t="shared" ca="1" si="82"/>
        <v>0.11941042152426706</v>
      </c>
      <c r="I205">
        <f t="shared" ca="1" si="82"/>
        <v>0.89830855313399316</v>
      </c>
      <c r="M205" t="str">
        <f t="shared" ca="1" si="73"/>
        <v>안 지정 캐릭터 PP 일반등급</v>
      </c>
      <c r="N205">
        <f t="shared" ca="1" si="74"/>
        <v>96819</v>
      </c>
      <c r="O205">
        <f t="shared" ca="1" si="75"/>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4200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418</v>
      </c>
      <c r="AD205">
        <v>1</v>
      </c>
      <c r="AE205" t="s">
        <v>129</v>
      </c>
      <c r="AG205">
        <v>10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잿더미 스톤해머</v>
      </c>
      <c r="AL205">
        <v>1</v>
      </c>
      <c r="AM20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v>
      </c>
      <c r="AN205" t="str">
        <f t="shared" ca="1" si="81"/>
        <v>{"dy":21,"sl":3,"tp":"fe","vl":"Equip4302","cn":1,"pt":"DI","pr":10}</v>
      </c>
    </row>
    <row r="206" spans="1:40">
      <c r="A206">
        <v>21</v>
      </c>
      <c r="B206">
        <v>4</v>
      </c>
      <c r="C206">
        <f t="shared" si="72"/>
        <v>0</v>
      </c>
      <c r="D206">
        <f t="shared" ca="1" si="82"/>
        <v>0.2431472563404139</v>
      </c>
      <c r="E206">
        <f t="shared" ca="1" si="82"/>
        <v>0.70312503713538177</v>
      </c>
      <c r="F206">
        <f t="shared" ca="1" si="82"/>
        <v>0.71049566347948157</v>
      </c>
      <c r="G206">
        <f t="shared" ca="1" si="82"/>
        <v>0.93823560776680692</v>
      </c>
      <c r="H206">
        <f t="shared" ca="1" si="82"/>
        <v>0.87837089118925904</v>
      </c>
      <c r="I206">
        <f t="shared" ca="1" si="82"/>
        <v>0.27999522800647492</v>
      </c>
      <c r="M206" t="str">
        <f t="shared" ca="1" si="73"/>
        <v>안 지정 캐릭터 PP 일반등급</v>
      </c>
      <c r="N206">
        <f t="shared" ca="1" si="74"/>
        <v>70312</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503</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그린 아이즈</v>
      </c>
      <c r="AL206">
        <v>1</v>
      </c>
      <c r="AM20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v>
      </c>
      <c r="AN206" t="str">
        <f t="shared" ca="1" si="81"/>
        <v>{"dy":21,"sl":4,"tp":"fe","vl":"Equip5002","cn":1,"pt":"GO","pr":700}</v>
      </c>
    </row>
    <row r="207" spans="1:40">
      <c r="A207">
        <v>21</v>
      </c>
      <c r="B207">
        <v>5</v>
      </c>
      <c r="C207">
        <f t="shared" si="72"/>
        <v>0</v>
      </c>
      <c r="D207">
        <f t="shared" ca="1" si="82"/>
        <v>0.32456206086679196</v>
      </c>
      <c r="E207">
        <f t="shared" ca="1" si="82"/>
        <v>0.50020214744085567</v>
      </c>
      <c r="F207">
        <f t="shared" ca="1" si="82"/>
        <v>0.9384520026313703</v>
      </c>
      <c r="G207">
        <f t="shared" ca="1" si="82"/>
        <v>0.15950350737492103</v>
      </c>
      <c r="H207">
        <f t="shared" ca="1" si="82"/>
        <v>0.19400090409014636</v>
      </c>
      <c r="I207">
        <f t="shared" ca="1" si="82"/>
        <v>0.99036405910312098</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DI</v>
      </c>
      <c r="Q207" t="e">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#VALUE!</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111</v>
      </c>
      <c r="W207">
        <v>1</v>
      </c>
      <c r="X207" t="s">
        <v>125</v>
      </c>
      <c r="Z207">
        <v>700</v>
      </c>
      <c r="AA207" t="str">
        <f t="shared" ca="1" si="77"/>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v>
      </c>
      <c r="AN207" t="str">
        <f t="shared" ca="1" si="81"/>
        <v>{"dy":21,"sl":5,"tp":"upn","vl":"33155","cn":11,"pt":"GO","pr":3300}</v>
      </c>
    </row>
    <row r="208" spans="1:40">
      <c r="A208">
        <v>21</v>
      </c>
      <c r="B208">
        <v>6</v>
      </c>
      <c r="C208">
        <f t="shared" si="72"/>
        <v>0</v>
      </c>
      <c r="D208">
        <f t="shared" ca="1" si="82"/>
        <v>0.89546562166398203</v>
      </c>
      <c r="E208">
        <f t="shared" ca="1" si="82"/>
        <v>0.40807427977604149</v>
      </c>
      <c r="F208">
        <f t="shared" ca="1" si="82"/>
        <v>0.3284197220229842</v>
      </c>
      <c r="G208">
        <f t="shared" ca="1" si="82"/>
        <v>0.11996263730605949</v>
      </c>
      <c r="H208">
        <f t="shared" ca="1" si="82"/>
        <v>0.73682192258165291</v>
      </c>
      <c r="I208">
        <f t="shared" ca="1" si="82"/>
        <v>0.42802600958833814</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v>
      </c>
      <c r="AN208" t="str">
        <f t="shared" ca="1" si="81"/>
        <v>{"dy":21,"sl":6,"tp":"fe","vl":"Equip7101","cn":1,"pt":"GO","pr":3900}</v>
      </c>
    </row>
    <row r="209" spans="1:40">
      <c r="A209">
        <v>21</v>
      </c>
      <c r="B209">
        <v>7</v>
      </c>
      <c r="C209">
        <f t="shared" si="72"/>
        <v>0</v>
      </c>
      <c r="D209">
        <f t="shared" ca="1" si="82"/>
        <v>0.22774064632494917</v>
      </c>
      <c r="E209">
        <f t="shared" ca="1" si="82"/>
        <v>0.47193527093352694</v>
      </c>
      <c r="F209">
        <f t="shared" ca="1" si="82"/>
        <v>0.88473830610749782</v>
      </c>
      <c r="G209">
        <f t="shared" ca="1" si="82"/>
        <v>0.78136707953717277</v>
      </c>
      <c r="H209">
        <f t="shared" ca="1" si="82"/>
        <v>0.21833583624682606</v>
      </c>
      <c r="I209">
        <f t="shared" ca="1" si="82"/>
        <v>0.16979398961577574</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434</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v>
      </c>
      <c r="AN209" t="str">
        <f t="shared" ca="1" si="81"/>
        <v>{"dy":21,"sl":7,"tp":"fe","vl":"Equip1302","cn":1,"pt":"GO","pr":7800}</v>
      </c>
    </row>
    <row r="210" spans="1:40">
      <c r="A210">
        <v>21</v>
      </c>
      <c r="B210">
        <v>8</v>
      </c>
      <c r="C210">
        <f t="shared" si="72"/>
        <v>0</v>
      </c>
      <c r="D210">
        <f t="shared" ca="1" si="82"/>
        <v>0.34102190097564056</v>
      </c>
      <c r="E210">
        <f t="shared" ca="1" si="82"/>
        <v>6.2326300532318801E-2</v>
      </c>
      <c r="F210">
        <f t="shared" ca="1" si="82"/>
        <v>0.31984759137149332</v>
      </c>
      <c r="G210">
        <f t="shared" ca="1" si="82"/>
        <v>0.86130536198050833</v>
      </c>
      <c r="H210">
        <f t="shared" ca="1" si="82"/>
        <v>0.55034380220856249</v>
      </c>
      <c r="I210">
        <f t="shared" ca="1" si="82"/>
        <v>0.44212665376133486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fl2</v>
      </c>
      <c r="AB210" t="s">
        <v>455</v>
      </c>
      <c r="AC210" t="s">
        <v>463</v>
      </c>
      <c r="AD210">
        <v>1</v>
      </c>
      <c r="AE210" t="s">
        <v>129</v>
      </c>
      <c r="AF210">
        <v>70</v>
      </c>
      <c r="AG210">
        <v>49</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플랜도</v>
      </c>
      <c r="AL210">
        <v>1</v>
      </c>
      <c r="AM210"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v>
      </c>
      <c r="AN210" t="str">
        <f t="shared" ca="1" si="81"/>
        <v>{"dy":21,"sl":8,"tp":"fl2","vl":"Actor1039","cn":1,"pt":"DI","pp":70,"pr":49}</v>
      </c>
    </row>
    <row r="211" spans="1:40">
      <c r="A211">
        <v>21</v>
      </c>
      <c r="B211">
        <v>9</v>
      </c>
      <c r="C211">
        <f t="shared" si="72"/>
        <v>0</v>
      </c>
      <c r="D211">
        <f t="shared" ca="1" si="82"/>
        <v>0.56392605649632599</v>
      </c>
      <c r="E211">
        <f t="shared" ca="1" si="82"/>
        <v>0.53537967480678061</v>
      </c>
      <c r="F211">
        <f t="shared" ca="1" si="82"/>
        <v>0.88495412742395618</v>
      </c>
      <c r="G211">
        <f t="shared" ca="1" si="82"/>
        <v>0.19497836519882916</v>
      </c>
      <c r="H211">
        <f t="shared" ca="1" si="82"/>
        <v>0.29525320760607254</v>
      </c>
      <c r="I211">
        <f t="shared" ca="1" si="82"/>
        <v>0.31994019974182619</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fl3</v>
      </c>
      <c r="AB211" t="s">
        <v>456</v>
      </c>
      <c r="AC211" t="s">
        <v>463</v>
      </c>
      <c r="AD211">
        <v>1</v>
      </c>
      <c r="AE211" t="s">
        <v>129</v>
      </c>
      <c r="AF211">
        <v>70</v>
      </c>
      <c r="AG211">
        <v>49</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플랜도</v>
      </c>
      <c r="AL211">
        <v>1</v>
      </c>
      <c r="AM211"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v>
      </c>
      <c r="AN211" t="str">
        <f t="shared" ca="1" si="81"/>
        <v>{"dy":21,"sl":9,"tp":"fl3","vl":"Actor1039","cn":1,"pt":"DI","pp":70,"pr":49}</v>
      </c>
    </row>
    <row r="212" spans="1:40">
      <c r="A212">
        <v>22</v>
      </c>
      <c r="B212">
        <v>0</v>
      </c>
      <c r="C212">
        <f t="shared" si="72"/>
        <v>0</v>
      </c>
      <c r="D212">
        <f t="shared" ref="D212:I221" ca="1" si="83">RAND()</f>
        <v>9.4583355499052391E-2</v>
      </c>
      <c r="E212">
        <f t="shared" ca="1" si="83"/>
        <v>0.89527663324423834</v>
      </c>
      <c r="F212">
        <f t="shared" ca="1" si="83"/>
        <v>0.36220386779568348</v>
      </c>
      <c r="G212">
        <f t="shared" ca="1" si="83"/>
        <v>0.94840709655294797</v>
      </c>
      <c r="H212">
        <f t="shared" ca="1" si="83"/>
        <v>0.6448905227278402</v>
      </c>
      <c r="I212">
        <f t="shared" ca="1" si="83"/>
        <v>0.23769652735758795</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v>
      </c>
      <c r="AN212" t="str">
        <f t="shared" ca="1" si="81"/>
        <v>{"dy":22,"sl":0,"tp":"upn","vl":"82746","cn":12,"pt":"GO","pr":3600}</v>
      </c>
    </row>
    <row r="213" spans="1:40">
      <c r="A213">
        <v>22</v>
      </c>
      <c r="B213">
        <v>1</v>
      </c>
      <c r="C213">
        <f t="shared" si="72"/>
        <v>0</v>
      </c>
      <c r="D213">
        <f t="shared" ca="1" si="83"/>
        <v>0.69831022965474332</v>
      </c>
      <c r="E213">
        <f t="shared" ca="1" si="83"/>
        <v>0.58338865423277331</v>
      </c>
      <c r="F213">
        <f t="shared" ca="1" si="83"/>
        <v>0.17250854717112363</v>
      </c>
      <c r="G213">
        <f t="shared" ca="1" si="83"/>
        <v>0.11728571769671114</v>
      </c>
      <c r="H213">
        <f t="shared" ca="1" si="83"/>
        <v>0.17247726243201034</v>
      </c>
      <c r="I213">
        <f t="shared" ca="1" si="83"/>
        <v>0.90119557555475116</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436</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영롱한 반증</v>
      </c>
      <c r="AL213">
        <v>1</v>
      </c>
      <c r="AM213"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v>
      </c>
      <c r="AN213" t="str">
        <f t="shared" ca="1" si="81"/>
        <v>{"dy":22,"sl":1,"tp":"fe","vl":"Equip5301","cn":1,"pt":"DI","pr":10}</v>
      </c>
    </row>
    <row r="214" spans="1:40">
      <c r="A214">
        <v>22</v>
      </c>
      <c r="B214">
        <v>2</v>
      </c>
      <c r="C214">
        <f t="shared" si="72"/>
        <v>0</v>
      </c>
      <c r="D214">
        <f t="shared" ca="1" si="83"/>
        <v>0.15450511988259685</v>
      </c>
      <c r="E214">
        <f t="shared" ca="1" si="83"/>
        <v>8.9467515459560332E-3</v>
      </c>
      <c r="F214">
        <f t="shared" ca="1" si="83"/>
        <v>8.7143059686592417E-2</v>
      </c>
      <c r="G214">
        <f t="shared" ca="1" si="83"/>
        <v>0.20740535528148507</v>
      </c>
      <c r="H214">
        <f t="shared" ca="1" si="83"/>
        <v>6.4622118913041371E-3</v>
      </c>
      <c r="I214">
        <f t="shared" ca="1" si="83"/>
        <v>0.46062486342265296</v>
      </c>
      <c r="M214" t="str">
        <f t="shared" ca="1" si="73"/>
        <v>안 지정 캐릭터 PP 영웅등급</v>
      </c>
      <c r="N214">
        <f t="shared" ca="1" si="74"/>
        <v>894</v>
      </c>
      <c r="O214">
        <f t="shared" ca="1" si="75"/>
        <v>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384</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v>
      </c>
      <c r="AN214" t="str">
        <f t="shared" ca="1" si="81"/>
        <v>{"dy":22,"sl":2,"tp":"fe","vl":"Equip2002","cn":1,"pt":"GO","pr":800}</v>
      </c>
    </row>
    <row r="215" spans="1:40">
      <c r="A215">
        <v>22</v>
      </c>
      <c r="B215">
        <v>3</v>
      </c>
      <c r="C215">
        <f t="shared" si="72"/>
        <v>0</v>
      </c>
      <c r="D215">
        <f t="shared" ca="1" si="83"/>
        <v>2.3206487830336187E-2</v>
      </c>
      <c r="E215">
        <f t="shared" ca="1" si="83"/>
        <v>0.57978138996955086</v>
      </c>
      <c r="F215">
        <f t="shared" ca="1" si="83"/>
        <v>0.65188064981296934</v>
      </c>
      <c r="G215">
        <f t="shared" ca="1" si="83"/>
        <v>8.9676263387867161E-2</v>
      </c>
      <c r="H215">
        <f t="shared" ca="1" si="83"/>
        <v>0.29500267257429935</v>
      </c>
      <c r="I215">
        <f t="shared" ca="1" si="83"/>
        <v>0.33357828774278031</v>
      </c>
      <c r="M215" t="str">
        <f t="shared" ca="1" si="73"/>
        <v>안 지정 캐릭터 PP 영웅등급</v>
      </c>
      <c r="N215">
        <f t="shared" ca="1" si="74"/>
        <v>57978</v>
      </c>
      <c r="O215">
        <f t="shared" ca="1" si="75"/>
        <v>9</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2700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178</v>
      </c>
      <c r="AD215">
        <v>1</v>
      </c>
      <c r="AE215" t="s">
        <v>125</v>
      </c>
      <c r="AG215">
        <v>1400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흑마법의 지팡이</v>
      </c>
      <c r="AL215">
        <v>1</v>
      </c>
      <c r="AM21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v>
      </c>
      <c r="AN215" t="str">
        <f t="shared" ca="1" si="81"/>
        <v>{"dy":22,"sl":3,"tp":"fe","vl":"Equip3102","cn":1,"pt":"GO","pr":1400}</v>
      </c>
    </row>
    <row r="216" spans="1:40">
      <c r="A216">
        <v>22</v>
      </c>
      <c r="B216">
        <v>4</v>
      </c>
      <c r="C216">
        <f t="shared" si="72"/>
        <v>0</v>
      </c>
      <c r="D216">
        <f t="shared" ca="1" si="83"/>
        <v>0.39392219583127241</v>
      </c>
      <c r="E216">
        <f t="shared" ca="1" si="83"/>
        <v>0.3426508439332302</v>
      </c>
      <c r="F216">
        <f t="shared" ca="1" si="83"/>
        <v>0.62120546634440699</v>
      </c>
      <c r="G216">
        <f t="shared" ca="1" si="83"/>
        <v>0.48758207625340078</v>
      </c>
      <c r="H216">
        <f t="shared" ca="1" si="83"/>
        <v>0.84319934577952638</v>
      </c>
      <c r="I216">
        <f t="shared" ca="1" si="83"/>
        <v>0.55370426085133406</v>
      </c>
      <c r="M216" t="str">
        <f t="shared" ca="1" si="73"/>
        <v>안 지정 캐릭터 PP 일반등급</v>
      </c>
      <c r="N216">
        <f t="shared" ca="1" si="74"/>
        <v>34265</v>
      </c>
      <c r="O216">
        <f t="shared" ca="1" si="75"/>
        <v>7</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2100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v>
      </c>
      <c r="AN216" t="str">
        <f t="shared" ca="1" si="81"/>
        <v>{"dy":22,"sl":4,"tp":"upn","vl":"35187","cn":5,"pt":"GO","pr":1500}</v>
      </c>
    </row>
    <row r="217" spans="1:40">
      <c r="A217">
        <v>22</v>
      </c>
      <c r="B217">
        <v>5</v>
      </c>
      <c r="C217">
        <f t="shared" si="72"/>
        <v>0</v>
      </c>
      <c r="D217">
        <f t="shared" ca="1" si="83"/>
        <v>0.55852626352214463</v>
      </c>
      <c r="E217">
        <f t="shared" ca="1" si="83"/>
        <v>0.51481679557501947</v>
      </c>
      <c r="F217">
        <f t="shared" ca="1" si="83"/>
        <v>0.40098578941217722</v>
      </c>
      <c r="G217">
        <f t="shared" ca="1" si="83"/>
        <v>0.70014892613128643</v>
      </c>
      <c r="H217">
        <f t="shared" ca="1" si="83"/>
        <v>0.92973627832422256</v>
      </c>
      <c r="I217">
        <f t="shared" ca="1" si="83"/>
        <v>0.94710160322008075</v>
      </c>
      <c r="M217" t="str">
        <f t="shared" ca="1" si="73"/>
        <v>안 지정 캐릭터 PP 영웅등급</v>
      </c>
      <c r="N217">
        <f t="shared" ca="1" si="74"/>
        <v>51481</v>
      </c>
      <c r="O217">
        <f t="shared" ca="1" si="75"/>
        <v>9</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2700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188</v>
      </c>
      <c r="W217">
        <v>1</v>
      </c>
      <c r="X217" t="s">
        <v>129</v>
      </c>
      <c r="Z217">
        <v>11</v>
      </c>
      <c r="AA217" t="str">
        <f t="shared" ca="1" si="77"/>
        <v>fe</v>
      </c>
      <c r="AB217" t="s">
        <v>82</v>
      </c>
      <c r="AC217" t="s">
        <v>448</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용기의 도끼</v>
      </c>
      <c r="AL217">
        <v>1</v>
      </c>
      <c r="AM21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v>
      </c>
      <c r="AN217" t="str">
        <f t="shared" ca="1" si="81"/>
        <v>{"dy":22,"sl":5,"tp":"fe","vl":"Equip0001","cn":1,"pt":"GO","pr":900}</v>
      </c>
    </row>
    <row r="218" spans="1:40">
      <c r="A218">
        <v>22</v>
      </c>
      <c r="B218">
        <v>6</v>
      </c>
      <c r="C218">
        <f t="shared" si="72"/>
        <v>0</v>
      </c>
      <c r="D218">
        <f t="shared" ca="1" si="83"/>
        <v>3.6411674259284599E-2</v>
      </c>
      <c r="E218">
        <f t="shared" ca="1" si="83"/>
        <v>0.42166554695474689</v>
      </c>
      <c r="F218">
        <f t="shared" ca="1" si="83"/>
        <v>0.52492829826154763</v>
      </c>
      <c r="G218">
        <f t="shared" ca="1" si="83"/>
        <v>5.5092329183596855E-2</v>
      </c>
      <c r="H218">
        <f t="shared" ca="1" si="83"/>
        <v>0.90035741289613658</v>
      </c>
      <c r="I218">
        <f t="shared" ca="1" si="83"/>
        <v>0.29326457788083826</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e">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#VALUE!</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v>
      </c>
      <c r="AN218" t="str">
        <f t="shared" ca="1" si="81"/>
        <v>{"dy":22,"sl":6,"tp":"uph","vl":"38584","cn":9,"pt":"GO","pr":2700}</v>
      </c>
    </row>
    <row r="219" spans="1:40">
      <c r="A219">
        <v>22</v>
      </c>
      <c r="B219">
        <v>7</v>
      </c>
      <c r="C219">
        <f t="shared" si="72"/>
        <v>0</v>
      </c>
      <c r="D219">
        <f t="shared" ca="1" si="83"/>
        <v>0.12570388997366366</v>
      </c>
      <c r="E219">
        <f t="shared" ca="1" si="83"/>
        <v>0.39702291195413975</v>
      </c>
      <c r="F219">
        <f t="shared" ca="1" si="83"/>
        <v>0.44281665130924686</v>
      </c>
      <c r="G219">
        <f t="shared" ca="1" si="83"/>
        <v>0.89234120111499815</v>
      </c>
      <c r="H219">
        <f t="shared" ca="1" si="83"/>
        <v>0.93218731297050694</v>
      </c>
      <c r="I219">
        <f t="shared" ca="1" si="83"/>
        <v>0.132893727452844</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408</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v>
      </c>
      <c r="AN219" t="str">
        <f t="shared" ca="1" si="81"/>
        <v>{"dy":22,"sl":7,"tp":"fe","vl":"Equip8101","cn":1,"pt":"GO","pr":8000}</v>
      </c>
    </row>
    <row r="220" spans="1:40">
      <c r="A220">
        <v>22</v>
      </c>
      <c r="B220">
        <v>8</v>
      </c>
      <c r="C220">
        <f t="shared" si="72"/>
        <v>0</v>
      </c>
      <c r="D220">
        <f t="shared" ca="1" si="83"/>
        <v>0.27193825766976643</v>
      </c>
      <c r="E220">
        <f t="shared" ca="1" si="83"/>
        <v>8.6639229616868096E-2</v>
      </c>
      <c r="F220">
        <f t="shared" ca="1" si="83"/>
        <v>0.1462007419252872</v>
      </c>
      <c r="G220">
        <f t="shared" ca="1" si="83"/>
        <v>0.52834610709662744</v>
      </c>
      <c r="H220">
        <f t="shared" ca="1" si="83"/>
        <v>0.32929576328455612</v>
      </c>
      <c r="I220">
        <f t="shared" ca="1" si="83"/>
        <v>0.45022795405283</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v>
      </c>
      <c r="AN220" t="str">
        <f t="shared" ca="1" si="81"/>
        <v>{"dy":22,"sl":8}</v>
      </c>
    </row>
    <row r="221" spans="1:40">
      <c r="A221">
        <v>22</v>
      </c>
      <c r="B221">
        <v>9</v>
      </c>
      <c r="C221">
        <f t="shared" si="72"/>
        <v>0</v>
      </c>
      <c r="D221">
        <f t="shared" ca="1" si="83"/>
        <v>0.25684760026092657</v>
      </c>
      <c r="E221">
        <f t="shared" ca="1" si="83"/>
        <v>0.25717862866659658</v>
      </c>
      <c r="F221">
        <f t="shared" ca="1" si="83"/>
        <v>0.88354667616606153</v>
      </c>
      <c r="G221">
        <f t="shared" ca="1" si="83"/>
        <v>0.44547818904650116</v>
      </c>
      <c r="H221">
        <f t="shared" ca="1" si="83"/>
        <v>0.20216297401967331</v>
      </c>
      <c r="I221">
        <f t="shared" ca="1" si="83"/>
        <v>0.69337280757385233</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v>
      </c>
      <c r="AN221" t="str">
        <f t="shared" ca="1" si="81"/>
        <v>{"dy":22,"sl":9}</v>
      </c>
    </row>
    <row r="222" spans="1:40">
      <c r="A222">
        <v>23</v>
      </c>
      <c r="B222">
        <v>0</v>
      </c>
      <c r="C222">
        <f t="shared" si="72"/>
        <v>0</v>
      </c>
      <c r="D222">
        <f t="shared" ref="D222:I231" ca="1" si="84">RAND()</f>
        <v>0.48775072658418539</v>
      </c>
      <c r="E222">
        <f t="shared" ca="1" si="84"/>
        <v>0.41644023431407373</v>
      </c>
      <c r="F222">
        <f t="shared" ca="1" si="84"/>
        <v>0.10356846641501016</v>
      </c>
      <c r="G222">
        <f t="shared" ca="1" si="84"/>
        <v>0.4040437000860434</v>
      </c>
      <c r="H222">
        <f t="shared" ca="1" si="84"/>
        <v>3.9786138648167713E-2</v>
      </c>
      <c r="I222">
        <f t="shared" ca="1" si="84"/>
        <v>0.60466344241496783</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v>
      </c>
      <c r="AN222" t="str">
        <f t="shared" ca="1" si="81"/>
        <v>{"dy":23,"sl":0,"tp":"upn","vl":"20153","cn":11,"pt":"GO","pr":3300}</v>
      </c>
    </row>
    <row r="223" spans="1:40">
      <c r="A223">
        <v>23</v>
      </c>
      <c r="B223">
        <v>1</v>
      </c>
      <c r="C223">
        <f t="shared" si="72"/>
        <v>0</v>
      </c>
      <c r="D223">
        <f t="shared" ca="1" si="84"/>
        <v>0.44983384152684747</v>
      </c>
      <c r="E223">
        <f t="shared" ca="1" si="84"/>
        <v>0.86256731914662232</v>
      </c>
      <c r="F223">
        <f t="shared" ca="1" si="84"/>
        <v>0.53748901447221142</v>
      </c>
      <c r="G223">
        <f t="shared" ca="1" si="84"/>
        <v>0.40991858074880161</v>
      </c>
      <c r="H223">
        <f t="shared" ca="1" si="84"/>
        <v>0.87060725500533209</v>
      </c>
      <c r="I223">
        <f t="shared" ca="1" si="84"/>
        <v>0.38127475207296435</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436</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v>
      </c>
      <c r="AN223" t="str">
        <f t="shared" ca="1" si="81"/>
        <v>{"dy":23,"sl":1,"tp":"fe","vl":"Equip5301","cn":1,"pt":"GO","pr":7000}</v>
      </c>
    </row>
    <row r="224" spans="1:40">
      <c r="A224">
        <v>23</v>
      </c>
      <c r="B224">
        <v>2</v>
      </c>
      <c r="C224">
        <f t="shared" si="72"/>
        <v>0</v>
      </c>
      <c r="D224">
        <f t="shared" ca="1" si="84"/>
        <v>0.88886992105778428</v>
      </c>
      <c r="E224">
        <f t="shared" ca="1" si="84"/>
        <v>0.23009455681771018</v>
      </c>
      <c r="F224">
        <f t="shared" ca="1" si="84"/>
        <v>0.8869944589846751</v>
      </c>
      <c r="G224">
        <f t="shared" ca="1" si="84"/>
        <v>0.18730516633924388</v>
      </c>
      <c r="H224">
        <f t="shared" ca="1" si="84"/>
        <v>0.35993384348746105</v>
      </c>
      <c r="I224">
        <f t="shared" ca="1" si="84"/>
        <v>0.25987543950783909</v>
      </c>
      <c r="M224" t="str">
        <f t="shared" ca="1" si="73"/>
        <v>안 지정 캐릭터 PP 영웅등급</v>
      </c>
      <c r="N224">
        <f t="shared" ca="1" si="74"/>
        <v>23009</v>
      </c>
      <c r="O224">
        <f t="shared" ca="1" si="75"/>
        <v>5</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1500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379</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v>
      </c>
      <c r="AN224" t="str">
        <f t="shared" ca="1" si="81"/>
        <v>{"dy":23,"sl":2,"tp":"upn","vl":"98118","cn":6,"pt":"GO","pr":1800}</v>
      </c>
    </row>
    <row r="225" spans="1:40">
      <c r="A225">
        <v>23</v>
      </c>
      <c r="B225">
        <v>3</v>
      </c>
      <c r="C225">
        <f t="shared" si="72"/>
        <v>0</v>
      </c>
      <c r="D225">
        <f t="shared" ca="1" si="84"/>
        <v>0.20038527368678261</v>
      </c>
      <c r="E225">
        <f t="shared" ca="1" si="84"/>
        <v>0.17446183836330287</v>
      </c>
      <c r="F225">
        <f t="shared" ca="1" si="84"/>
        <v>0.86813349146333707</v>
      </c>
      <c r="G225">
        <f t="shared" ca="1" si="84"/>
        <v>0.42920760778660239</v>
      </c>
      <c r="H225">
        <f t="shared" ca="1" si="84"/>
        <v>0.39982698404641248</v>
      </c>
      <c r="I225">
        <f t="shared" ca="1" si="84"/>
        <v>0.2365795050686299</v>
      </c>
      <c r="M225" t="str">
        <f t="shared" ca="1" si="73"/>
        <v>안 지정 캐릭터 PP 영웅등급</v>
      </c>
      <c r="N225">
        <f t="shared" ca="1" si="74"/>
        <v>17446</v>
      </c>
      <c r="O225">
        <f t="shared" ca="1" si="75"/>
        <v>5</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1500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442</v>
      </c>
      <c r="AD225">
        <v>1</v>
      </c>
      <c r="AE225" t="s">
        <v>125</v>
      </c>
      <c r="AG225">
        <v>2500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아주르 스트라이프</v>
      </c>
      <c r="AL225">
        <v>1</v>
      </c>
      <c r="AM22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v>
      </c>
      <c r="AN225" t="str">
        <f t="shared" ca="1" si="81"/>
        <v>{"dy":23,"sl":3,"tp":"fe","vl":"Equip1202","cn":1,"pt":"GO","pr":2500}</v>
      </c>
    </row>
    <row r="226" spans="1:40">
      <c r="A226">
        <v>23</v>
      </c>
      <c r="B226">
        <v>4</v>
      </c>
      <c r="C226">
        <f t="shared" si="72"/>
        <v>0</v>
      </c>
      <c r="D226">
        <f t="shared" ca="1" si="84"/>
        <v>0.54873391144545081</v>
      </c>
      <c r="E226">
        <f t="shared" ca="1" si="84"/>
        <v>0.23241149943053585</v>
      </c>
      <c r="F226">
        <f t="shared" ca="1" si="84"/>
        <v>0.25275879270019497</v>
      </c>
      <c r="G226">
        <f t="shared" ca="1" si="84"/>
        <v>0.85147122425726596</v>
      </c>
      <c r="H226">
        <f t="shared" ca="1" si="84"/>
        <v>0.34901894197307792</v>
      </c>
      <c r="I226">
        <f t="shared" ca="1" si="84"/>
        <v>0.31667678289571477</v>
      </c>
      <c r="M226" t="str">
        <f t="shared" ca="1" si="73"/>
        <v>안 지정 캐릭터 PP 일반등급</v>
      </c>
      <c r="N226">
        <f t="shared" ca="1" si="74"/>
        <v>23241</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428</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v>
      </c>
      <c r="AN226" t="str">
        <f t="shared" ca="1" si="81"/>
        <v>{"dy":23,"sl":4,"tp":"fe","vl":"Equip2201","cn":1,"pt":"GO","pr":3500}</v>
      </c>
    </row>
    <row r="227" spans="1:40">
      <c r="A227">
        <v>23</v>
      </c>
      <c r="B227">
        <v>5</v>
      </c>
      <c r="C227">
        <f t="shared" si="72"/>
        <v>0</v>
      </c>
      <c r="D227">
        <f t="shared" ca="1" si="84"/>
        <v>0.46333009959431892</v>
      </c>
      <c r="E227">
        <f t="shared" ca="1" si="84"/>
        <v>0.56777099727194413</v>
      </c>
      <c r="F227">
        <f t="shared" ca="1" si="84"/>
        <v>0.88849385056251995</v>
      </c>
      <c r="G227">
        <f t="shared" ca="1" si="84"/>
        <v>0.40264019681487906</v>
      </c>
      <c r="H227">
        <f t="shared" ca="1" si="84"/>
        <v>0.45178751472339196</v>
      </c>
      <c r="I227">
        <f t="shared" ca="1" si="84"/>
        <v>0.87351865713610299</v>
      </c>
      <c r="M227" t="str">
        <f t="shared" ca="1" si="73"/>
        <v>지정 장비</v>
      </c>
      <c r="N227" t="e">
        <f t="shared" ca="1" si="74"/>
        <v>#VALUE!</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#VALUE!</v>
      </c>
      <c r="S227" t="e">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#VALUE!</v>
      </c>
      <c r="T227" t="e">
        <f t="shared" ca="1" si="76"/>
        <v>#VALUE!</v>
      </c>
      <c r="U227" t="s">
        <v>82</v>
      </c>
      <c r="V227" t="s">
        <v>201</v>
      </c>
      <c r="W227">
        <v>1</v>
      </c>
      <c r="X227" t="s">
        <v>125</v>
      </c>
      <c r="Z227">
        <v>1700</v>
      </c>
      <c r="AA227" t="str">
        <f t="shared" ca="1" si="77"/>
        <v>uph</v>
      </c>
      <c r="AB227" t="s">
        <v>91</v>
      </c>
      <c r="AC227">
        <v>98421</v>
      </c>
      <c r="AD227">
        <v>14</v>
      </c>
      <c r="AE227" t="s">
        <v>375</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v>
      </c>
      <c r="AN227" t="str">
        <f t="shared" ca="1" si="81"/>
        <v>{"dy":23,"sl":5,"tp":"uph","vl":"98421","cn":14,"pt":"DI","pr":3}</v>
      </c>
    </row>
    <row r="228" spans="1:40">
      <c r="A228">
        <v>23</v>
      </c>
      <c r="B228">
        <v>6</v>
      </c>
      <c r="C228">
        <f t="shared" si="72"/>
        <v>0</v>
      </c>
      <c r="D228">
        <f t="shared" ca="1" si="84"/>
        <v>0.20788004383211578</v>
      </c>
      <c r="E228">
        <f t="shared" ca="1" si="84"/>
        <v>0.82730563555980718</v>
      </c>
      <c r="F228">
        <f t="shared" ca="1" si="84"/>
        <v>0.98456675740938371</v>
      </c>
      <c r="G228">
        <f t="shared" ca="1" si="84"/>
        <v>0.91101123913300586</v>
      </c>
      <c r="H228">
        <f t="shared" ca="1" si="84"/>
        <v>0.46106786332808691</v>
      </c>
      <c r="I228">
        <f t="shared" ca="1" si="84"/>
        <v>0.53881406341215965</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v>
      </c>
      <c r="AN228" t="str">
        <f t="shared" ca="1" si="81"/>
        <v>{"dy":23,"sl":6,"tp":"fe","vl":"Equip7001","cn":1,"pt":"GO","pr":1700}</v>
      </c>
    </row>
    <row r="229" spans="1:40">
      <c r="A229">
        <v>23</v>
      </c>
      <c r="B229">
        <v>7</v>
      </c>
      <c r="C229">
        <f t="shared" si="72"/>
        <v>0</v>
      </c>
      <c r="D229">
        <f t="shared" ca="1" si="84"/>
        <v>0.42220653370218042</v>
      </c>
      <c r="E229">
        <f t="shared" ca="1" si="84"/>
        <v>0.87640167471712471</v>
      </c>
      <c r="F229">
        <f t="shared" ca="1" si="84"/>
        <v>0.72117452945314331</v>
      </c>
      <c r="G229">
        <f t="shared" ca="1" si="84"/>
        <v>0.35111639343783851</v>
      </c>
      <c r="H229">
        <f t="shared" ca="1" si="84"/>
        <v>0.75298029473320749</v>
      </c>
      <c r="I229">
        <f t="shared" ca="1" si="84"/>
        <v>0.88570141324207419</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445</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0.22060806997186277</v>
      </c>
      <c r="E230">
        <f t="shared" ca="1" si="84"/>
        <v>0.59440771134362114</v>
      </c>
      <c r="F230">
        <f t="shared" ca="1" si="84"/>
        <v>0.83543591121798599</v>
      </c>
      <c r="G230">
        <f t="shared" ca="1" si="84"/>
        <v>0.80078667592572417</v>
      </c>
      <c r="H230">
        <f t="shared" ca="1" si="84"/>
        <v>0.16058477780178304</v>
      </c>
      <c r="I230">
        <f t="shared" ca="1" si="84"/>
        <v>0.74911758046206001</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v>
      </c>
      <c r="AN230" t="str">
        <f t="shared" ca="1" si="81"/>
        <v>{"dy":23,"sl":8}</v>
      </c>
    </row>
    <row r="231" spans="1:40">
      <c r="A231">
        <v>23</v>
      </c>
      <c r="B231">
        <v>9</v>
      </c>
      <c r="C231">
        <f t="shared" si="72"/>
        <v>0</v>
      </c>
      <c r="D231">
        <f t="shared" ca="1" si="84"/>
        <v>0.24748550959513194</v>
      </c>
      <c r="E231">
        <f t="shared" ca="1" si="84"/>
        <v>0.44044137864781208</v>
      </c>
      <c r="F231">
        <f t="shared" ca="1" si="84"/>
        <v>8.8316349051072107E-2</v>
      </c>
      <c r="G231">
        <f t="shared" ca="1" si="84"/>
        <v>0.80885117040330101</v>
      </c>
      <c r="H231">
        <f t="shared" ca="1" si="84"/>
        <v>0.99296363803981558</v>
      </c>
      <c r="I231">
        <f t="shared" ca="1" si="84"/>
        <v>0.85508063264086775</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v>
      </c>
      <c r="AN231" t="str">
        <f t="shared" ca="1" si="81"/>
        <v>{"dy":23,"sl":9}</v>
      </c>
    </row>
    <row r="232" spans="1:40">
      <c r="A232">
        <v>24</v>
      </c>
      <c r="B232">
        <v>0</v>
      </c>
      <c r="C232">
        <f t="shared" si="72"/>
        <v>0</v>
      </c>
      <c r="D232">
        <f t="shared" ref="D232:I241" ca="1" si="85">RAND()</f>
        <v>0.77721950895364478</v>
      </c>
      <c r="E232">
        <f t="shared" ca="1" si="85"/>
        <v>0.22350507917359097</v>
      </c>
      <c r="F232">
        <f t="shared" ca="1" si="85"/>
        <v>0.88586102499952801</v>
      </c>
      <c r="G232">
        <f t="shared" ca="1" si="85"/>
        <v>0.15360681566279943</v>
      </c>
      <c r="H232">
        <f t="shared" ca="1" si="85"/>
        <v>0.68943139036698287</v>
      </c>
      <c r="I232">
        <f t="shared" ca="1" si="85"/>
        <v>0.74856257934993975</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129</v>
      </c>
      <c r="Z232">
        <v>29</v>
      </c>
      <c r="AA232" t="str">
        <f t="shared" ca="1" si="77"/>
        <v>upn</v>
      </c>
      <c r="AB232" t="s">
        <v>92</v>
      </c>
      <c r="AC232">
        <v>11471</v>
      </c>
      <c r="AD232">
        <v>12</v>
      </c>
      <c r="AE232" t="s">
        <v>375</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v>
      </c>
      <c r="AN232" t="str">
        <f t="shared" ca="1" si="81"/>
        <v>{"dy":24,"sl":0,"tp":"upn","vl":"11471","cn":12,"pt":"DI","pr":3}</v>
      </c>
    </row>
    <row r="233" spans="1:40">
      <c r="A233">
        <v>24</v>
      </c>
      <c r="B233">
        <v>1</v>
      </c>
      <c r="C233">
        <f t="shared" si="72"/>
        <v>0</v>
      </c>
      <c r="D233">
        <f t="shared" ca="1" si="85"/>
        <v>0.2823026976548032</v>
      </c>
      <c r="E233">
        <f t="shared" ca="1" si="85"/>
        <v>0.88167833338739177</v>
      </c>
      <c r="F233">
        <f t="shared" ca="1" si="85"/>
        <v>0.99165672559522711</v>
      </c>
      <c r="G233">
        <f t="shared" ca="1" si="85"/>
        <v>0.55318789478911046</v>
      </c>
      <c r="H233">
        <f t="shared" ca="1" si="85"/>
        <v>0.46816726172276057</v>
      </c>
      <c r="I233">
        <f t="shared" ca="1" si="85"/>
        <v>0.61211491662168849</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374</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v>
      </c>
      <c r="AN233" t="str">
        <f t="shared" ca="1" si="81"/>
        <v>{"dy":24,"sl":1,"tp":"fe","vl":"Equip0102","cn":1,"pt":"GO","pr":1000}</v>
      </c>
    </row>
    <row r="234" spans="1:40">
      <c r="A234">
        <v>24</v>
      </c>
      <c r="B234">
        <v>2</v>
      </c>
      <c r="C234">
        <f t="shared" si="72"/>
        <v>0</v>
      </c>
      <c r="D234">
        <f t="shared" ca="1" si="85"/>
        <v>0.26962508276255748</v>
      </c>
      <c r="E234">
        <f t="shared" ca="1" si="85"/>
        <v>0.35617973978211059</v>
      </c>
      <c r="F234">
        <f t="shared" ca="1" si="85"/>
        <v>0.8760108034356815</v>
      </c>
      <c r="G234">
        <f t="shared" ca="1" si="85"/>
        <v>0.89114439142072244</v>
      </c>
      <c r="H234">
        <f t="shared" ca="1" si="85"/>
        <v>7.2992242170165644E-2</v>
      </c>
      <c r="I234">
        <f t="shared" ca="1" si="85"/>
        <v>0.50999711212194743</v>
      </c>
      <c r="M234" t="str">
        <f t="shared" ca="1" si="73"/>
        <v>안 지정 캐릭터 PP 영웅등급</v>
      </c>
      <c r="N234">
        <f t="shared" ca="1" si="74"/>
        <v>35617</v>
      </c>
      <c r="O234">
        <f t="shared" ca="1" si="75"/>
        <v>7</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2100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0.68616193580594576</v>
      </c>
      <c r="E235">
        <f t="shared" ca="1" si="85"/>
        <v>5.1365683794768469E-3</v>
      </c>
      <c r="F235">
        <f t="shared" ca="1" si="85"/>
        <v>0.97878674652425601</v>
      </c>
      <c r="G235">
        <f t="shared" ca="1" si="85"/>
        <v>0.22886769827086262</v>
      </c>
      <c r="H235">
        <f t="shared" ca="1" si="85"/>
        <v>0.97341507648264414</v>
      </c>
      <c r="I235">
        <f t="shared" ca="1" si="85"/>
        <v>0.37007608897857724</v>
      </c>
      <c r="M235" t="str">
        <f t="shared" ca="1" si="73"/>
        <v>안 지정 캐릭터 PP 일반등급</v>
      </c>
      <c r="N235">
        <f t="shared" ca="1" si="74"/>
        <v>513</v>
      </c>
      <c r="O235">
        <f t="shared" ca="1" si="75"/>
        <v>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461</v>
      </c>
      <c r="AD235">
        <v>1</v>
      </c>
      <c r="AE235" t="s">
        <v>125</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강철 마울</v>
      </c>
      <c r="AL235">
        <v>1</v>
      </c>
      <c r="AM23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v>
      </c>
      <c r="AN235" t="str">
        <f t="shared" ca="1" si="81"/>
        <v>{"dy":24,"sl":3,"tp":"fe","vl":"Equip4102","cn":1,"pt":"GO","pr":1200}</v>
      </c>
    </row>
    <row r="236" spans="1:40">
      <c r="A236">
        <v>24</v>
      </c>
      <c r="B236">
        <v>4</v>
      </c>
      <c r="C236">
        <f t="shared" si="72"/>
        <v>0</v>
      </c>
      <c r="D236">
        <f t="shared" ca="1" si="85"/>
        <v>0.23468701780470114</v>
      </c>
      <c r="E236">
        <f t="shared" ca="1" si="85"/>
        <v>0.65946187358986785</v>
      </c>
      <c r="F236">
        <f t="shared" ca="1" si="85"/>
        <v>0.69414819062402955</v>
      </c>
      <c r="G236">
        <f t="shared" ca="1" si="85"/>
        <v>0.68329636684081241</v>
      </c>
      <c r="H236">
        <f t="shared" ca="1" si="85"/>
        <v>0.8574768509910945</v>
      </c>
      <c r="I236">
        <f t="shared" ca="1" si="85"/>
        <v>0.2762254268995078</v>
      </c>
      <c r="M236" t="str">
        <f t="shared" ca="1" si="73"/>
        <v>안 지정 캐릭터 PP 일반등급</v>
      </c>
      <c r="N236">
        <f t="shared" ca="1" si="74"/>
        <v>65946</v>
      </c>
      <c r="O236">
        <f t="shared" ca="1" si="75"/>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397</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v>
      </c>
      <c r="AN236" t="str">
        <f t="shared" ca="1" si="81"/>
        <v>{"dy":24,"sl":4,"tp":"fe","vl":"Equip3002","cn":1,"pt":"GO","pr":700}</v>
      </c>
    </row>
    <row r="237" spans="1:40">
      <c r="A237">
        <v>24</v>
      </c>
      <c r="B237">
        <v>5</v>
      </c>
      <c r="C237">
        <f t="shared" si="72"/>
        <v>0</v>
      </c>
      <c r="D237">
        <f t="shared" ca="1" si="85"/>
        <v>0.4754832709853396</v>
      </c>
      <c r="E237">
        <f t="shared" ca="1" si="85"/>
        <v>0.75960407943620933</v>
      </c>
      <c r="F237">
        <f t="shared" ca="1" si="85"/>
        <v>0.18711068780864437</v>
      </c>
      <c r="G237">
        <f t="shared" ca="1" si="85"/>
        <v>0.97786705784283834</v>
      </c>
      <c r="H237">
        <f t="shared" ca="1" si="85"/>
        <v>0.27783068202607208</v>
      </c>
      <c r="I237">
        <f t="shared" ca="1" si="85"/>
        <v>0.77927961749827412</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125</v>
      </c>
      <c r="Z237">
        <v>900</v>
      </c>
      <c r="AA237" t="str">
        <f t="shared" ca="1" si="77"/>
        <v>fe</v>
      </c>
      <c r="AB237" t="s">
        <v>82</v>
      </c>
      <c r="AC237" t="s">
        <v>444</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v>
      </c>
      <c r="AN237" t="str">
        <f t="shared" ca="1" si="81"/>
        <v>{"dy":24,"sl":5,"tp":"fe","vl":"Equip2101","cn":1,"pt":"GO","pr":1100}</v>
      </c>
    </row>
    <row r="238" spans="1:40">
      <c r="A238">
        <v>24</v>
      </c>
      <c r="B238">
        <v>6</v>
      </c>
      <c r="C238">
        <f t="shared" si="72"/>
        <v>0</v>
      </c>
      <c r="D238">
        <f t="shared" ca="1" si="85"/>
        <v>0.81012488589936094</v>
      </c>
      <c r="E238">
        <f t="shared" ca="1" si="85"/>
        <v>6.4518773100976645E-3</v>
      </c>
      <c r="F238">
        <f t="shared" ca="1" si="85"/>
        <v>0.45988949662970102</v>
      </c>
      <c r="G238">
        <f t="shared" ca="1" si="85"/>
        <v>0.96391127958312073</v>
      </c>
      <c r="H238">
        <f t="shared" ca="1" si="85"/>
        <v>0.88200035917738806</v>
      </c>
      <c r="I238">
        <f t="shared" ca="1" si="85"/>
        <v>0.9819863164636905</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v>
      </c>
      <c r="AN238" t="str">
        <f t="shared" ca="1" si="81"/>
        <v>{"dy":24,"sl":6,"tp":"uph","vl":"15462","cn":10,"pt":"GO","pr":3000}</v>
      </c>
    </row>
    <row r="239" spans="1:40">
      <c r="A239">
        <v>24</v>
      </c>
      <c r="B239">
        <v>7</v>
      </c>
      <c r="C239">
        <f t="shared" si="72"/>
        <v>0</v>
      </c>
      <c r="D239">
        <f t="shared" ca="1" si="85"/>
        <v>0.63530784057417689</v>
      </c>
      <c r="E239">
        <f t="shared" ca="1" si="85"/>
        <v>0.92525905758342031</v>
      </c>
      <c r="F239">
        <f t="shared" ca="1" si="85"/>
        <v>0.4093141412579383</v>
      </c>
      <c r="G239">
        <f t="shared" ca="1" si="85"/>
        <v>0.22966494282994199</v>
      </c>
      <c r="H239">
        <f t="shared" ca="1" si="85"/>
        <v>0.80038887239344159</v>
      </c>
      <c r="I239">
        <f t="shared" ca="1" si="85"/>
        <v>0.4288775087354102</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e">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#VALUE!</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378</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v>
      </c>
      <c r="AN239" t="str">
        <f t="shared" ca="1" si="81"/>
        <v>{"dy":24,"sl":7,"tp":"fe","vl":"Equip6102","cn":1,"pt":"GO","pr":3100}</v>
      </c>
    </row>
    <row r="240" spans="1:40">
      <c r="A240">
        <v>24</v>
      </c>
      <c r="B240">
        <v>8</v>
      </c>
      <c r="C240">
        <f t="shared" si="72"/>
        <v>0</v>
      </c>
      <c r="D240">
        <f t="shared" ca="1" si="85"/>
        <v>0.10552995820156685</v>
      </c>
      <c r="E240">
        <f t="shared" ca="1" si="85"/>
        <v>0.30476603047704842</v>
      </c>
      <c r="F240">
        <f t="shared" ca="1" si="85"/>
        <v>0.23129218934432549</v>
      </c>
      <c r="G240">
        <f t="shared" ca="1" si="85"/>
        <v>0.83789768863376035</v>
      </c>
      <c r="H240">
        <f t="shared" ca="1" si="85"/>
        <v>0.48838191533127051</v>
      </c>
      <c r="I240">
        <f t="shared" ca="1" si="85"/>
        <v>3.8190169128902163E-2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489</v>
      </c>
      <c r="AD240">
        <v>1</v>
      </c>
      <c r="AE240" t="s">
        <v>129</v>
      </c>
      <c r="AF240">
        <v>57</v>
      </c>
      <c r="AG240">
        <v>39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튤린</v>
      </c>
      <c r="AL240">
        <v>1</v>
      </c>
      <c r="AM240"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v>
      </c>
      <c r="AN240" t="str">
        <f t="shared" ca="1" si="81"/>
        <v>{"dy":24,"sl":8,"tp":"fl1","vl":"Actor0037","cn":1,"pt":"DI","pp":57,"pr":39}</v>
      </c>
    </row>
    <row r="241" spans="1:40">
      <c r="A241">
        <v>24</v>
      </c>
      <c r="B241">
        <v>9</v>
      </c>
      <c r="C241">
        <f t="shared" si="72"/>
        <v>0</v>
      </c>
      <c r="D241">
        <f t="shared" ca="1" si="85"/>
        <v>0.58830600978903769</v>
      </c>
      <c r="E241">
        <f t="shared" ca="1" si="85"/>
        <v>0.325224614945682</v>
      </c>
      <c r="F241">
        <f t="shared" ca="1" si="85"/>
        <v>0.91674015262258224</v>
      </c>
      <c r="G241">
        <f t="shared" ca="1" si="85"/>
        <v>0.95689597837947216</v>
      </c>
      <c r="H241">
        <f t="shared" ca="1" si="85"/>
        <v>0.20628665287331382</v>
      </c>
      <c r="I241">
        <f t="shared" ca="1" si="85"/>
        <v>0.70041244827393612</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fl1</v>
      </c>
      <c r="AB241" t="s">
        <v>87</v>
      </c>
      <c r="AC241" t="s">
        <v>467</v>
      </c>
      <c r="AD241">
        <v>1</v>
      </c>
      <c r="AE241" t="s">
        <v>129</v>
      </c>
      <c r="AF241">
        <v>57</v>
      </c>
      <c r="AG241">
        <v>39</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에이잭</v>
      </c>
      <c r="AL241">
        <v>1</v>
      </c>
      <c r="AM241"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v>
      </c>
      <c r="AN241" t="str">
        <f t="shared" ca="1" si="81"/>
        <v>{"dy":24,"sl":9,"tp":"fl1","vl":"Actor1029","cn":1,"pt":"DI","pp":57,"pr":39}</v>
      </c>
    </row>
    <row r="242" spans="1:40">
      <c r="A242">
        <v>25</v>
      </c>
      <c r="B242">
        <v>0</v>
      </c>
      <c r="C242">
        <f t="shared" si="72"/>
        <v>0</v>
      </c>
      <c r="D242">
        <f t="shared" ref="D242:I251" ca="1" si="86">RAND()</f>
        <v>0.3736529225332319</v>
      </c>
      <c r="E242">
        <f t="shared" ca="1" si="86"/>
        <v>0.75642050892225199</v>
      </c>
      <c r="F242">
        <f t="shared" ca="1" si="86"/>
        <v>0.80491802976414295</v>
      </c>
      <c r="G242">
        <f t="shared" ca="1" si="86"/>
        <v>0.14205844392566047</v>
      </c>
      <c r="H242">
        <f t="shared" ca="1" si="86"/>
        <v>0.77221973796313192</v>
      </c>
      <c r="I242">
        <f t="shared" ca="1" si="86"/>
        <v>0.92544561576511208</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245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v>
      </c>
      <c r="AN242" t="str">
        <f t="shared" ca="1" si="81"/>
        <v>{"dy":25,"sl":0,"tp":"fe","vl":"Equip1002","cn":1,"pt":"GO","pr":800}</v>
      </c>
    </row>
    <row r="243" spans="1:40">
      <c r="A243">
        <v>25</v>
      </c>
      <c r="B243">
        <v>1</v>
      </c>
      <c r="C243">
        <f t="shared" si="72"/>
        <v>0</v>
      </c>
      <c r="D243">
        <f t="shared" ca="1" si="86"/>
        <v>0.6722476874141009</v>
      </c>
      <c r="E243">
        <f t="shared" ca="1" si="86"/>
        <v>0.1409637244076678</v>
      </c>
      <c r="F243">
        <f t="shared" ca="1" si="86"/>
        <v>0.63842045654486768</v>
      </c>
      <c r="G243">
        <f t="shared" ca="1" si="86"/>
        <v>0.88651435677124724</v>
      </c>
      <c r="H243">
        <f t="shared" ca="1" si="86"/>
        <v>0.47752501084779286</v>
      </c>
      <c r="I243">
        <f t="shared" ca="1" si="86"/>
        <v>0.39987635386876386</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292</v>
      </c>
      <c r="W243">
        <v>1</v>
      </c>
      <c r="X243" t="s">
        <v>125</v>
      </c>
      <c r="Z243">
        <v>1500</v>
      </c>
      <c r="AA243" t="str">
        <f t="shared" ca="1" si="77"/>
        <v>fe</v>
      </c>
      <c r="AB243" t="s">
        <v>82</v>
      </c>
      <c r="AC243" t="s">
        <v>459</v>
      </c>
      <c r="AD243">
        <v>1</v>
      </c>
      <c r="AE243" t="s">
        <v>129</v>
      </c>
      <c r="AF243">
        <v>169</v>
      </c>
      <c r="AG243">
        <v>59</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v>
      </c>
      <c r="AN243" t="str">
        <f t="shared" ca="1" si="81"/>
        <v>{"dy":25,"sl":1,"tp":"fe","vl":"Equip3401","cn":1,"pt":"DI","pp":169,"pr":59}</v>
      </c>
    </row>
    <row r="244" spans="1:40">
      <c r="A244">
        <v>25</v>
      </c>
      <c r="B244">
        <v>2</v>
      </c>
      <c r="C244">
        <f t="shared" si="72"/>
        <v>0</v>
      </c>
      <c r="D244">
        <f t="shared" ca="1" si="86"/>
        <v>0.37899253540933431</v>
      </c>
      <c r="E244">
        <f t="shared" ca="1" si="86"/>
        <v>0.38539150568785252</v>
      </c>
      <c r="F244">
        <f t="shared" ca="1" si="86"/>
        <v>7.6270503797454259E-3</v>
      </c>
      <c r="G244">
        <f t="shared" ca="1" si="86"/>
        <v>0.51112715292223498</v>
      </c>
      <c r="H244">
        <f t="shared" ca="1" si="86"/>
        <v>0.25832577112555166</v>
      </c>
      <c r="I244">
        <f t="shared" ca="1" si="86"/>
        <v>0.8297120565565973</v>
      </c>
      <c r="M244" t="str">
        <f t="shared" ca="1" si="73"/>
        <v>안 지정 캐릭터 PP 영웅등급</v>
      </c>
      <c r="N244">
        <f t="shared" ca="1" si="74"/>
        <v>38539</v>
      </c>
      <c r="O244">
        <f t="shared" ca="1" si="75"/>
        <v>7</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2100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502</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v>
      </c>
      <c r="AN244" t="str">
        <f t="shared" ca="1" si="81"/>
        <v>{"dy":25,"sl":2,"tp":"fe","vl":"Equip5101","cn":1,"pt":"GO","pr":1200}</v>
      </c>
    </row>
    <row r="245" spans="1:40">
      <c r="A245">
        <v>25</v>
      </c>
      <c r="B245">
        <v>3</v>
      </c>
      <c r="C245">
        <f t="shared" si="72"/>
        <v>0</v>
      </c>
      <c r="D245">
        <f t="shared" ca="1" si="86"/>
        <v>0.23049131301474679</v>
      </c>
      <c r="E245">
        <f t="shared" ca="1" si="86"/>
        <v>0.88042720360429927</v>
      </c>
      <c r="F245">
        <f t="shared" ca="1" si="86"/>
        <v>3.7886223807591879E-2</v>
      </c>
      <c r="G245">
        <f t="shared" ca="1" si="86"/>
        <v>0.38027261632902543</v>
      </c>
      <c r="H245">
        <f t="shared" ca="1" si="86"/>
        <v>0.22354346942677339</v>
      </c>
      <c r="I245">
        <f t="shared" ca="1" si="86"/>
        <v>0.29515540305187293</v>
      </c>
      <c r="M245" t="str">
        <f t="shared" ca="1" si="73"/>
        <v>안 지정 캐릭터 PP 영웅등급</v>
      </c>
      <c r="N245">
        <f t="shared" ca="1" si="74"/>
        <v>88042</v>
      </c>
      <c r="O245">
        <f t="shared" ca="1" si="75"/>
        <v>13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v>
      </c>
      <c r="AN245" t="str">
        <f t="shared" ca="1" si="81"/>
        <v>{"dy":25,"sl":3,"tp":"uph","vl":"64832","cn":7,"pt":"GO","pr":2100}</v>
      </c>
    </row>
    <row r="246" spans="1:40">
      <c r="A246">
        <v>25</v>
      </c>
      <c r="B246">
        <v>4</v>
      </c>
      <c r="C246">
        <f t="shared" si="72"/>
        <v>0</v>
      </c>
      <c r="D246">
        <f t="shared" ca="1" si="86"/>
        <v>0.79093499652503096</v>
      </c>
      <c r="E246">
        <f t="shared" ca="1" si="86"/>
        <v>0.75734200922943018</v>
      </c>
      <c r="F246">
        <f t="shared" ca="1" si="86"/>
        <v>0.43537060987814025</v>
      </c>
      <c r="G246">
        <f t="shared" ca="1" si="86"/>
        <v>0.33354869263842357</v>
      </c>
      <c r="H246">
        <f t="shared" ca="1" si="86"/>
        <v>0.57044167404976454</v>
      </c>
      <c r="I246">
        <f t="shared" ca="1" si="86"/>
        <v>0.81921236657906205</v>
      </c>
      <c r="M246" t="str">
        <f t="shared" ca="1" si="73"/>
        <v>안 지정 캐릭터 PP 일반등급</v>
      </c>
      <c r="N246">
        <f t="shared" ca="1" si="74"/>
        <v>75734</v>
      </c>
      <c r="O246">
        <f t="shared" ca="1" si="75"/>
        <v>12</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3600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v>
      </c>
      <c r="AN246" t="str">
        <f t="shared" ca="1" si="81"/>
        <v>{"dy":25,"sl":4,"tp":"upn","vl":"94548","cn":13,"pt":"GO","pr":3900}</v>
      </c>
    </row>
    <row r="247" spans="1:40">
      <c r="A247">
        <v>25</v>
      </c>
      <c r="B247">
        <v>5</v>
      </c>
      <c r="C247">
        <f t="shared" si="72"/>
        <v>0</v>
      </c>
      <c r="D247">
        <f t="shared" ca="1" si="86"/>
        <v>0.28028962408453439</v>
      </c>
      <c r="E247">
        <f t="shared" ca="1" si="86"/>
        <v>0.53179323784691224</v>
      </c>
      <c r="F247">
        <f t="shared" ca="1" si="86"/>
        <v>0.70153457668034036</v>
      </c>
      <c r="G247">
        <f t="shared" ca="1" si="86"/>
        <v>0.79396161361029072</v>
      </c>
      <c r="H247">
        <f t="shared" ca="1" si="86"/>
        <v>0.43129298263475557</v>
      </c>
      <c r="I247">
        <f t="shared" ca="1" si="86"/>
        <v>0.69803950061046449</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125</v>
      </c>
      <c r="Z247">
        <v>1000</v>
      </c>
      <c r="AA247" t="str">
        <f t="shared" ca="1" si="77"/>
        <v>fe</v>
      </c>
      <c r="AB247" t="s">
        <v>82</v>
      </c>
      <c r="AC247" t="s">
        <v>511</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v>
      </c>
      <c r="AN247" t="str">
        <f t="shared" ca="1" si="81"/>
        <v>{"dy":25,"sl":5,"tp":"fe","vl":"Equip7102","cn":1,"pt":"GO","pr":3600}</v>
      </c>
    </row>
    <row r="248" spans="1:40">
      <c r="A248">
        <v>25</v>
      </c>
      <c r="B248">
        <v>6</v>
      </c>
      <c r="C248">
        <f t="shared" si="72"/>
        <v>0</v>
      </c>
      <c r="D248">
        <f t="shared" ca="1" si="86"/>
        <v>0.45997584520116497</v>
      </c>
      <c r="E248">
        <f t="shared" ca="1" si="86"/>
        <v>0.62328306296941638</v>
      </c>
      <c r="F248">
        <f t="shared" ca="1" si="86"/>
        <v>0.27538628252981634</v>
      </c>
      <c r="G248">
        <f t="shared" ca="1" si="86"/>
        <v>0.99447055801143847</v>
      </c>
      <c r="H248">
        <f t="shared" ca="1" si="86"/>
        <v>0.70389839341694771</v>
      </c>
      <c r="I248">
        <f t="shared" ca="1" si="86"/>
        <v>0.48693561366537996</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v>
      </c>
      <c r="AN248" t="str">
        <f t="shared" ca="1" si="81"/>
        <v>{"dy":25,"sl":6,"tp":"upn","vl":"14628","cn":6,"pt":"GO","pr":1800}</v>
      </c>
    </row>
    <row r="249" spans="1:40">
      <c r="A249">
        <v>25</v>
      </c>
      <c r="B249">
        <v>7</v>
      </c>
      <c r="C249">
        <f t="shared" si="72"/>
        <v>0</v>
      </c>
      <c r="D249">
        <f t="shared" ca="1" si="86"/>
        <v>0.72153078865453468</v>
      </c>
      <c r="E249">
        <f t="shared" ca="1" si="86"/>
        <v>0.79833424316295443</v>
      </c>
      <c r="F249">
        <f t="shared" ca="1" si="86"/>
        <v>0.85211595195192869</v>
      </c>
      <c r="G249">
        <f t="shared" ca="1" si="86"/>
        <v>0.64697506008994266</v>
      </c>
      <c r="H249">
        <f t="shared" ca="1" si="86"/>
        <v>0.5979951971231966</v>
      </c>
      <c r="I249">
        <f t="shared" ca="1" si="86"/>
        <v>4.4000764440972451E-2</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v>
      </c>
      <c r="AN249" t="str">
        <f t="shared" ca="1" si="81"/>
        <v>{"dy":25,"sl":7,"tp":"uph","vl":"31175","cn":11,"pt":"GO","pr":3300}</v>
      </c>
    </row>
    <row r="250" spans="1:40">
      <c r="A250">
        <v>25</v>
      </c>
      <c r="B250">
        <v>8</v>
      </c>
      <c r="C250">
        <f t="shared" si="72"/>
        <v>0</v>
      </c>
      <c r="D250">
        <f t="shared" ca="1" si="86"/>
        <v>0.68724557676107012</v>
      </c>
      <c r="E250">
        <f t="shared" ca="1" si="86"/>
        <v>0.67334984133665055</v>
      </c>
      <c r="F250">
        <f t="shared" ca="1" si="86"/>
        <v>0.83521760675307999</v>
      </c>
      <c r="G250">
        <f t="shared" ca="1" si="86"/>
        <v>0.54492986513635278</v>
      </c>
      <c r="H250">
        <f t="shared" ca="1" si="86"/>
        <v>0.27725744183944745</v>
      </c>
      <c r="I250">
        <f t="shared" ca="1" si="86"/>
        <v>0.12432660390335037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v>
      </c>
      <c r="AN250" t="str">
        <f t="shared" ca="1" si="81"/>
        <v>{"dy":25,"sl":8}</v>
      </c>
    </row>
    <row r="251" spans="1:40">
      <c r="A251">
        <v>25</v>
      </c>
      <c r="B251">
        <v>9</v>
      </c>
      <c r="C251">
        <f t="shared" si="72"/>
        <v>0</v>
      </c>
      <c r="D251">
        <f t="shared" ca="1" si="86"/>
        <v>0.7030333196268822</v>
      </c>
      <c r="E251">
        <f t="shared" ca="1" si="86"/>
        <v>0.94930785315626154</v>
      </c>
      <c r="F251">
        <f t="shared" ca="1" si="86"/>
        <v>0.5962191780271231</v>
      </c>
      <c r="G251">
        <f t="shared" ca="1" si="86"/>
        <v>0.2878056166612375</v>
      </c>
      <c r="H251">
        <f t="shared" ca="1" si="86"/>
        <v>0.20860693900552785</v>
      </c>
      <c r="I251">
        <f t="shared" ca="1" si="86"/>
        <v>0.74708604386407917</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v>
      </c>
      <c r="AN251" t="str">
        <f t="shared" ca="1" si="81"/>
        <v>{"dy":25,"sl":9}</v>
      </c>
    </row>
    <row r="252" spans="1:40">
      <c r="A252">
        <v>26</v>
      </c>
      <c r="B252">
        <v>0</v>
      </c>
      <c r="C252">
        <f t="shared" si="72"/>
        <v>0</v>
      </c>
      <c r="D252">
        <f t="shared" ref="D252:I261" ca="1" si="87">RAND()</f>
        <v>0.10492127689787667</v>
      </c>
      <c r="E252">
        <f t="shared" ca="1" si="87"/>
        <v>0.4456767814610294</v>
      </c>
      <c r="F252">
        <f t="shared" ca="1" si="87"/>
        <v>0.1789349278372222</v>
      </c>
      <c r="G252">
        <f t="shared" ca="1" si="87"/>
        <v>0.93102000453978229</v>
      </c>
      <c r="H252">
        <f t="shared" ca="1" si="87"/>
        <v>0.17722370137100274</v>
      </c>
      <c r="I252">
        <f t="shared" ca="1" si="87"/>
        <v>2.6686105267801685E-2</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496</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v>
      </c>
      <c r="AN252" t="str">
        <f t="shared" ca="1" si="81"/>
        <v>{"dy":26,"sl":0,"tp":"fe","vl":"Equip0201","cn":1,"pt":"GO","pr":3100}</v>
      </c>
    </row>
    <row r="253" spans="1:40">
      <c r="A253">
        <v>26</v>
      </c>
      <c r="B253">
        <v>1</v>
      </c>
      <c r="C253">
        <f t="shared" si="72"/>
        <v>0</v>
      </c>
      <c r="D253">
        <f t="shared" ca="1" si="87"/>
        <v>0.25280438980166875</v>
      </c>
      <c r="E253">
        <f t="shared" ca="1" si="87"/>
        <v>0.87747441212943023</v>
      </c>
      <c r="F253">
        <f t="shared" ca="1" si="87"/>
        <v>0.1132064898387527</v>
      </c>
      <c r="G253">
        <f t="shared" ca="1" si="87"/>
        <v>0.67119648982165103</v>
      </c>
      <c r="H253">
        <f t="shared" ca="1" si="87"/>
        <v>0.16229956066379081</v>
      </c>
      <c r="I253">
        <f t="shared" ca="1" si="87"/>
        <v>0.36069704564135574</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v>
      </c>
      <c r="AN253" t="str">
        <f t="shared" ca="1" si="81"/>
        <v>{"dy":26,"sl":1,"tp":"upn","vl":"45727","cn":5,"pt":"GO","pr":1500}</v>
      </c>
    </row>
    <row r="254" spans="1:40">
      <c r="A254">
        <v>26</v>
      </c>
      <c r="B254">
        <v>2</v>
      </c>
      <c r="C254">
        <f t="shared" si="72"/>
        <v>0</v>
      </c>
      <c r="D254">
        <f t="shared" ca="1" si="87"/>
        <v>0.60829497236357966</v>
      </c>
      <c r="E254">
        <f t="shared" ca="1" si="87"/>
        <v>0.5744103004354767</v>
      </c>
      <c r="F254">
        <f t="shared" ca="1" si="87"/>
        <v>0.82054612770472413</v>
      </c>
      <c r="G254">
        <f t="shared" ca="1" si="87"/>
        <v>0.34523490677347768</v>
      </c>
      <c r="H254">
        <f t="shared" ca="1" si="87"/>
        <v>0.59303997719804691</v>
      </c>
      <c r="I254">
        <f t="shared" ca="1" si="87"/>
        <v>0.49261736401189726</v>
      </c>
      <c r="M254" t="str">
        <f t="shared" ca="1" si="73"/>
        <v>안 지정 캐릭터 PP 영웅등급</v>
      </c>
      <c r="N254">
        <f t="shared" ca="1" si="74"/>
        <v>57441</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2700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v>
      </c>
      <c r="AN254" t="str">
        <f t="shared" ca="1" si="81"/>
        <v>{"dy":26,"sl":2,"tp":"upn","vl":"56908","cn":10,"pt":"GO","pr":3000}</v>
      </c>
    </row>
    <row r="255" spans="1:40">
      <c r="A255">
        <v>26</v>
      </c>
      <c r="B255">
        <v>3</v>
      </c>
      <c r="C255">
        <f t="shared" si="72"/>
        <v>0</v>
      </c>
      <c r="D255">
        <f t="shared" ca="1" si="87"/>
        <v>0.87813698833108267</v>
      </c>
      <c r="E255">
        <f t="shared" ca="1" si="87"/>
        <v>0.3884265834567584</v>
      </c>
      <c r="F255">
        <f t="shared" ca="1" si="87"/>
        <v>0.80957435773875441</v>
      </c>
      <c r="G255">
        <f t="shared" ca="1" si="87"/>
        <v>0.96542520772770468</v>
      </c>
      <c r="H255">
        <f t="shared" ca="1" si="87"/>
        <v>0.45410403708156832</v>
      </c>
      <c r="I255">
        <f t="shared" ca="1" si="87"/>
        <v>0.24727396916432554</v>
      </c>
      <c r="M255" t="str">
        <f t="shared" ca="1" si="73"/>
        <v>안 지정 캐릭터 PP 일반등급</v>
      </c>
      <c r="N255">
        <f t="shared" ca="1" si="74"/>
        <v>38842</v>
      </c>
      <c r="O255">
        <f t="shared" ca="1" si="75"/>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414</v>
      </c>
      <c r="AD255">
        <v>1</v>
      </c>
      <c r="AE255" t="s">
        <v>125</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v>
      </c>
      <c r="AN255" t="str">
        <f t="shared" ca="1" si="81"/>
        <v>{"dy":26,"sl":3,"tp":"fe","vl":"Equip3102","cn":1,"pt":"GO","pr":1500}</v>
      </c>
    </row>
    <row r="256" spans="1:40">
      <c r="A256">
        <v>26</v>
      </c>
      <c r="B256">
        <v>4</v>
      </c>
      <c r="C256">
        <f t="shared" si="72"/>
        <v>0</v>
      </c>
      <c r="D256">
        <f t="shared" ca="1" si="87"/>
        <v>0.44645171627491886</v>
      </c>
      <c r="E256">
        <f t="shared" ca="1" si="87"/>
        <v>0.54586351811352141</v>
      </c>
      <c r="F256">
        <f t="shared" ca="1" si="87"/>
        <v>0.23427199714419167</v>
      </c>
      <c r="G256">
        <f t="shared" ca="1" si="87"/>
        <v>0.21303335650483779</v>
      </c>
      <c r="H256">
        <f t="shared" ca="1" si="87"/>
        <v>0.3895896739758985</v>
      </c>
      <c r="I256">
        <f t="shared" ca="1" si="87"/>
        <v>0.20235246632550385</v>
      </c>
      <c r="M256" t="str">
        <f t="shared" ca="1" si="73"/>
        <v>안 지정 캐릭터 PP 일반등급</v>
      </c>
      <c r="N256">
        <f t="shared" ca="1" si="74"/>
        <v>54586</v>
      </c>
      <c r="O256">
        <f t="shared" ca="1" si="75"/>
        <v>9</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2700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444</v>
      </c>
      <c r="AD256">
        <v>1</v>
      </c>
      <c r="AE256" t="s">
        <v>125</v>
      </c>
      <c r="AG256">
        <v>1200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결사대의 활</v>
      </c>
      <c r="AL256">
        <v>1</v>
      </c>
      <c r="AM256"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v>
      </c>
      <c r="AN256" t="str">
        <f t="shared" ca="1" si="81"/>
        <v>{"dy":26,"sl":4,"tp":"fe","vl":"Equip2101","cn":1,"pt":"GO","pr":1200}</v>
      </c>
    </row>
    <row r="257" spans="1:40">
      <c r="A257">
        <v>26</v>
      </c>
      <c r="B257">
        <v>5</v>
      </c>
      <c r="C257">
        <f t="shared" si="72"/>
        <v>0</v>
      </c>
      <c r="D257">
        <f t="shared" ca="1" si="87"/>
        <v>0.42322103426187241</v>
      </c>
      <c r="E257">
        <f t="shared" ca="1" si="87"/>
        <v>0.95883509969833003</v>
      </c>
      <c r="F257">
        <f t="shared" ca="1" si="87"/>
        <v>0.13178352616699252</v>
      </c>
      <c r="G257">
        <f t="shared" ca="1" si="87"/>
        <v>6.035768602723901E-2</v>
      </c>
      <c r="H257">
        <f t="shared" ca="1" si="87"/>
        <v>0.18803530399708013</v>
      </c>
      <c r="I257">
        <f t="shared" ca="1" si="87"/>
        <v>0.82967809777694668</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DI</v>
      </c>
      <c r="Q257" t="e">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#VALUE!</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125</v>
      </c>
      <c r="Z257">
        <v>1300</v>
      </c>
      <c r="AA257" t="str">
        <f t="shared" ca="1" si="77"/>
        <v>fe</v>
      </c>
      <c r="AB257" t="s">
        <v>82</v>
      </c>
      <c r="AC257" t="s">
        <v>294</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템플러 쉴드</v>
      </c>
      <c r="AL257">
        <v>1</v>
      </c>
      <c r="AM257" t="str">
        <f t="shared" ca="1" si="80"/>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v>
      </c>
      <c r="AN257" t="str">
        <f t="shared" ca="1" si="81"/>
        <v>{"dy":26,"sl":5,"tp":"fe","vl":"Equip7001","cn":1,"pt":"GO","pr":1900}</v>
      </c>
    </row>
    <row r="258" spans="1:40">
      <c r="A258">
        <v>26</v>
      </c>
      <c r="B258">
        <v>6</v>
      </c>
      <c r="C258">
        <f t="shared" ref="C258:C321" si="88">IF(B258&lt;=9,0,
IF(B258=10,1,2))</f>
        <v>0</v>
      </c>
      <c r="D258">
        <f t="shared" ca="1" si="87"/>
        <v>0.47262101460347561</v>
      </c>
      <c r="E258">
        <f t="shared" ca="1" si="87"/>
        <v>0.52798065543022854</v>
      </c>
      <c r="F258">
        <f t="shared" ca="1" si="87"/>
        <v>0.79879671462954593</v>
      </c>
      <c r="G258">
        <f t="shared" ca="1" si="87"/>
        <v>0.2098736173510799</v>
      </c>
      <c r="H258">
        <f t="shared" ca="1" si="87"/>
        <v>0.30291665299480819</v>
      </c>
      <c r="I258">
        <f t="shared" ca="1" si="87"/>
        <v>0.78908708079505896</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e">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#VALUE!</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0.41522923190881589</v>
      </c>
      <c r="E259">
        <f t="shared" ca="1" si="87"/>
        <v>0.73300847208750619</v>
      </c>
      <c r="F259">
        <f t="shared" ca="1" si="87"/>
        <v>0.76601422825157939</v>
      </c>
      <c r="G259">
        <f t="shared" ca="1" si="87"/>
        <v>0.95385601263886166</v>
      </c>
      <c r="H259">
        <f t="shared" ca="1" si="87"/>
        <v>5.7643251785707172E-2</v>
      </c>
      <c r="I259">
        <f t="shared" ca="1" si="87"/>
        <v>0.7962283207205676</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372</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v>
      </c>
      <c r="AN259" t="str">
        <f t="shared" ca="1" si="97"/>
        <v>{"dy":26,"sl":7,"tp":"fe","vl":"Equip6101","cn":1,"pt":"GO","pr":3800}</v>
      </c>
    </row>
    <row r="260" spans="1:40">
      <c r="A260">
        <v>26</v>
      </c>
      <c r="B260">
        <v>8</v>
      </c>
      <c r="C260">
        <f t="shared" si="88"/>
        <v>0</v>
      </c>
      <c r="D260">
        <f t="shared" ca="1" si="87"/>
        <v>8.0862665680609069E-2</v>
      </c>
      <c r="E260">
        <f t="shared" ca="1" si="87"/>
        <v>0.85127573138348434</v>
      </c>
      <c r="F260">
        <f t="shared" ca="1" si="87"/>
        <v>0.59397508113238151</v>
      </c>
      <c r="G260">
        <f t="shared" ca="1" si="87"/>
        <v>0.10787203763605735</v>
      </c>
      <c r="H260">
        <f t="shared" ca="1" si="87"/>
        <v>0.22276472756652577</v>
      </c>
      <c r="I260">
        <f t="shared" ca="1" si="87"/>
        <v>0.99212956918675221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fl2</v>
      </c>
      <c r="AB260" t="s">
        <v>455</v>
      </c>
      <c r="AC260" t="s">
        <v>517</v>
      </c>
      <c r="AD260">
        <v>1</v>
      </c>
      <c r="AE260" t="s">
        <v>129</v>
      </c>
      <c r="AF260">
        <v>70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도스로프</v>
      </c>
      <c r="AL260">
        <v>1</v>
      </c>
      <c r="AM26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v>
      </c>
      <c r="AN260" t="str">
        <f t="shared" ca="1" si="97"/>
        <v>{"dy":26,"sl":8,"tp":"fl2","vl":"Actor0030","cn":1,"pt":"DI","pp":70,"pr":49}</v>
      </c>
    </row>
    <row r="261" spans="1:40">
      <c r="A261">
        <v>26</v>
      </c>
      <c r="B261">
        <v>9</v>
      </c>
      <c r="C261">
        <f t="shared" si="88"/>
        <v>0</v>
      </c>
      <c r="D261">
        <f t="shared" ca="1" si="87"/>
        <v>0.35111362467842755</v>
      </c>
      <c r="E261">
        <f t="shared" ca="1" si="87"/>
        <v>0.65696610219969354</v>
      </c>
      <c r="F261">
        <f t="shared" ca="1" si="87"/>
        <v>0.83043280846429179</v>
      </c>
      <c r="G261">
        <f t="shared" ca="1" si="87"/>
        <v>4.5623802515698308E-2</v>
      </c>
      <c r="H261">
        <f t="shared" ca="1" si="87"/>
        <v>0.9368660810752355</v>
      </c>
      <c r="I261">
        <f t="shared" ca="1" si="87"/>
        <v>0.41524302179755412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fl3</v>
      </c>
      <c r="AB261" t="s">
        <v>456</v>
      </c>
      <c r="AC261" t="s">
        <v>517</v>
      </c>
      <c r="AD261">
        <v>1</v>
      </c>
      <c r="AE261" t="s">
        <v>129</v>
      </c>
      <c r="AF261">
        <v>70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도스로프</v>
      </c>
      <c r="AL261">
        <v>1</v>
      </c>
      <c r="AM26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v>
      </c>
      <c r="AN261" t="str">
        <f t="shared" ca="1" si="97"/>
        <v>{"dy":26,"sl":9,"tp":"fl3","vl":"Actor0030","cn":1,"pt":"DI","pp":70,"pr":49}</v>
      </c>
    </row>
    <row r="262" spans="1:40">
      <c r="A262">
        <v>27</v>
      </c>
      <c r="B262">
        <v>0</v>
      </c>
      <c r="C262">
        <f t="shared" si="88"/>
        <v>0</v>
      </c>
      <c r="D262">
        <f t="shared" ref="D262:I271" ca="1" si="98">RAND()</f>
        <v>0.25658799598615467</v>
      </c>
      <c r="E262">
        <f t="shared" ca="1" si="98"/>
        <v>0.44102235991975824</v>
      </c>
      <c r="F262">
        <f t="shared" ca="1" si="98"/>
        <v>0.54963336144726571</v>
      </c>
      <c r="G262">
        <f t="shared" ca="1" si="98"/>
        <v>0.32350267252580855</v>
      </c>
      <c r="H262">
        <f t="shared" ca="1" si="98"/>
        <v>0.24340165631973654</v>
      </c>
      <c r="I262">
        <f t="shared" ca="1" si="98"/>
        <v>0.61607931055635201</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444</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v>
      </c>
      <c r="AN262" t="str">
        <f t="shared" ca="1" si="97"/>
        <v>{"dy":27,"sl":0,"tp":"fe","vl":"Equip2101","cn":1,"pt":"GO","pr":1400}</v>
      </c>
    </row>
    <row r="263" spans="1:40">
      <c r="A263">
        <v>27</v>
      </c>
      <c r="B263">
        <v>1</v>
      </c>
      <c r="C263">
        <f t="shared" si="88"/>
        <v>0</v>
      </c>
      <c r="D263">
        <f t="shared" ca="1" si="98"/>
        <v>0.78030644410135053</v>
      </c>
      <c r="E263">
        <f t="shared" ca="1" si="98"/>
        <v>0.72471827301581604</v>
      </c>
      <c r="F263">
        <f t="shared" ca="1" si="98"/>
        <v>0.96388263438402644</v>
      </c>
      <c r="G263">
        <f t="shared" ca="1" si="98"/>
        <v>0.78626798620917537</v>
      </c>
      <c r="H263">
        <f t="shared" ca="1" si="98"/>
        <v>0.19989092887990334</v>
      </c>
      <c r="I263">
        <f t="shared" ca="1" si="98"/>
        <v>0.58422107254480959</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v>
      </c>
      <c r="AN263" t="str">
        <f t="shared" ca="1" si="97"/>
        <v>{"dy":27,"sl":1,"tp":"upn","vl":"46336","cn":11,"pt":"GO","pr":3300}</v>
      </c>
    </row>
    <row r="264" spans="1:40">
      <c r="A264">
        <v>27</v>
      </c>
      <c r="B264">
        <v>2</v>
      </c>
      <c r="C264">
        <f t="shared" si="88"/>
        <v>0</v>
      </c>
      <c r="D264">
        <f t="shared" ca="1" si="98"/>
        <v>6.3956874520282425E-2</v>
      </c>
      <c r="E264">
        <f t="shared" ca="1" si="98"/>
        <v>0.6518865609797132</v>
      </c>
      <c r="F264">
        <f t="shared" ca="1" si="98"/>
        <v>0.63036978189627102</v>
      </c>
      <c r="G264">
        <f t="shared" ca="1" si="98"/>
        <v>0.41777113716256686</v>
      </c>
      <c r="H264">
        <f t="shared" ca="1" si="98"/>
        <v>0.9205772239598724</v>
      </c>
      <c r="I264">
        <f t="shared" ca="1" si="98"/>
        <v>0.87064445961093273</v>
      </c>
      <c r="M264" t="str">
        <f t="shared" ca="1" si="89"/>
        <v>안 지정 캐릭터 PP 영웅등급</v>
      </c>
      <c r="N264">
        <f t="shared" ca="1" si="90"/>
        <v>65188</v>
      </c>
      <c r="O264">
        <f t="shared" ca="1" si="91"/>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415</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v>
      </c>
      <c r="AN264" t="str">
        <f t="shared" ca="1" si="97"/>
        <v>{"dy":27,"sl":2,"tp":"fe","vl":"Equip7102","cn":1,"pt":"GO","pr":3200}</v>
      </c>
    </row>
    <row r="265" spans="1:40">
      <c r="A265">
        <v>27</v>
      </c>
      <c r="B265">
        <v>3</v>
      </c>
      <c r="C265">
        <f t="shared" si="88"/>
        <v>0</v>
      </c>
      <c r="D265">
        <f t="shared" ca="1" si="98"/>
        <v>0.4157605193155004</v>
      </c>
      <c r="E265">
        <f t="shared" ca="1" si="98"/>
        <v>0.72925666850276416</v>
      </c>
      <c r="F265">
        <f t="shared" ca="1" si="98"/>
        <v>0.32405185139802184</v>
      </c>
      <c r="G265">
        <f t="shared" ca="1" si="98"/>
        <v>0.19003714237449798</v>
      </c>
      <c r="H265">
        <f t="shared" ca="1" si="98"/>
        <v>0.15091613250238334</v>
      </c>
      <c r="I265">
        <f t="shared" ca="1" si="98"/>
        <v>0.35319944865138875</v>
      </c>
      <c r="M265" t="str">
        <f t="shared" ca="1" si="89"/>
        <v>안 지정 캐릭터 PP 일반등급</v>
      </c>
      <c r="N265">
        <f t="shared" ca="1" si="90"/>
        <v>72925</v>
      </c>
      <c r="O265">
        <f t="shared" ca="1" si="91"/>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3300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245</v>
      </c>
      <c r="AD265">
        <v>1</v>
      </c>
      <c r="AE265" t="s">
        <v>125</v>
      </c>
      <c r="AG265">
        <v>900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숨겨온 원한</v>
      </c>
      <c r="AL265">
        <v>1</v>
      </c>
      <c r="AM265"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v>
      </c>
      <c r="AN265" t="str">
        <f t="shared" ca="1" si="97"/>
        <v>{"dy":27,"sl":3,"tp":"fe","vl":"Equip1002","cn":1,"pt":"GO","pr":900}</v>
      </c>
    </row>
    <row r="266" spans="1:40">
      <c r="A266">
        <v>27</v>
      </c>
      <c r="B266">
        <v>4</v>
      </c>
      <c r="C266">
        <f t="shared" si="88"/>
        <v>0</v>
      </c>
      <c r="D266">
        <f t="shared" ca="1" si="98"/>
        <v>0.41751911063089964</v>
      </c>
      <c r="E266">
        <f t="shared" ca="1" si="98"/>
        <v>0.46402454498698265</v>
      </c>
      <c r="F266">
        <f t="shared" ca="1" si="98"/>
        <v>0.93833625788510633</v>
      </c>
      <c r="G266">
        <f t="shared" ca="1" si="98"/>
        <v>0.73141265471472872</v>
      </c>
      <c r="H266">
        <f t="shared" ca="1" si="98"/>
        <v>0.28072566914303176</v>
      </c>
      <c r="I266">
        <f t="shared" ca="1" si="98"/>
        <v>0.5625890498850612</v>
      </c>
      <c r="M266" t="str">
        <f t="shared" ca="1" si="89"/>
        <v>안 지정 캐릭터 PP 일반등급</v>
      </c>
      <c r="N266">
        <f t="shared" ca="1" si="90"/>
        <v>46402</v>
      </c>
      <c r="O266">
        <f t="shared" ca="1" si="91"/>
        <v>8</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v>
      </c>
      <c r="AN266" t="str">
        <f t="shared" ca="1" si="97"/>
        <v>{"dy":27,"sl":4,"tp":"upn","vl":"58093","cn":12,"pt":"GO","pr":3600}</v>
      </c>
    </row>
    <row r="267" spans="1:40">
      <c r="A267">
        <v>27</v>
      </c>
      <c r="B267">
        <v>5</v>
      </c>
      <c r="C267">
        <f t="shared" si="88"/>
        <v>0</v>
      </c>
      <c r="D267">
        <f t="shared" ca="1" si="98"/>
        <v>0.37288360672012599</v>
      </c>
      <c r="E267">
        <f t="shared" ca="1" si="98"/>
        <v>0.9704105024275389</v>
      </c>
      <c r="F267">
        <f t="shared" ca="1" si="98"/>
        <v>0.37924719176321497</v>
      </c>
      <c r="G267">
        <f t="shared" ca="1" si="98"/>
        <v>0.87970066425427196</v>
      </c>
      <c r="H267">
        <f t="shared" ca="1" si="98"/>
        <v>0.85592931158237495</v>
      </c>
      <c r="I267">
        <f t="shared" ca="1" si="98"/>
        <v>0.17586790393114871</v>
      </c>
      <c r="M267" t="str">
        <f t="shared" ca="1" si="89"/>
        <v>지정 장비</v>
      </c>
      <c r="N267" t="e">
        <f t="shared" ca="1" si="90"/>
        <v>#VALUE!</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t="shared" ca="1" si="92"/>
        <v>#VALUE!</v>
      </c>
      <c r="U267" t="s">
        <v>91</v>
      </c>
      <c r="V267">
        <v>73986</v>
      </c>
      <c r="W267">
        <v>13</v>
      </c>
      <c r="X267" t="s">
        <v>125</v>
      </c>
      <c r="Z267">
        <v>1300</v>
      </c>
      <c r="AA267" t="str">
        <f t="shared" ca="1" si="93"/>
        <v>fe</v>
      </c>
      <c r="AB267" t="s">
        <v>82</v>
      </c>
      <c r="AC267" t="s">
        <v>416</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v>
      </c>
      <c r="AN267" t="str">
        <f t="shared" ca="1" si="97"/>
        <v>{"dy":27,"sl":5,"tp":"fe","vl":"Equip6002","cn":1,"pt":"GO","pr":2200}</v>
      </c>
    </row>
    <row r="268" spans="1:40">
      <c r="A268">
        <v>27</v>
      </c>
      <c r="B268">
        <v>6</v>
      </c>
      <c r="C268">
        <f t="shared" si="88"/>
        <v>0</v>
      </c>
      <c r="D268">
        <f t="shared" ca="1" si="98"/>
        <v>0.38560366634754872</v>
      </c>
      <c r="E268">
        <f t="shared" ca="1" si="98"/>
        <v>0.71637025813798938</v>
      </c>
      <c r="F268">
        <f t="shared" ca="1" si="98"/>
        <v>0.88252236981275278</v>
      </c>
      <c r="G268">
        <f t="shared" ca="1" si="98"/>
        <v>0.53307105203912841</v>
      </c>
      <c r="H268">
        <f t="shared" ca="1" si="98"/>
        <v>0.97082610616225562</v>
      </c>
      <c r="I268">
        <f t="shared" ca="1" si="98"/>
        <v>0.85117021695351314</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516</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v>
      </c>
      <c r="AN268" t="str">
        <f t="shared" ca="1" si="97"/>
        <v>{"dy":27,"sl":6,"tp":"fe","vl":"Equip8202","cn":1,"pt":"GO","pr":29100}</v>
      </c>
    </row>
    <row r="269" spans="1:40">
      <c r="A269">
        <v>27</v>
      </c>
      <c r="B269">
        <v>7</v>
      </c>
      <c r="C269">
        <f t="shared" si="88"/>
        <v>0</v>
      </c>
      <c r="D269">
        <f t="shared" ca="1" si="98"/>
        <v>0.49847715880911025</v>
      </c>
      <c r="E269">
        <f t="shared" ca="1" si="98"/>
        <v>8.9788638131342635E-2</v>
      </c>
      <c r="F269">
        <f t="shared" ca="1" si="98"/>
        <v>0.94510208615011659</v>
      </c>
      <c r="G269">
        <f t="shared" ca="1" si="98"/>
        <v>0.28157539594689573</v>
      </c>
      <c r="H269">
        <f t="shared" ca="1" si="98"/>
        <v>0.8531525675917101</v>
      </c>
      <c r="I269">
        <f t="shared" ca="1" si="98"/>
        <v>0.96070134390641115</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409</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v>
      </c>
      <c r="AN269" t="str">
        <f t="shared" ca="1" si="97"/>
        <v>{"dy":27,"sl":7,"tp":"uph","vl":"34952","cn":11,"pt":"DI","pr":3}</v>
      </c>
    </row>
    <row r="270" spans="1:40">
      <c r="A270">
        <v>27</v>
      </c>
      <c r="B270">
        <v>8</v>
      </c>
      <c r="C270">
        <f t="shared" si="88"/>
        <v>0</v>
      </c>
      <c r="D270">
        <f t="shared" ca="1" si="98"/>
        <v>0.1288772214136672</v>
      </c>
      <c r="E270">
        <f t="shared" ca="1" si="98"/>
        <v>0.57492351600567915</v>
      </c>
      <c r="F270">
        <f t="shared" ca="1" si="98"/>
        <v>0.82925896916255493</v>
      </c>
      <c r="G270">
        <f t="shared" ca="1" si="98"/>
        <v>0.44504274738294214</v>
      </c>
      <c r="H270">
        <f t="shared" ca="1" si="98"/>
        <v>7.5796860357679963E-2</v>
      </c>
      <c r="I270">
        <f t="shared" ca="1" si="98"/>
        <v>0.91200731055665518</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v>
      </c>
      <c r="AN270" t="str">
        <f t="shared" ca="1" si="97"/>
        <v>{"dy":27,"sl":8}</v>
      </c>
    </row>
    <row r="271" spans="1:40">
      <c r="A271">
        <v>27</v>
      </c>
      <c r="B271">
        <v>9</v>
      </c>
      <c r="C271">
        <f t="shared" si="88"/>
        <v>0</v>
      </c>
      <c r="D271">
        <f t="shared" ca="1" si="98"/>
        <v>0.85583316952597677</v>
      </c>
      <c r="E271">
        <f t="shared" ca="1" si="98"/>
        <v>1.8170850567202579E-2</v>
      </c>
      <c r="F271">
        <f t="shared" ca="1" si="98"/>
        <v>0.46991406151925552</v>
      </c>
      <c r="G271">
        <f t="shared" ca="1" si="98"/>
        <v>0.79672896844172569</v>
      </c>
      <c r="H271">
        <f t="shared" ca="1" si="98"/>
        <v>0.93642447237267046</v>
      </c>
      <c r="I271">
        <f t="shared" ca="1" si="98"/>
        <v>0.10347332599183479</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v>
      </c>
      <c r="AN271" t="str">
        <f t="shared" ca="1" si="97"/>
        <v>{"dy":27,"sl":9}</v>
      </c>
    </row>
    <row r="272" spans="1:40">
      <c r="A272">
        <v>28</v>
      </c>
      <c r="B272">
        <v>0</v>
      </c>
      <c r="C272">
        <f t="shared" si="88"/>
        <v>0</v>
      </c>
      <c r="D272">
        <f t="shared" ref="D272:I281" ca="1" si="99">RAND()</f>
        <v>0.9957330457484318</v>
      </c>
      <c r="E272">
        <f t="shared" ca="1" si="99"/>
        <v>0.19997816637754939</v>
      </c>
      <c r="F272">
        <f t="shared" ca="1" si="99"/>
        <v>0.36289931674547382</v>
      </c>
      <c r="G272">
        <f t="shared" ca="1" si="99"/>
        <v>0.38512080762599021</v>
      </c>
      <c r="H272">
        <f t="shared" ca="1" si="99"/>
        <v>0.48265474384350115</v>
      </c>
      <c r="I272">
        <f t="shared" ca="1" si="99"/>
        <v>6.6091135365930476E-2</v>
      </c>
      <c r="M272" t="str">
        <f t="shared" ca="1" si="89"/>
        <v>캐릭터 상자 영웅등급</v>
      </c>
      <c r="N272" t="str">
        <f t="shared" ca="1" si="90"/>
        <v>삭제</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149</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204</v>
      </c>
      <c r="W272">
        <v>1</v>
      </c>
      <c r="X272" t="s">
        <v>125</v>
      </c>
      <c r="Z272">
        <v>3200</v>
      </c>
      <c r="AA272" t="str">
        <f t="shared" ca="1" si="93"/>
        <v>fe</v>
      </c>
      <c r="AB272" t="s">
        <v>82</v>
      </c>
      <c r="AC272" t="s">
        <v>381</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v>
      </c>
      <c r="AN272" t="str">
        <f t="shared" ca="1" si="97"/>
        <v>{"dy":28,"sl":0,"tp":"fe","vl":"Equip1102","cn":1,"pt":"GO","pr":1100}</v>
      </c>
    </row>
    <row r="273" spans="1:40">
      <c r="A273">
        <v>28</v>
      </c>
      <c r="B273">
        <v>1</v>
      </c>
      <c r="C273">
        <f t="shared" si="88"/>
        <v>0</v>
      </c>
      <c r="D273">
        <f t="shared" ca="1" si="99"/>
        <v>0.86914122229873902</v>
      </c>
      <c r="E273">
        <f t="shared" ca="1" si="99"/>
        <v>0.15698343927726666</v>
      </c>
      <c r="F273">
        <f t="shared" ca="1" si="99"/>
        <v>2.7427418324696085E-2</v>
      </c>
      <c r="G273">
        <f t="shared" ca="1" si="99"/>
        <v>0.5173903634226138</v>
      </c>
      <c r="H273">
        <f t="shared" ca="1" si="99"/>
        <v>0.99413330091367968</v>
      </c>
      <c r="I273">
        <f t="shared" ca="1" si="99"/>
        <v>0.98306772106597051</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417</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v>
      </c>
      <c r="AN273" t="str">
        <f t="shared" ca="1" si="97"/>
        <v>{"dy":28,"sl":1,"tp":"fe","vl":"Equip3202","cn":1,"pt":"DI","pr":4}</v>
      </c>
    </row>
    <row r="274" spans="1:40">
      <c r="A274">
        <v>28</v>
      </c>
      <c r="B274">
        <v>2</v>
      </c>
      <c r="C274">
        <f t="shared" si="88"/>
        <v>0</v>
      </c>
      <c r="D274">
        <f t="shared" ca="1" si="99"/>
        <v>0.76561274670719437</v>
      </c>
      <c r="E274">
        <f t="shared" ca="1" si="99"/>
        <v>0.68430547005526243</v>
      </c>
      <c r="F274">
        <f t="shared" ca="1" si="99"/>
        <v>0.41297088182597919</v>
      </c>
      <c r="G274">
        <f t="shared" ca="1" si="99"/>
        <v>0.82744059607763487</v>
      </c>
      <c r="H274">
        <f t="shared" ca="1" si="99"/>
        <v>0.84386058629692928</v>
      </c>
      <c r="I274">
        <f t="shared" ca="1" si="99"/>
        <v>0.51719635904433259</v>
      </c>
      <c r="M274" t="str">
        <f t="shared" ca="1" si="89"/>
        <v>안 지정 캐릭터 PP 영웅등급</v>
      </c>
      <c r="N274">
        <f t="shared" ca="1" si="90"/>
        <v>68430</v>
      </c>
      <c r="O274">
        <f t="shared" ca="1" si="91"/>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418</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v>
      </c>
      <c r="AN274" t="str">
        <f t="shared" ca="1" si="97"/>
        <v>{"dy":28,"sl":2,"tp":"fe","vl":"Equip4302","cn":1,"pt":"GO","pr":7400}</v>
      </c>
    </row>
    <row r="275" spans="1:40">
      <c r="A275">
        <v>28</v>
      </c>
      <c r="B275">
        <v>3</v>
      </c>
      <c r="C275">
        <f t="shared" si="88"/>
        <v>0</v>
      </c>
      <c r="D275">
        <f t="shared" ca="1" si="99"/>
        <v>0.77641918741543725</v>
      </c>
      <c r="E275">
        <f t="shared" ca="1" si="99"/>
        <v>0.95975324649994964</v>
      </c>
      <c r="F275">
        <f t="shared" ca="1" si="99"/>
        <v>0.8792193382359238</v>
      </c>
      <c r="G275">
        <f t="shared" ca="1" si="99"/>
        <v>0.94821740491650408</v>
      </c>
      <c r="H275">
        <f t="shared" ca="1" si="99"/>
        <v>0.77757824116482299</v>
      </c>
      <c r="I275">
        <f t="shared" ca="1" si="99"/>
        <v>9.1161755292484825E-3</v>
      </c>
      <c r="M275" t="str">
        <f t="shared" ca="1" si="89"/>
        <v>안 지정 캐릭터 PP 일반등급</v>
      </c>
      <c r="N275">
        <f t="shared" ca="1" si="90"/>
        <v>95975</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4200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460</v>
      </c>
      <c r="AD275">
        <v>1</v>
      </c>
      <c r="AE275" t="s">
        <v>125</v>
      </c>
      <c r="AG275">
        <v>3200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은빛 유산</v>
      </c>
      <c r="AL275">
        <v>1</v>
      </c>
      <c r="AM275"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v>
      </c>
      <c r="AN275" t="str">
        <f t="shared" ca="1" si="97"/>
        <v>{"dy":28,"sl":3,"tp":"fe","vl":"Equip0202","cn":1,"pt":"GO","pr":3200}</v>
      </c>
    </row>
    <row r="276" spans="1:40">
      <c r="A276">
        <v>28</v>
      </c>
      <c r="B276">
        <v>4</v>
      </c>
      <c r="C276">
        <f t="shared" si="88"/>
        <v>0</v>
      </c>
      <c r="D276">
        <f t="shared" ca="1" si="99"/>
        <v>0.56740634786669064</v>
      </c>
      <c r="E276">
        <f t="shared" ca="1" si="99"/>
        <v>0.38689215001058008</v>
      </c>
      <c r="F276">
        <f t="shared" ca="1" si="99"/>
        <v>0.3146869043805024</v>
      </c>
      <c r="G276">
        <f t="shared" ca="1" si="99"/>
        <v>0.75498503971004338</v>
      </c>
      <c r="H276">
        <f t="shared" ca="1" si="99"/>
        <v>0.84818127133293841</v>
      </c>
      <c r="I276">
        <f t="shared" ca="1" si="99"/>
        <v>0.6101468449944154</v>
      </c>
      <c r="M276" t="str">
        <f t="shared" ca="1" si="89"/>
        <v>안 지정 캐릭터 PP 일반등급</v>
      </c>
      <c r="N276">
        <f t="shared" ca="1" si="90"/>
        <v>38689</v>
      </c>
      <c r="O276">
        <f t="shared" ca="1" si="91"/>
        <v>7</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2100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420</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v>
      </c>
      <c r="AN276" t="str">
        <f t="shared" ca="1" si="97"/>
        <v>{"dy":28,"sl":4,"tp":"fe","vl":"Equip7201","cn":1,"pt":"GO","pr":9600}</v>
      </c>
    </row>
    <row r="277" spans="1:40">
      <c r="A277">
        <v>28</v>
      </c>
      <c r="B277">
        <v>5</v>
      </c>
      <c r="C277">
        <f t="shared" si="88"/>
        <v>0</v>
      </c>
      <c r="D277">
        <f t="shared" ca="1" si="99"/>
        <v>0.8623001188829934</v>
      </c>
      <c r="E277">
        <f t="shared" ca="1" si="99"/>
        <v>0.90670555795754493</v>
      </c>
      <c r="F277">
        <f t="shared" ca="1" si="99"/>
        <v>0.65031198279251712</v>
      </c>
      <c r="G277">
        <f t="shared" ca="1" si="99"/>
        <v>0.22623202858740998</v>
      </c>
      <c r="H277">
        <f t="shared" ca="1" si="99"/>
        <v>0.2334036528176765</v>
      </c>
      <c r="I277">
        <f t="shared" ca="1" si="99"/>
        <v>0.3364951279387981</v>
      </c>
      <c r="M277" t="str">
        <f t="shared" ca="1" si="89"/>
        <v>안 지정 캐릭터 PP 일반등급</v>
      </c>
      <c r="N277">
        <f t="shared" ca="1" si="90"/>
        <v>90670</v>
      </c>
      <c r="O277">
        <f t="shared" ca="1" si="91"/>
        <v>13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v>
      </c>
      <c r="AN277" t="str">
        <f t="shared" ca="1" si="97"/>
        <v>{"dy":28,"sl":5,"tp":"uph","vl":"85730","cn":7,"pt":"GO","pr":2100}</v>
      </c>
    </row>
    <row r="278" spans="1:40">
      <c r="A278">
        <v>28</v>
      </c>
      <c r="B278">
        <v>6</v>
      </c>
      <c r="C278">
        <f t="shared" si="88"/>
        <v>0</v>
      </c>
      <c r="D278">
        <f t="shared" ca="1" si="99"/>
        <v>0.7648564025895821</v>
      </c>
      <c r="E278">
        <f t="shared" ca="1" si="99"/>
        <v>0.42298377837001233</v>
      </c>
      <c r="F278">
        <f t="shared" ca="1" si="99"/>
        <v>0.15028755405564465</v>
      </c>
      <c r="G278">
        <f t="shared" ca="1" si="99"/>
        <v>0.4589663359676569</v>
      </c>
      <c r="H278">
        <f t="shared" ca="1" si="99"/>
        <v>0.33392688885870647</v>
      </c>
      <c r="I278">
        <f t="shared" ca="1" si="99"/>
        <v>0.22912463834816821</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v>
      </c>
      <c r="AN278" t="str">
        <f t="shared" ca="1" si="97"/>
        <v>{"dy":28,"sl":6,"tp":"upn","vl":"13144","cn":14,"pt":"GO","pr":4200}</v>
      </c>
    </row>
    <row r="279" spans="1:40">
      <c r="A279">
        <v>28</v>
      </c>
      <c r="B279">
        <v>7</v>
      </c>
      <c r="C279">
        <f t="shared" si="88"/>
        <v>0</v>
      </c>
      <c r="D279">
        <f t="shared" ca="1" si="99"/>
        <v>4.4036415197047929E-2</v>
      </c>
      <c r="E279">
        <f t="shared" ca="1" si="99"/>
        <v>0.65426577317125956</v>
      </c>
      <c r="F279">
        <f t="shared" ca="1" si="99"/>
        <v>0.97993310466890204</v>
      </c>
      <c r="G279">
        <f t="shared" ca="1" si="99"/>
        <v>0.72514824524651456</v>
      </c>
      <c r="H279">
        <f t="shared" ca="1" si="99"/>
        <v>7.7161984411117324E-2</v>
      </c>
      <c r="I279">
        <f t="shared" ca="1" si="99"/>
        <v>0.51600997740422305</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v>
      </c>
      <c r="AN279" t="str">
        <f t="shared" ca="1" si="97"/>
        <v>{"dy":28,"sl":7,"tp":"upn","vl":"41165","cn":11,"pt":"GO","pr":3300}</v>
      </c>
    </row>
    <row r="280" spans="1:40">
      <c r="A280">
        <v>28</v>
      </c>
      <c r="B280">
        <v>8</v>
      </c>
      <c r="C280">
        <f t="shared" si="88"/>
        <v>0</v>
      </c>
      <c r="D280">
        <f t="shared" ca="1" si="99"/>
        <v>0.12576175260751898</v>
      </c>
      <c r="E280">
        <f t="shared" ca="1" si="99"/>
        <v>0.29554743515087867</v>
      </c>
      <c r="F280">
        <f t="shared" ca="1" si="99"/>
        <v>0.12398339728299079</v>
      </c>
      <c r="G280">
        <f t="shared" ca="1" si="99"/>
        <v>0.2538528569599845</v>
      </c>
      <c r="H280">
        <f t="shared" ca="1" si="99"/>
        <v>0.32011525142135933</v>
      </c>
      <c r="I280">
        <f t="shared" ca="1" si="99"/>
        <v>9.1978849358167691E-2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fc</v>
      </c>
      <c r="AB280" t="s">
        <v>85</v>
      </c>
      <c r="AC280" t="s">
        <v>449</v>
      </c>
      <c r="AD280">
        <v>1</v>
      </c>
      <c r="AE280" t="s">
        <v>129</v>
      </c>
      <c r="AF280">
        <v>239</v>
      </c>
      <c r="AG280">
        <v>159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원더</v>
      </c>
      <c r="AL280">
        <v>1</v>
      </c>
      <c r="AM28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v>
      </c>
      <c r="AN280" t="str">
        <f t="shared" ca="1" si="97"/>
        <v>{"dy":28,"sl":8,"tp":"fc","vl":"Actor2128","cn":1,"pt":"DI","pp":239,"pr":159}</v>
      </c>
    </row>
    <row r="281" spans="1:40">
      <c r="A281">
        <v>28</v>
      </c>
      <c r="B281">
        <v>9</v>
      </c>
      <c r="C281">
        <f t="shared" si="88"/>
        <v>0</v>
      </c>
      <c r="D281">
        <f t="shared" ca="1" si="99"/>
        <v>0.41720459334515092</v>
      </c>
      <c r="E281">
        <f t="shared" ca="1" si="99"/>
        <v>0.92543027084176777</v>
      </c>
      <c r="F281">
        <f t="shared" ca="1" si="99"/>
        <v>0.22059239203240644</v>
      </c>
      <c r="G281">
        <f t="shared" ca="1" si="99"/>
        <v>0.58486431789633886</v>
      </c>
      <c r="H281">
        <f t="shared" ca="1" si="99"/>
        <v>0.55330182779567638</v>
      </c>
      <c r="I281">
        <f t="shared" ca="1" si="99"/>
        <v>0.54175150464691935</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fc</v>
      </c>
      <c r="AB281" t="s">
        <v>85</v>
      </c>
      <c r="AC281" t="s">
        <v>450</v>
      </c>
      <c r="AD281">
        <v>1</v>
      </c>
      <c r="AE281" t="s">
        <v>129</v>
      </c>
      <c r="AF281">
        <v>229</v>
      </c>
      <c r="AG281">
        <v>139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카츄진</v>
      </c>
      <c r="AL281">
        <v>1</v>
      </c>
      <c r="AM28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v>
      </c>
      <c r="AN281" t="str">
        <f t="shared" ca="1" si="97"/>
        <v>{"dy":28,"sl":9,"tp":"fc","vl":"Actor3117","cn":1,"pt":"DI","pp":229,"pr":139}</v>
      </c>
    </row>
    <row r="282" spans="1:40">
      <c r="A282">
        <v>29</v>
      </c>
      <c r="B282">
        <v>0</v>
      </c>
      <c r="C282">
        <f t="shared" si="88"/>
        <v>0</v>
      </c>
      <c r="D282">
        <f t="shared" ref="D282:I291" ca="1" si="100">RAND()</f>
        <v>0.91077410995382191</v>
      </c>
      <c r="E282">
        <f t="shared" ca="1" si="100"/>
        <v>0.39978354343724032</v>
      </c>
      <c r="F282">
        <f t="shared" ca="1" si="100"/>
        <v>0.94976128626352763</v>
      </c>
      <c r="G282">
        <f t="shared" ca="1" si="100"/>
        <v>0.98648102100168966</v>
      </c>
      <c r="H282">
        <f t="shared" ca="1" si="100"/>
        <v>0.688609547715476</v>
      </c>
      <c r="I282">
        <f t="shared" ca="1" si="100"/>
        <v>0.96875192911044827</v>
      </c>
      <c r="M282" t="str">
        <f t="shared" ca="1" si="89"/>
        <v>캐릭터 상자 일반등급</v>
      </c>
      <c r="N282" t="str">
        <f t="shared" ca="1" si="90"/>
        <v>삭제</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129</v>
      </c>
      <c r="Z282">
        <v>29</v>
      </c>
      <c r="AA282" t="str">
        <f t="shared" ca="1" si="93"/>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v>
      </c>
      <c r="AN282" t="str">
        <f t="shared" ca="1" si="97"/>
        <v>{"dy":29,"sl":0,"tp":"upn","vl":"13898","cn":9,"pt":"GO","pr":2700}</v>
      </c>
    </row>
    <row r="283" spans="1:40">
      <c r="A283">
        <v>29</v>
      </c>
      <c r="B283">
        <v>1</v>
      </c>
      <c r="C283">
        <f t="shared" si="88"/>
        <v>0</v>
      </c>
      <c r="D283">
        <f t="shared" ca="1" si="100"/>
        <v>0.11670280699917213</v>
      </c>
      <c r="E283">
        <f t="shared" ca="1" si="100"/>
        <v>3.2780949135254756E-2</v>
      </c>
      <c r="F283">
        <f t="shared" ca="1" si="100"/>
        <v>0.77112014919204208</v>
      </c>
      <c r="G283">
        <f t="shared" ca="1" si="100"/>
        <v>0.9521282049117209</v>
      </c>
      <c r="H283">
        <f t="shared" ca="1" si="100"/>
        <v>0.5590457400210187</v>
      </c>
      <c r="I283">
        <f t="shared" ca="1" si="100"/>
        <v>0.63450860570034195</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453</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석공의 망치</v>
      </c>
      <c r="AL283">
        <v>1</v>
      </c>
      <c r="AM283"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v>
      </c>
      <c r="AN283" t="str">
        <f t="shared" ca="1" si="97"/>
        <v>{"dy":29,"sl":1,"tp":"fe","vl":"Equip4001","cn":1,"pt":"GO","pr":600}</v>
      </c>
    </row>
    <row r="284" spans="1:40">
      <c r="A284">
        <v>29</v>
      </c>
      <c r="B284">
        <v>2</v>
      </c>
      <c r="C284">
        <f t="shared" si="88"/>
        <v>0</v>
      </c>
      <c r="D284">
        <f t="shared" ca="1" si="100"/>
        <v>0.28892302664335334</v>
      </c>
      <c r="E284">
        <f t="shared" ca="1" si="100"/>
        <v>0.14721875860035338</v>
      </c>
      <c r="F284">
        <f t="shared" ca="1" si="100"/>
        <v>0.42028744009519725</v>
      </c>
      <c r="G284">
        <f t="shared" ca="1" si="100"/>
        <v>0.23976134542538274</v>
      </c>
      <c r="H284">
        <f t="shared" ca="1" si="100"/>
        <v>0.81266047844192324</v>
      </c>
      <c r="I284">
        <f t="shared" ca="1" si="100"/>
        <v>0.12779859731619048</v>
      </c>
      <c r="M284" t="str">
        <f t="shared" ca="1" si="89"/>
        <v>안 지정 캐릭터 PP 영웅등급</v>
      </c>
      <c r="N284">
        <f t="shared" ca="1" si="90"/>
        <v>14721</v>
      </c>
      <c r="O284">
        <f t="shared" ca="1" si="91"/>
        <v>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v>
      </c>
      <c r="AN284" t="str">
        <f t="shared" ca="1" si="97"/>
        <v>{"dy":29,"sl":2,"tp":"uph","vl":"81067","cn":12,"pt":"GO","pr":3600}</v>
      </c>
    </row>
    <row r="285" spans="1:40">
      <c r="A285">
        <v>29</v>
      </c>
      <c r="B285">
        <v>3</v>
      </c>
      <c r="C285">
        <f t="shared" si="88"/>
        <v>0</v>
      </c>
      <c r="D285">
        <f t="shared" ca="1" si="100"/>
        <v>0.59030968977846954</v>
      </c>
      <c r="E285">
        <f t="shared" ca="1" si="100"/>
        <v>0.3212708252750982</v>
      </c>
      <c r="F285">
        <f t="shared" ca="1" si="100"/>
        <v>5.5414682680481331E-3</v>
      </c>
      <c r="G285">
        <f t="shared" ca="1" si="100"/>
        <v>3.1530705080313859E-2</v>
      </c>
      <c r="H285">
        <f t="shared" ca="1" si="100"/>
        <v>0.62446950738990181</v>
      </c>
      <c r="I285">
        <f t="shared" ca="1" si="100"/>
        <v>0.72687686507104521</v>
      </c>
      <c r="M285" t="str">
        <f t="shared" ca="1" si="89"/>
        <v>안 지정 캐릭터 PP 일반등급</v>
      </c>
      <c r="N285">
        <f t="shared" ca="1" si="90"/>
        <v>32127</v>
      </c>
      <c r="O285">
        <f t="shared" ca="1" si="91"/>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451</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파수꾼의 숏보우</v>
      </c>
      <c r="AL285">
        <v>1</v>
      </c>
      <c r="AM285"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v>
      </c>
      <c r="AN285" t="str">
        <f t="shared" ca="1" si="97"/>
        <v>{"dy":29,"sl":3,"tp":"fe","vl":"Equip2202","cn":1,"pt":"DI","pr":4}</v>
      </c>
    </row>
    <row r="286" spans="1:40">
      <c r="A286">
        <v>29</v>
      </c>
      <c r="B286">
        <v>4</v>
      </c>
      <c r="C286">
        <f t="shared" si="88"/>
        <v>0</v>
      </c>
      <c r="D286">
        <f t="shared" ca="1" si="100"/>
        <v>0.50990310156508534</v>
      </c>
      <c r="E286">
        <f t="shared" ca="1" si="100"/>
        <v>0.12318507954445546</v>
      </c>
      <c r="F286">
        <f t="shared" ca="1" si="100"/>
        <v>0.24356379277632922</v>
      </c>
      <c r="G286">
        <f t="shared" ca="1" si="100"/>
        <v>8.8717373383140896E-2</v>
      </c>
      <c r="H286">
        <f t="shared" ca="1" si="100"/>
        <v>0.94104268962330506</v>
      </c>
      <c r="I286">
        <f t="shared" ca="1" si="100"/>
        <v>0.12318564566450174</v>
      </c>
      <c r="M286" t="str">
        <f t="shared" ca="1" si="89"/>
        <v>안 지정 캐릭터 PP 일반등급</v>
      </c>
      <c r="N286">
        <f t="shared" ca="1" si="90"/>
        <v>12318</v>
      </c>
      <c r="O286">
        <f t="shared" ca="1" si="91"/>
        <v>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v>
      </c>
      <c r="AN286" t="str">
        <f t="shared" ca="1" si="97"/>
        <v>{"dy":29,"sl":4,"tp":"upn","vl":"14370","cn":4,"pt":"GO","pr":1200}</v>
      </c>
    </row>
    <row r="287" spans="1:40">
      <c r="A287">
        <v>29</v>
      </c>
      <c r="B287">
        <v>5</v>
      </c>
      <c r="C287">
        <f t="shared" si="88"/>
        <v>0</v>
      </c>
      <c r="D287">
        <f t="shared" ca="1" si="100"/>
        <v>0.98660128977227424</v>
      </c>
      <c r="E287">
        <f t="shared" ca="1" si="100"/>
        <v>7.3593107183082207E-2</v>
      </c>
      <c r="F287">
        <f t="shared" ca="1" si="100"/>
        <v>0.93604698652708895</v>
      </c>
      <c r="G287">
        <f t="shared" ca="1" si="100"/>
        <v>0.48001432543871869</v>
      </c>
      <c r="H287">
        <f t="shared" ca="1" si="100"/>
        <v>0.11814142188962173</v>
      </c>
      <c r="I287">
        <f t="shared" ca="1" si="100"/>
        <v>0.4203438914675719</v>
      </c>
      <c r="M287" t="str">
        <f t="shared" ca="1" si="89"/>
        <v>안 지정 캐릭터 PP 일반등급</v>
      </c>
      <c r="N287">
        <f t="shared" ca="1" si="90"/>
        <v>7359</v>
      </c>
      <c r="O287">
        <f t="shared" ca="1" si="91"/>
        <v>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241</v>
      </c>
      <c r="W287">
        <v>1</v>
      </c>
      <c r="X287" t="s">
        <v>129</v>
      </c>
      <c r="Z287">
        <v>10</v>
      </c>
      <c r="AA287" t="str">
        <f t="shared" ca="1" si="93"/>
        <v>fe</v>
      </c>
      <c r="AB287" t="s">
        <v>82</v>
      </c>
      <c r="AC287" t="s">
        <v>435</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v>
      </c>
      <c r="AN287" t="str">
        <f t="shared" ca="1" si="97"/>
        <v>{"dy":29,"sl":5,"tp":"fe","vl":"Equip5001","cn":1,"pt":"GO","pr":700}</v>
      </c>
    </row>
    <row r="288" spans="1:40">
      <c r="A288">
        <v>29</v>
      </c>
      <c r="B288">
        <v>6</v>
      </c>
      <c r="C288">
        <f t="shared" si="88"/>
        <v>0</v>
      </c>
      <c r="D288">
        <f t="shared" ca="1" si="100"/>
        <v>0.11959413989523549</v>
      </c>
      <c r="E288">
        <f t="shared" ca="1" si="100"/>
        <v>0.28082825324816874</v>
      </c>
      <c r="F288">
        <f t="shared" ca="1" si="100"/>
        <v>0.4423118304456769</v>
      </c>
      <c r="G288">
        <f t="shared" ca="1" si="100"/>
        <v>0.79045363968525195</v>
      </c>
      <c r="H288">
        <f t="shared" ca="1" si="100"/>
        <v>0.71243047352750466</v>
      </c>
      <c r="I288">
        <f t="shared" ca="1" si="100"/>
        <v>9.1658417028622874E-2</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438</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v>
      </c>
      <c r="AN288" t="str">
        <f t="shared" ca="1" si="97"/>
        <v>{"dy":29,"sl":6,"tp":"fe","vl":"Equip7202","cn":1,"pt":"GO","pr":9500}</v>
      </c>
    </row>
    <row r="289" spans="1:40">
      <c r="A289">
        <v>29</v>
      </c>
      <c r="B289">
        <v>7</v>
      </c>
      <c r="C289">
        <f t="shared" si="88"/>
        <v>0</v>
      </c>
      <c r="D289">
        <f t="shared" ca="1" si="100"/>
        <v>0.3373270455001911</v>
      </c>
      <c r="E289">
        <f t="shared" ca="1" si="100"/>
        <v>0.13999004552364769</v>
      </c>
      <c r="F289">
        <f t="shared" ca="1" si="100"/>
        <v>0.46474680452731698</v>
      </c>
      <c r="G289">
        <f t="shared" ca="1" si="100"/>
        <v>0.75809432579661273</v>
      </c>
      <c r="H289">
        <f t="shared" ca="1" si="100"/>
        <v>0.23555543474595697</v>
      </c>
      <c r="I289">
        <f t="shared" ca="1" si="100"/>
        <v>0.37451388293335108</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421</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v>
      </c>
      <c r="AN289" t="str">
        <f t="shared" ca="1" si="97"/>
        <v>{"dy":29,"sl":7,"tp":"fe","vl":"Equip8102","cn":1,"pt":"GO","pr":8500}</v>
      </c>
    </row>
    <row r="290" spans="1:40">
      <c r="A290">
        <v>29</v>
      </c>
      <c r="B290">
        <v>8</v>
      </c>
      <c r="C290">
        <f t="shared" si="88"/>
        <v>0</v>
      </c>
      <c r="D290">
        <f t="shared" ca="1" si="100"/>
        <v>0.98219643643708898</v>
      </c>
      <c r="E290">
        <f t="shared" ca="1" si="100"/>
        <v>0.47133541378888866</v>
      </c>
      <c r="F290">
        <f t="shared" ca="1" si="100"/>
        <v>0.33182859159871414</v>
      </c>
      <c r="G290">
        <f t="shared" ca="1" si="100"/>
        <v>3.8581187220479096E-2</v>
      </c>
      <c r="H290">
        <f t="shared" ca="1" si="100"/>
        <v>0.84159937251348593</v>
      </c>
      <c r="I290">
        <f t="shared" ca="1" si="100"/>
        <v>0.57473100958311885</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v>
      </c>
      <c r="AN290" t="str">
        <f t="shared" ca="1" si="97"/>
        <v>{"dy":29,"sl":8}</v>
      </c>
    </row>
    <row r="291" spans="1:40">
      <c r="A291">
        <v>29</v>
      </c>
      <c r="B291">
        <v>9</v>
      </c>
      <c r="C291">
        <f t="shared" si="88"/>
        <v>0</v>
      </c>
      <c r="D291">
        <f t="shared" ca="1" si="100"/>
        <v>0.32371034020402134</v>
      </c>
      <c r="E291">
        <f t="shared" ca="1" si="100"/>
        <v>0.25095027594479469</v>
      </c>
      <c r="F291">
        <f t="shared" ca="1" si="100"/>
        <v>0.29781382474549656</v>
      </c>
      <c r="G291">
        <f t="shared" ca="1" si="100"/>
        <v>0.59928844157983741</v>
      </c>
      <c r="H291">
        <f t="shared" ca="1" si="100"/>
        <v>0.27473054486675952</v>
      </c>
      <c r="I291">
        <f t="shared" ca="1" si="100"/>
        <v>0.75542268648999233</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v>
      </c>
      <c r="AN291" t="str">
        <f t="shared" ca="1" si="97"/>
        <v>{"dy":29,"sl":9}</v>
      </c>
    </row>
    <row r="292" spans="1:40">
      <c r="A292">
        <v>30</v>
      </c>
      <c r="B292">
        <v>0</v>
      </c>
      <c r="C292">
        <f t="shared" si="88"/>
        <v>0</v>
      </c>
      <c r="D292">
        <f t="shared" ref="D292:I301" ca="1" si="101">RAND()</f>
        <v>0.13042484401819066</v>
      </c>
      <c r="E292">
        <f t="shared" ca="1" si="101"/>
        <v>0.38781144416019142</v>
      </c>
      <c r="F292">
        <f t="shared" ca="1" si="101"/>
        <v>0.49892575165031894</v>
      </c>
      <c r="G292">
        <f t="shared" ca="1" si="101"/>
        <v>0.22494908556800663</v>
      </c>
      <c r="H292">
        <f t="shared" ca="1" si="101"/>
        <v>0.61134791770509334</v>
      </c>
      <c r="I292">
        <f t="shared" ca="1" si="101"/>
        <v>0.40924920575078505</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396</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v>
      </c>
      <c r="AN292" t="str">
        <f t="shared" ca="1" si="97"/>
        <v>{"dy":30,"sl":0,"tp":"fe","vl":"Equip4002","cn":1,"pt":"GO","pr":600}</v>
      </c>
    </row>
    <row r="293" spans="1:40">
      <c r="A293">
        <v>30</v>
      </c>
      <c r="B293">
        <v>1</v>
      </c>
      <c r="C293">
        <f t="shared" si="88"/>
        <v>0</v>
      </c>
      <c r="D293">
        <f t="shared" ca="1" si="101"/>
        <v>0.61025521244095571</v>
      </c>
      <c r="E293">
        <f t="shared" ca="1" si="101"/>
        <v>0.18044735328496442</v>
      </c>
      <c r="F293">
        <f t="shared" ca="1" si="101"/>
        <v>0.61267603984769092</v>
      </c>
      <c r="G293">
        <f t="shared" ca="1" si="101"/>
        <v>0.47942678871371081</v>
      </c>
      <c r="H293">
        <f t="shared" ca="1" si="101"/>
        <v>0.60118058760356119</v>
      </c>
      <c r="I293">
        <f t="shared" ca="1" si="101"/>
        <v>0.17366858295282361</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414</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v>
      </c>
      <c r="AN293" t="str">
        <f t="shared" ca="1" si="97"/>
        <v>{"dy":30,"sl":1,"tp":"fe","vl":"Equip3102","cn":1,"pt":"GO","pr":1000}</v>
      </c>
    </row>
    <row r="294" spans="1:40">
      <c r="A294">
        <v>30</v>
      </c>
      <c r="B294">
        <v>2</v>
      </c>
      <c r="C294">
        <f t="shared" si="88"/>
        <v>0</v>
      </c>
      <c r="D294">
        <f t="shared" ca="1" si="101"/>
        <v>5.035313339096581E-2</v>
      </c>
      <c r="E294">
        <f t="shared" ca="1" si="101"/>
        <v>0.70069342635020748</v>
      </c>
      <c r="F294">
        <f t="shared" ca="1" si="101"/>
        <v>0.58264962883921279</v>
      </c>
      <c r="G294">
        <f t="shared" ca="1" si="101"/>
        <v>0.89395359169929023</v>
      </c>
      <c r="H294">
        <f t="shared" ca="1" si="101"/>
        <v>0.34485575074020036</v>
      </c>
      <c r="I294">
        <f t="shared" ca="1" si="101"/>
        <v>0.73577370744387083</v>
      </c>
      <c r="M294" t="str">
        <f t="shared" ca="1" si="89"/>
        <v>안 지정 캐릭터 PP 영웅등급</v>
      </c>
      <c r="N294">
        <f t="shared" ca="1" si="90"/>
        <v>70069</v>
      </c>
      <c r="O294">
        <f t="shared" ca="1" si="91"/>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441</v>
      </c>
      <c r="AD294">
        <v>1</v>
      </c>
      <c r="AE294" t="s">
        <v>125</v>
      </c>
      <c r="AG294">
        <v>3300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v>
      </c>
      <c r="AN294" t="str">
        <f t="shared" ca="1" si="97"/>
        <v>{"dy":30,"sl":2,"tp":"fe","vl":"Equip0202","cn":1,"pt":"GO","pr":3300}</v>
      </c>
    </row>
    <row r="295" spans="1:40">
      <c r="A295">
        <v>30</v>
      </c>
      <c r="B295">
        <v>3</v>
      </c>
      <c r="C295">
        <f t="shared" si="88"/>
        <v>0</v>
      </c>
      <c r="D295">
        <f t="shared" ca="1" si="101"/>
        <v>0.68469720948431967</v>
      </c>
      <c r="E295">
        <f t="shared" ca="1" si="101"/>
        <v>0.921718020362576</v>
      </c>
      <c r="F295">
        <f t="shared" ca="1" si="101"/>
        <v>0.16397941457388754</v>
      </c>
      <c r="G295">
        <f t="shared" ca="1" si="101"/>
        <v>0.3543433276648239</v>
      </c>
      <c r="H295">
        <f t="shared" ca="1" si="101"/>
        <v>0.83306721950600093</v>
      </c>
      <c r="I295">
        <f t="shared" ca="1" si="101"/>
        <v>0.25520994893665161</v>
      </c>
      <c r="M295" t="str">
        <f t="shared" ca="1" si="89"/>
        <v>안 지정 캐릭터 PP 일반등급</v>
      </c>
      <c r="N295">
        <f t="shared" ca="1" si="90"/>
        <v>92171</v>
      </c>
      <c r="O295">
        <f t="shared" ca="1" si="91"/>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4200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v>
      </c>
      <c r="AN295" t="str">
        <f t="shared" ca="1" si="97"/>
        <v>{"dy":30,"sl":3,"tp":"upn","vl":"41845","cn":4,"pt":"GO","pr":1200}</v>
      </c>
    </row>
    <row r="296" spans="1:40">
      <c r="A296">
        <v>30</v>
      </c>
      <c r="B296">
        <v>4</v>
      </c>
      <c r="C296">
        <f t="shared" si="88"/>
        <v>0</v>
      </c>
      <c r="D296">
        <f t="shared" ca="1" si="101"/>
        <v>0.37386045086562014</v>
      </c>
      <c r="E296">
        <f t="shared" ca="1" si="101"/>
        <v>0.4518450392439739</v>
      </c>
      <c r="F296">
        <f t="shared" ca="1" si="101"/>
        <v>0.38979749041786571</v>
      </c>
      <c r="G296">
        <f t="shared" ca="1" si="101"/>
        <v>0.12869417454133025</v>
      </c>
      <c r="H296">
        <f t="shared" ca="1" si="101"/>
        <v>0.30560362640108973</v>
      </c>
      <c r="I296">
        <f t="shared" ca="1" si="101"/>
        <v>0.78224493660142413</v>
      </c>
      <c r="M296" t="str">
        <f t="shared" ca="1" si="89"/>
        <v>안 지정 캐릭터 PP 일반등급</v>
      </c>
      <c r="N296">
        <f t="shared" ca="1" si="90"/>
        <v>45184</v>
      </c>
      <c r="O296">
        <f t="shared" ca="1" si="91"/>
        <v>8</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423</v>
      </c>
      <c r="AD296">
        <v>1</v>
      </c>
      <c r="AE296" t="s">
        <v>125</v>
      </c>
      <c r="AG296">
        <v>1800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v>
      </c>
      <c r="AN296" t="str">
        <f t="shared" ca="1" si="97"/>
        <v>{"dy":30,"sl":4,"tp":"fe","vl":"Equip6001","cn":1,"pt":"GO","pr":1800}</v>
      </c>
    </row>
    <row r="297" spans="1:40">
      <c r="A297">
        <v>30</v>
      </c>
      <c r="B297">
        <v>5</v>
      </c>
      <c r="C297">
        <f t="shared" si="88"/>
        <v>0</v>
      </c>
      <c r="D297">
        <f t="shared" ca="1" si="101"/>
        <v>0.10443295858102042</v>
      </c>
      <c r="E297">
        <f t="shared" ca="1" si="101"/>
        <v>0.57199528642478537</v>
      </c>
      <c r="F297">
        <f t="shared" ca="1" si="101"/>
        <v>6.4794712815196664E-2</v>
      </c>
      <c r="G297">
        <f t="shared" ca="1" si="101"/>
        <v>1.028545705114059E-2</v>
      </c>
      <c r="H297">
        <f t="shared" ca="1" si="101"/>
        <v>0.18991960152343323</v>
      </c>
      <c r="I297">
        <f t="shared" ca="1" si="101"/>
        <v>0.64671024900456031</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e">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#VALUE!</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v>
      </c>
      <c r="AN297" t="str">
        <f t="shared" ca="1" si="97"/>
        <v>{"dy":30,"sl":5,"tp":"uph","vl":"75139","cn":10,"pt":"GO","pr":3000}</v>
      </c>
    </row>
    <row r="298" spans="1:40">
      <c r="A298">
        <v>30</v>
      </c>
      <c r="B298">
        <v>6</v>
      </c>
      <c r="C298">
        <f t="shared" si="88"/>
        <v>0</v>
      </c>
      <c r="D298">
        <f t="shared" ca="1" si="101"/>
        <v>0.56512547023534343</v>
      </c>
      <c r="E298">
        <f t="shared" ca="1" si="101"/>
        <v>0.92742412068562141</v>
      </c>
      <c r="F298">
        <f t="shared" ca="1" si="101"/>
        <v>0.79855432182708164</v>
      </c>
      <c r="G298">
        <f t="shared" ca="1" si="101"/>
        <v>0.89746534482904528</v>
      </c>
      <c r="H298">
        <f t="shared" ca="1" si="101"/>
        <v>0.39979058164684267</v>
      </c>
      <c r="I298">
        <f t="shared" ca="1" si="101"/>
        <v>0.71082912318077196</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408</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v>
      </c>
      <c r="AN298" t="str">
        <f t="shared" ca="1" si="97"/>
        <v>{"dy":30,"sl":6,"tp":"fe","vl":"Equip8101","cn":1,"pt":"GO","pr":8100}</v>
      </c>
    </row>
    <row r="299" spans="1:40">
      <c r="A299">
        <v>30</v>
      </c>
      <c r="B299">
        <v>7</v>
      </c>
      <c r="C299">
        <f t="shared" si="88"/>
        <v>0</v>
      </c>
      <c r="D299">
        <f t="shared" ca="1" si="101"/>
        <v>0.9227244945853047</v>
      </c>
      <c r="E299">
        <f t="shared" ca="1" si="101"/>
        <v>0.88204504057549016</v>
      </c>
      <c r="F299">
        <f t="shared" ca="1" si="101"/>
        <v>0.13017448951762001</v>
      </c>
      <c r="G299">
        <f t="shared" ca="1" si="101"/>
        <v>0.5806983983028039</v>
      </c>
      <c r="H299">
        <f t="shared" ca="1" si="101"/>
        <v>0.2327135437259813</v>
      </c>
      <c r="I299">
        <f t="shared" ca="1" si="101"/>
        <v>8.3482946068957231E-2</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v>
      </c>
      <c r="AN299" t="str">
        <f t="shared" ca="1" si="97"/>
        <v>{"dy":30,"sl":7,"tp":"upn","vl":"15133","cn":13,"pt":"GO","pr":3900}</v>
      </c>
    </row>
    <row r="300" spans="1:40">
      <c r="A300">
        <v>30</v>
      </c>
      <c r="B300">
        <v>8</v>
      </c>
      <c r="C300">
        <f t="shared" si="88"/>
        <v>0</v>
      </c>
      <c r="D300">
        <f t="shared" ca="1" si="101"/>
        <v>0.89154554145855147</v>
      </c>
      <c r="E300">
        <f t="shared" ca="1" si="101"/>
        <v>0.72596356124678074</v>
      </c>
      <c r="F300">
        <f t="shared" ca="1" si="101"/>
        <v>6.3989468899294577E-2</v>
      </c>
      <c r="G300">
        <f t="shared" ca="1" si="101"/>
        <v>0.785966566378141</v>
      </c>
      <c r="H300">
        <f t="shared" ca="1" si="101"/>
        <v>0.64608540159156325</v>
      </c>
      <c r="I300">
        <f t="shared" ca="1" si="101"/>
        <v>0.60251712101982668</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fl2</v>
      </c>
      <c r="AB300" t="s">
        <v>455</v>
      </c>
      <c r="AC300" t="s">
        <v>449</v>
      </c>
      <c r="AD300">
        <v>1</v>
      </c>
      <c r="AE300" t="s">
        <v>129</v>
      </c>
      <c r="AF300">
        <v>190</v>
      </c>
      <c r="AG300">
        <v>99</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원더</v>
      </c>
      <c r="AL300">
        <v>1</v>
      </c>
      <c r="AM30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v>
      </c>
      <c r="AN300" t="str">
        <f t="shared" ca="1" si="97"/>
        <v>{"dy":30,"sl":8,"tp":"fl2","vl":"Actor2128","cn":1,"pt":"DI","pp":190,"pr":99}</v>
      </c>
    </row>
    <row r="301" spans="1:40">
      <c r="A301">
        <v>30</v>
      </c>
      <c r="B301">
        <v>9</v>
      </c>
      <c r="C301">
        <f t="shared" si="88"/>
        <v>0</v>
      </c>
      <c r="D301">
        <f t="shared" ca="1" si="101"/>
        <v>0.90239727889629184</v>
      </c>
      <c r="E301">
        <f t="shared" ca="1" si="101"/>
        <v>0.66109031123565687</v>
      </c>
      <c r="F301">
        <f t="shared" ca="1" si="101"/>
        <v>0.42014155766157157</v>
      </c>
      <c r="G301">
        <f t="shared" ca="1" si="101"/>
        <v>0.95845854029478161</v>
      </c>
      <c r="H301">
        <f t="shared" ca="1" si="101"/>
        <v>0.77155298924999971</v>
      </c>
      <c r="I301">
        <f t="shared" ca="1" si="101"/>
        <v>0.24244728372852786</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fl3</v>
      </c>
      <c r="AB301" t="s">
        <v>456</v>
      </c>
      <c r="AC301" t="s">
        <v>449</v>
      </c>
      <c r="AD301">
        <v>1</v>
      </c>
      <c r="AE301" t="s">
        <v>129</v>
      </c>
      <c r="AF301">
        <v>240</v>
      </c>
      <c r="AG301">
        <v>129</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원더</v>
      </c>
      <c r="AL301">
        <v>1</v>
      </c>
      <c r="AM30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v>
      </c>
      <c r="AN301" t="str">
        <f t="shared" ca="1" si="97"/>
        <v>{"dy":30,"sl":9,"tp":"fl3","vl":"Actor2128","cn":1,"pt":"DI","pp":240,"pr":129}</v>
      </c>
    </row>
    <row r="302" spans="1:40">
      <c r="A302">
        <v>31</v>
      </c>
      <c r="B302">
        <v>0</v>
      </c>
      <c r="C302">
        <f t="shared" si="88"/>
        <v>0</v>
      </c>
      <c r="D302">
        <f t="shared" ref="D302:I311" ca="1" si="102">RAND()</f>
        <v>0.973305433143834</v>
      </c>
      <c r="E302">
        <f t="shared" ca="1" si="102"/>
        <v>5.5460932455638767E-3</v>
      </c>
      <c r="F302">
        <f t="shared" ca="1" si="102"/>
        <v>9.7889899092351129E-2</v>
      </c>
      <c r="G302">
        <f t="shared" ca="1" si="102"/>
        <v>0.68078496617917583</v>
      </c>
      <c r="H302">
        <f t="shared" ca="1" si="102"/>
        <v>0.55416385475014862</v>
      </c>
      <c r="I302">
        <f t="shared" ca="1" si="102"/>
        <v>0.7215260608252323</v>
      </c>
      <c r="M302" t="str">
        <f t="shared" ca="1" si="89"/>
        <v>캐릭터 상자 영웅등급</v>
      </c>
      <c r="N302" t="str">
        <f t="shared" ca="1" si="90"/>
        <v>삭제</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149</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245</v>
      </c>
      <c r="W302">
        <v>1</v>
      </c>
      <c r="X302" t="s">
        <v>125</v>
      </c>
      <c r="Z302">
        <v>900</v>
      </c>
      <c r="AA302" t="str">
        <f t="shared" ca="1" si="93"/>
        <v>fe</v>
      </c>
      <c r="AB302" t="s">
        <v>82</v>
      </c>
      <c r="AC302" t="s">
        <v>419</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불안정한 절단기</v>
      </c>
      <c r="AL302">
        <v>1</v>
      </c>
      <c r="AM302"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v>
      </c>
      <c r="AN302" t="str">
        <f t="shared" ca="1" si="97"/>
        <v>{"dy":31,"sl":0,"tp":"fe","vl":"Equip0101","cn":1,"pt":"GO","pr":1300}</v>
      </c>
    </row>
    <row r="303" spans="1:40">
      <c r="A303">
        <v>31</v>
      </c>
      <c r="B303">
        <v>1</v>
      </c>
      <c r="C303">
        <f t="shared" si="88"/>
        <v>0</v>
      </c>
      <c r="D303">
        <f t="shared" ca="1" si="102"/>
        <v>0.81324554017218109</v>
      </c>
      <c r="E303">
        <f t="shared" ca="1" si="102"/>
        <v>0.65084424073486591</v>
      </c>
      <c r="F303">
        <f t="shared" ca="1" si="102"/>
        <v>0.71486361741133009</v>
      </c>
      <c r="G303">
        <f t="shared" ca="1" si="102"/>
        <v>0.85397822629635689</v>
      </c>
      <c r="H303">
        <f t="shared" ca="1" si="102"/>
        <v>0.50442119240546812</v>
      </c>
      <c r="I303">
        <f t="shared" ca="1" si="102"/>
        <v>0.1555011746311652</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v>
      </c>
      <c r="AN303" t="str">
        <f t="shared" ca="1" si="97"/>
        <v>{"dy":31,"sl":1,"tp":"upn","vl":"38931","cn":7,"pt":"GO","pr":2100}</v>
      </c>
    </row>
    <row r="304" spans="1:40">
      <c r="A304">
        <v>31</v>
      </c>
      <c r="B304">
        <v>2</v>
      </c>
      <c r="C304">
        <f t="shared" si="88"/>
        <v>0</v>
      </c>
      <c r="D304">
        <f t="shared" ca="1" si="102"/>
        <v>0.26825155568277381</v>
      </c>
      <c r="E304">
        <f t="shared" ca="1" si="102"/>
        <v>0.73615444925238316</v>
      </c>
      <c r="F304">
        <f t="shared" ca="1" si="102"/>
        <v>0.77810083694881671</v>
      </c>
      <c r="G304">
        <f t="shared" ca="1" si="102"/>
        <v>1.0522109378076072E-2</v>
      </c>
      <c r="H304">
        <f t="shared" ca="1" si="102"/>
        <v>0.81288207055077444</v>
      </c>
      <c r="I304">
        <f t="shared" ca="1" si="102"/>
        <v>0.11799986231424686</v>
      </c>
      <c r="M304" t="str">
        <f t="shared" ca="1" si="89"/>
        <v>안 지정 캐릭터 PP 영웅등급</v>
      </c>
      <c r="N304">
        <f t="shared" ca="1" si="90"/>
        <v>73615</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395</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v>
      </c>
      <c r="AN304" t="str">
        <f t="shared" ca="1" si="97"/>
        <v>{"dy":31,"sl":2,"tp":"fe","vl":"Equip2001","cn":1,"pt":"GO","pr":600}</v>
      </c>
    </row>
    <row r="305" spans="1:40">
      <c r="A305">
        <v>31</v>
      </c>
      <c r="B305">
        <v>3</v>
      </c>
      <c r="C305">
        <f t="shared" si="88"/>
        <v>0</v>
      </c>
      <c r="D305">
        <f t="shared" ca="1" si="102"/>
        <v>0.12712551893695823</v>
      </c>
      <c r="E305">
        <f t="shared" ca="1" si="102"/>
        <v>0.74415789057056958</v>
      </c>
      <c r="F305">
        <f t="shared" ca="1" si="102"/>
        <v>0.20324943527915817</v>
      </c>
      <c r="G305">
        <f t="shared" ca="1" si="102"/>
        <v>0.5182438247968647</v>
      </c>
      <c r="H305">
        <f t="shared" ca="1" si="102"/>
        <v>0.39287362390349445</v>
      </c>
      <c r="I305">
        <f t="shared" ca="1" si="102"/>
        <v>0.57753824842824308</v>
      </c>
      <c r="M305" t="str">
        <f t="shared" ca="1" si="89"/>
        <v>안 지정 캐릭터 PP 영웅등급</v>
      </c>
      <c r="N305">
        <f t="shared" ca="1" si="90"/>
        <v>74415</v>
      </c>
      <c r="O305">
        <f t="shared" ca="1" si="91"/>
        <v>11</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493</v>
      </c>
      <c r="AD305">
        <v>1</v>
      </c>
      <c r="AE305" t="s">
        <v>129</v>
      </c>
      <c r="AF305">
        <v>139</v>
      </c>
      <c r="AG305">
        <v>59</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왕실의 품격</v>
      </c>
      <c r="AL305">
        <v>1</v>
      </c>
      <c r="AM305"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v>
      </c>
      <c r="AN305" t="str">
        <f t="shared" ca="1" si="97"/>
        <v>{"dy":31,"sl":3,"tp":"fe","vl":"Equip1401","cn":1,"pt":"DI","pp":139,"pr":59}</v>
      </c>
    </row>
    <row r="306" spans="1:40">
      <c r="A306">
        <v>31</v>
      </c>
      <c r="B306">
        <v>4</v>
      </c>
      <c r="C306">
        <f t="shared" si="88"/>
        <v>0</v>
      </c>
      <c r="D306">
        <f t="shared" ca="1" si="102"/>
        <v>0.91568261736546208</v>
      </c>
      <c r="E306">
        <f t="shared" ca="1" si="102"/>
        <v>0.35922216865671597</v>
      </c>
      <c r="F306">
        <f t="shared" ca="1" si="102"/>
        <v>0.81217956353328802</v>
      </c>
      <c r="G306">
        <f t="shared" ca="1" si="102"/>
        <v>0.91687398400851339</v>
      </c>
      <c r="H306">
        <f t="shared" ca="1" si="102"/>
        <v>0.92958090727502385</v>
      </c>
      <c r="I306">
        <f t="shared" ca="1" si="102"/>
        <v>0.18271063051761371</v>
      </c>
      <c r="M306" t="str">
        <f t="shared" ca="1" si="89"/>
        <v>안 지정 캐릭터 PP 일반등급</v>
      </c>
      <c r="N306">
        <f t="shared" ca="1" si="90"/>
        <v>35922</v>
      </c>
      <c r="O306">
        <f t="shared" ca="1" si="91"/>
        <v>7</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453</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석공의 망치</v>
      </c>
      <c r="AL306">
        <v>1</v>
      </c>
      <c r="AM306"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v>
      </c>
      <c r="AN306" t="str">
        <f t="shared" ca="1" si="97"/>
        <v>{"dy":31,"sl":4,"tp":"fe","vl":"Equip4001","cn":1,"pt":"GO","pr":700}</v>
      </c>
    </row>
    <row r="307" spans="1:40">
      <c r="A307">
        <v>31</v>
      </c>
      <c r="B307">
        <v>5</v>
      </c>
      <c r="C307">
        <f t="shared" si="88"/>
        <v>0</v>
      </c>
      <c r="D307">
        <f t="shared" ca="1" si="102"/>
        <v>0.92215317017795972</v>
      </c>
      <c r="E307">
        <f t="shared" ca="1" si="102"/>
        <v>0.94904410583344478</v>
      </c>
      <c r="F307">
        <f t="shared" ca="1" si="102"/>
        <v>0.16547960829559594</v>
      </c>
      <c r="G307">
        <f t="shared" ca="1" si="102"/>
        <v>0.19281276003955483</v>
      </c>
      <c r="H307">
        <f t="shared" ca="1" si="102"/>
        <v>0.95405323767480243</v>
      </c>
      <c r="I307">
        <f t="shared" ca="1" si="102"/>
        <v>0.69809951660676417</v>
      </c>
      <c r="M307" t="str">
        <f t="shared" ca="1" si="89"/>
        <v>안 지정 캐릭터 PP 일반등급</v>
      </c>
      <c r="N307">
        <f t="shared" ca="1" si="90"/>
        <v>94904</v>
      </c>
      <c r="O307">
        <f t="shared" ca="1" si="91"/>
        <v>14</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4200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v>
      </c>
      <c r="AN307" t="str">
        <f t="shared" ca="1" si="97"/>
        <v>{"dy":31,"sl":5,"tp":"uph","vl":"13217","cn":4,"pt":"GO","pr":1200}</v>
      </c>
    </row>
    <row r="308" spans="1:40">
      <c r="A308">
        <v>31</v>
      </c>
      <c r="B308">
        <v>6</v>
      </c>
      <c r="C308">
        <f t="shared" si="88"/>
        <v>0</v>
      </c>
      <c r="D308">
        <f t="shared" ca="1" si="102"/>
        <v>0.13935275301198513</v>
      </c>
      <c r="E308">
        <f t="shared" ca="1" si="102"/>
        <v>0.33476934906026068</v>
      </c>
      <c r="F308">
        <f t="shared" ca="1" si="102"/>
        <v>0.91710478772367032</v>
      </c>
      <c r="G308">
        <f t="shared" ca="1" si="102"/>
        <v>0.75634690306172614</v>
      </c>
      <c r="H308">
        <f t="shared" ca="1" si="102"/>
        <v>0.65943407582273961</v>
      </c>
      <c r="I308">
        <f t="shared" ca="1" si="102"/>
        <v>1.5097798105239923E-2</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438</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v>
      </c>
      <c r="AN308" t="str">
        <f t="shared" ca="1" si="97"/>
        <v>{"dy":31,"sl":6,"tp":"fe","vl":"Equip7202","cn":1,"pt":"GO","pr":9200}</v>
      </c>
    </row>
    <row r="309" spans="1:40">
      <c r="A309">
        <v>31</v>
      </c>
      <c r="B309">
        <v>7</v>
      </c>
      <c r="C309">
        <f t="shared" si="88"/>
        <v>0</v>
      </c>
      <c r="D309">
        <f t="shared" ca="1" si="102"/>
        <v>8.2444387015759846E-3</v>
      </c>
      <c r="E309">
        <f t="shared" ca="1" si="102"/>
        <v>0.57378421341555352</v>
      </c>
      <c r="F309">
        <f t="shared" ca="1" si="102"/>
        <v>0.17148019480469345</v>
      </c>
      <c r="G309">
        <f t="shared" ca="1" si="102"/>
        <v>0.93174268208662492</v>
      </c>
      <c r="H309">
        <f t="shared" ca="1" si="102"/>
        <v>8.9020970263970156E-2</v>
      </c>
      <c r="I309">
        <f t="shared" ca="1" si="102"/>
        <v>0.18047236041012793</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v>
      </c>
      <c r="AN309" t="str">
        <f t="shared" ca="1" si="97"/>
        <v>{"dy":31,"sl":7,"tp":"upn","vl":"82505","cn":12,"pt":"GO","pr":3600}</v>
      </c>
    </row>
    <row r="310" spans="1:40">
      <c r="A310">
        <v>31</v>
      </c>
      <c r="B310">
        <v>8</v>
      </c>
      <c r="C310">
        <f t="shared" si="88"/>
        <v>0</v>
      </c>
      <c r="D310">
        <f t="shared" ca="1" si="102"/>
        <v>0.3408003675678235</v>
      </c>
      <c r="E310">
        <f t="shared" ca="1" si="102"/>
        <v>0.3011330633173428</v>
      </c>
      <c r="F310">
        <f t="shared" ca="1" si="102"/>
        <v>2.3623798142092034E-2</v>
      </c>
      <c r="G310">
        <f t="shared" ca="1" si="102"/>
        <v>0.91259755476529347</v>
      </c>
      <c r="H310">
        <f t="shared" ca="1" si="102"/>
        <v>0.19675772342104947</v>
      </c>
      <c r="I310">
        <f t="shared" ca="1" si="102"/>
        <v>0.31042954222775621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v>
      </c>
      <c r="AN310" t="str">
        <f t="shared" ca="1" si="97"/>
        <v>{"dy":31,"sl":8}</v>
      </c>
    </row>
    <row r="311" spans="1:40">
      <c r="A311">
        <v>31</v>
      </c>
      <c r="B311">
        <v>9</v>
      </c>
      <c r="C311">
        <f t="shared" si="88"/>
        <v>0</v>
      </c>
      <c r="D311">
        <f t="shared" ca="1" si="102"/>
        <v>2.700994595081263E-2</v>
      </c>
      <c r="E311">
        <f t="shared" ca="1" si="102"/>
        <v>0.38434246561730612</v>
      </c>
      <c r="F311">
        <f t="shared" ca="1" si="102"/>
        <v>0.51345594768118841</v>
      </c>
      <c r="G311">
        <f t="shared" ca="1" si="102"/>
        <v>0.50458259218276802</v>
      </c>
      <c r="H311">
        <f t="shared" ca="1" si="102"/>
        <v>0.68507226633276497</v>
      </c>
      <c r="I311">
        <f t="shared" ca="1" si="102"/>
        <v>0.55824343437940505</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v>
      </c>
      <c r="AN311" t="str">
        <f t="shared" ca="1" si="97"/>
        <v>{"dy":31,"sl":9}</v>
      </c>
    </row>
    <row r="312" spans="1:40">
      <c r="A312">
        <v>1</v>
      </c>
      <c r="B312">
        <v>10</v>
      </c>
      <c r="C312">
        <f t="shared" si="88"/>
        <v>1</v>
      </c>
      <c r="D312">
        <f t="shared" ref="D312:I321" ca="1" si="103">RAND()</f>
        <v>8.4447269630850252E-2</v>
      </c>
      <c r="E312">
        <f t="shared" ca="1" si="103"/>
        <v>5.5611716309854842E-2</v>
      </c>
      <c r="F312">
        <f t="shared" ca="1" si="103"/>
        <v>0.16917654900250312</v>
      </c>
      <c r="G312">
        <f t="shared" ca="1" si="103"/>
        <v>0.74121685544193217</v>
      </c>
      <c r="H312">
        <f t="shared" ca="1" si="103"/>
        <v>0.37007920820107365</v>
      </c>
      <c r="I312">
        <f t="shared" ca="1" si="103"/>
        <v>0.22160070389983522</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fc</v>
      </c>
      <c r="AB312" t="s">
        <v>85</v>
      </c>
      <c r="AC312" t="s">
        <v>479</v>
      </c>
      <c r="AD312">
        <v>1</v>
      </c>
      <c r="AE312" t="s">
        <v>129</v>
      </c>
      <c r="AF312">
        <v>790</v>
      </c>
      <c r="AG312">
        <v>355</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전설</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클레타</v>
      </c>
      <c r="AL312">
        <v>1</v>
      </c>
      <c r="AM312"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v>
      </c>
      <c r="AN312" t="str">
        <f t="shared" ca="1" si="97"/>
        <v>{"dy":1,"sl":10,"tp":"fc","vl":"Actor0240","cn":1,"pt":"DI","pp":790,"pr":355}</v>
      </c>
    </row>
    <row r="313" spans="1:40">
      <c r="A313">
        <v>2</v>
      </c>
      <c r="B313">
        <v>10</v>
      </c>
      <c r="C313">
        <f t="shared" si="88"/>
        <v>1</v>
      </c>
      <c r="D313">
        <f t="shared" ca="1" si="103"/>
        <v>0.45080014577739924</v>
      </c>
      <c r="E313">
        <f t="shared" ca="1" si="103"/>
        <v>0.53876099840276326</v>
      </c>
      <c r="F313">
        <f t="shared" ca="1" si="103"/>
        <v>0.50605064982811809</v>
      </c>
      <c r="G313">
        <f t="shared" ca="1" si="103"/>
        <v>0.80270460539420851</v>
      </c>
      <c r="H313">
        <f t="shared" ca="1" si="103"/>
        <v>0.22860851981438102</v>
      </c>
      <c r="I313">
        <f t="shared" ca="1" si="103"/>
        <v>0.27454740427510249</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fc</v>
      </c>
      <c r="AB313" t="s">
        <v>85</v>
      </c>
      <c r="AC313" t="s">
        <v>479</v>
      </c>
      <c r="AD313">
        <v>1</v>
      </c>
      <c r="AE313" t="s">
        <v>129</v>
      </c>
      <c r="AF313">
        <v>790</v>
      </c>
      <c r="AG313">
        <v>355</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전설</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클레타</v>
      </c>
      <c r="AL313">
        <v>1</v>
      </c>
      <c r="AM313"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v>
      </c>
      <c r="AN313" t="str">
        <f t="shared" ca="1" si="97"/>
        <v>{"dy":2,"sl":10,"tp":"fc","vl":"Actor0240","cn":1,"pt":"DI","pp":790,"pr":355}</v>
      </c>
    </row>
    <row r="314" spans="1:40">
      <c r="A314">
        <v>3</v>
      </c>
      <c r="B314">
        <v>10</v>
      </c>
      <c r="C314">
        <f t="shared" si="88"/>
        <v>1</v>
      </c>
      <c r="D314">
        <f t="shared" ca="1" si="103"/>
        <v>0.27795727010010496</v>
      </c>
      <c r="E314">
        <f t="shared" ca="1" si="103"/>
        <v>0.3915697965008863</v>
      </c>
      <c r="F314">
        <f t="shared" ca="1" si="103"/>
        <v>0.80562254399259858</v>
      </c>
      <c r="G314">
        <f t="shared" ca="1" si="103"/>
        <v>0.4826255602555064</v>
      </c>
      <c r="H314">
        <f t="shared" ca="1" si="103"/>
        <v>0.87145672460762791</v>
      </c>
      <c r="I314">
        <f t="shared" ca="1" si="103"/>
        <v>6.5064352208152432E-2</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479</v>
      </c>
      <c r="AD314">
        <v>1</v>
      </c>
      <c r="AE314" t="s">
        <v>129</v>
      </c>
      <c r="AF314">
        <v>790</v>
      </c>
      <c r="AG314">
        <v>355</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전설</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클레타</v>
      </c>
      <c r="AL314">
        <v>1</v>
      </c>
      <c r="AM314"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v>
      </c>
      <c r="AN314" t="str">
        <f t="shared" ca="1" si="97"/>
        <v>{"dy":3,"sl":10,"tp":"fc","vl":"Actor0240","cn":1,"pt":"DI","pp":790,"pr":355}</v>
      </c>
    </row>
    <row r="315" spans="1:40">
      <c r="A315">
        <v>4</v>
      </c>
      <c r="B315">
        <v>10</v>
      </c>
      <c r="C315">
        <f t="shared" si="88"/>
        <v>1</v>
      </c>
      <c r="D315">
        <f t="shared" ca="1" si="103"/>
        <v>0.68127819256696731</v>
      </c>
      <c r="E315">
        <f t="shared" ca="1" si="103"/>
        <v>0.32713299416355068</v>
      </c>
      <c r="F315">
        <f t="shared" ca="1" si="103"/>
        <v>0.76668629492630136</v>
      </c>
      <c r="G315">
        <f t="shared" ca="1" si="103"/>
        <v>0.53058834459055693</v>
      </c>
      <c r="H315">
        <f t="shared" ca="1" si="103"/>
        <v>0.63556805583486886</v>
      </c>
      <c r="I315">
        <f t="shared" ca="1" si="103"/>
        <v>0.53369963662766096</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v>
      </c>
      <c r="AN315" t="str">
        <f t="shared" ca="1" si="97"/>
        <v>{"dy":4,"sl":10}</v>
      </c>
    </row>
    <row r="316" spans="1:40">
      <c r="A316">
        <v>5</v>
      </c>
      <c r="B316">
        <v>10</v>
      </c>
      <c r="C316">
        <f t="shared" si="88"/>
        <v>1</v>
      </c>
      <c r="D316">
        <f t="shared" ca="1" si="103"/>
        <v>0.49881183587248368</v>
      </c>
      <c r="E316">
        <f t="shared" ca="1" si="103"/>
        <v>0.26154604979664142</v>
      </c>
      <c r="F316">
        <f t="shared" ca="1" si="103"/>
        <v>0.65654949207816971</v>
      </c>
      <c r="G316">
        <f t="shared" ca="1" si="103"/>
        <v>0.35615790653319135</v>
      </c>
      <c r="H316">
        <f t="shared" ca="1" si="103"/>
        <v>0.29438374603179029</v>
      </c>
      <c r="I316">
        <f t="shared" ca="1" si="103"/>
        <v>0.61266438855994088</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v>
      </c>
      <c r="AN316" t="str">
        <f t="shared" ca="1" si="97"/>
        <v>{"dy":5,"sl":10}</v>
      </c>
    </row>
    <row r="317" spans="1:40">
      <c r="A317">
        <v>6</v>
      </c>
      <c r="B317">
        <v>10</v>
      </c>
      <c r="C317">
        <f t="shared" si="88"/>
        <v>1</v>
      </c>
      <c r="D317">
        <f t="shared" ca="1" si="103"/>
        <v>0.11219308957838081</v>
      </c>
      <c r="E317">
        <f t="shared" ca="1" si="103"/>
        <v>0.56927690983182355</v>
      </c>
      <c r="F317">
        <f t="shared" ca="1" si="103"/>
        <v>0.47628647042722716</v>
      </c>
      <c r="G317">
        <f t="shared" ca="1" si="103"/>
        <v>0.13146458075280631</v>
      </c>
      <c r="H317">
        <f t="shared" ca="1" si="103"/>
        <v>0.41309819519591995</v>
      </c>
      <c r="I317">
        <f t="shared" ca="1" si="103"/>
        <v>0.92562827483665744</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fl2</v>
      </c>
      <c r="AB317" t="s">
        <v>88</v>
      </c>
      <c r="AC317" t="s">
        <v>481</v>
      </c>
      <c r="AD317">
        <v>1</v>
      </c>
      <c r="AE317" t="s">
        <v>129</v>
      </c>
      <c r="AF317">
        <v>190</v>
      </c>
      <c r="AG317">
        <v>89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테이슨</v>
      </c>
      <c r="AL317">
        <v>1</v>
      </c>
      <c r="AM317"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v>
      </c>
      <c r="AN317" t="str">
        <f t="shared" ca="1" si="97"/>
        <v>{"dy":6,"sl":10,"tp":"fl2","vl":"Actor1108","cn":1,"pt":"DI","pp":190,"pr":89}</v>
      </c>
    </row>
    <row r="318" spans="1:40">
      <c r="A318">
        <v>7</v>
      </c>
      <c r="B318">
        <v>10</v>
      </c>
      <c r="C318">
        <f t="shared" si="88"/>
        <v>1</v>
      </c>
      <c r="D318">
        <f t="shared" ca="1" si="103"/>
        <v>0.7608929983418895</v>
      </c>
      <c r="E318">
        <f t="shared" ca="1" si="103"/>
        <v>0.6715407062218135</v>
      </c>
      <c r="F318">
        <f t="shared" ca="1" si="103"/>
        <v>0.2096733100462258</v>
      </c>
      <c r="G318">
        <f t="shared" ca="1" si="103"/>
        <v>0.95425347469033006</v>
      </c>
      <c r="H318">
        <f t="shared" ca="1" si="103"/>
        <v>0.61638091701695785</v>
      </c>
      <c r="I318">
        <f t="shared" ca="1" si="103"/>
        <v>9.8705923025729003E-2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fl2</v>
      </c>
      <c r="AB318" t="s">
        <v>88</v>
      </c>
      <c r="AC318" t="s">
        <v>481</v>
      </c>
      <c r="AD318">
        <v>1</v>
      </c>
      <c r="AE318" t="s">
        <v>129</v>
      </c>
      <c r="AF318">
        <v>190</v>
      </c>
      <c r="AG318">
        <v>89</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테이슨</v>
      </c>
      <c r="AL318">
        <v>1</v>
      </c>
      <c r="AM318"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v>
      </c>
      <c r="AN318" t="str">
        <f t="shared" ca="1" si="97"/>
        <v>{"dy":7,"sl":10,"tp":"fl2","vl":"Actor1108","cn":1,"pt":"DI","pp":190,"pr":89}</v>
      </c>
    </row>
    <row r="319" spans="1:40">
      <c r="A319">
        <v>8</v>
      </c>
      <c r="B319">
        <v>10</v>
      </c>
      <c r="C319">
        <f t="shared" si="88"/>
        <v>1</v>
      </c>
      <c r="D319">
        <f t="shared" ca="1" si="103"/>
        <v>0.69592564326424478</v>
      </c>
      <c r="E319">
        <f t="shared" ca="1" si="103"/>
        <v>0.38817212157064818</v>
      </c>
      <c r="F319">
        <f t="shared" ca="1" si="103"/>
        <v>0.62999559432456453</v>
      </c>
      <c r="G319">
        <f t="shared" ca="1" si="103"/>
        <v>0.35737770043540307</v>
      </c>
      <c r="H319">
        <f t="shared" ca="1" si="103"/>
        <v>0.41567381836455242</v>
      </c>
      <c r="I319">
        <f t="shared" ca="1" si="103"/>
        <v>0.6565752157802659</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v>
      </c>
      <c r="AN319" t="str">
        <f t="shared" ca="1" si="97"/>
        <v>{"dy":8,"sl":10}</v>
      </c>
    </row>
    <row r="320" spans="1:40">
      <c r="A320">
        <v>9</v>
      </c>
      <c r="B320">
        <v>10</v>
      </c>
      <c r="C320">
        <f t="shared" si="88"/>
        <v>1</v>
      </c>
      <c r="D320">
        <f t="shared" ca="1" si="103"/>
        <v>0.29501347154384738</v>
      </c>
      <c r="E320">
        <f t="shared" ca="1" si="103"/>
        <v>9.310085320102135E-2</v>
      </c>
      <c r="F320">
        <f t="shared" ca="1" si="103"/>
        <v>0.39928356617606875</v>
      </c>
      <c r="G320">
        <f t="shared" ca="1" si="103"/>
        <v>0.16302797055086715</v>
      </c>
      <c r="H320">
        <f t="shared" ca="1" si="103"/>
        <v>0.79317483277929768</v>
      </c>
      <c r="I320">
        <f t="shared" ca="1" si="103"/>
        <v>0.77923416668285039</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v>
      </c>
      <c r="AN320" t="str">
        <f t="shared" ca="1" si="97"/>
        <v>{"dy":9,"sl":10}</v>
      </c>
    </row>
    <row r="321" spans="1:40">
      <c r="A321">
        <v>10</v>
      </c>
      <c r="B321">
        <v>10</v>
      </c>
      <c r="C321">
        <f t="shared" si="88"/>
        <v>1</v>
      </c>
      <c r="D321">
        <f t="shared" ca="1" si="103"/>
        <v>0.28654224587292321</v>
      </c>
      <c r="E321">
        <f t="shared" ca="1" si="103"/>
        <v>0.28355457976103438</v>
      </c>
      <c r="F321">
        <f t="shared" ca="1" si="103"/>
        <v>0.74767038223078597</v>
      </c>
      <c r="G321">
        <f t="shared" ca="1" si="103"/>
        <v>8.9067605894809665E-2</v>
      </c>
      <c r="H321">
        <f t="shared" ca="1" si="103"/>
        <v>0.473424941157639</v>
      </c>
      <c r="I321">
        <f t="shared" ca="1" si="103"/>
        <v>0.80363888391904603</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fc</v>
      </c>
      <c r="AB321" t="s">
        <v>85</v>
      </c>
      <c r="AC321" t="s">
        <v>482</v>
      </c>
      <c r="AD321">
        <v>1</v>
      </c>
      <c r="AE321" t="s">
        <v>129</v>
      </c>
      <c r="AF321">
        <v>229</v>
      </c>
      <c r="AG321">
        <v>159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슬로니카</v>
      </c>
      <c r="AL321">
        <v>1</v>
      </c>
      <c r="AM321" t="str">
        <f t="shared" ca="1" si="96"/>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v>
      </c>
      <c r="AN321" t="str">
        <f t="shared" ca="1" si="97"/>
        <v>{"dy":10,"sl":10,"tp":"fc","vl":"Actor3114","cn":1,"pt":"DI","pp":229,"pr":159}</v>
      </c>
    </row>
    <row r="322" spans="1:40">
      <c r="A322">
        <v>11</v>
      </c>
      <c r="B322">
        <v>10</v>
      </c>
      <c r="C322">
        <f t="shared" ref="C322:C385" si="104">IF(B322&lt;=9,0,
IF(B322=10,1,2))</f>
        <v>1</v>
      </c>
      <c r="D322">
        <f t="shared" ref="D322:I331" ca="1" si="105">RAND()</f>
        <v>0.18348591765573119</v>
      </c>
      <c r="E322">
        <f t="shared" ca="1" si="105"/>
        <v>0.99376053117316487</v>
      </c>
      <c r="F322">
        <f t="shared" ca="1" si="105"/>
        <v>0.28743506888836123</v>
      </c>
      <c r="G322">
        <f t="shared" ca="1" si="105"/>
        <v>0.86482728205735704</v>
      </c>
      <c r="H322">
        <f t="shared" ca="1" si="105"/>
        <v>0.4820496928951945</v>
      </c>
      <c r="I322">
        <f t="shared" ca="1" si="105"/>
        <v>0.90644797167305824</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fc</v>
      </c>
      <c r="AB322" t="s">
        <v>85</v>
      </c>
      <c r="AC322" t="s">
        <v>482</v>
      </c>
      <c r="AD322">
        <v>1</v>
      </c>
      <c r="AE322" t="s">
        <v>129</v>
      </c>
      <c r="AF322">
        <v>229</v>
      </c>
      <c r="AG322">
        <v>159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슬로니카</v>
      </c>
      <c r="AL322">
        <v>1</v>
      </c>
      <c r="AM322" t="str">
        <f t="shared" ref="AM322:AM385" ca="1" si="113">IF(ROW()=2,AN322,OFFSET(AM322,-1,0)&amp;IF(LEN(AN322)=0,"",","&amp;AN322))</f>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{"dy":11,"sl":10,"tp":"fc","vl":"Actor3114","cn":1,"pt":"DI","pp":229,"pr":159}</v>
      </c>
    </row>
    <row r="323" spans="1:40">
      <c r="A323">
        <v>12</v>
      </c>
      <c r="B323">
        <v>10</v>
      </c>
      <c r="C323">
        <f t="shared" si="104"/>
        <v>1</v>
      </c>
      <c r="D323">
        <f t="shared" ca="1" si="105"/>
        <v>0.42199344097829405</v>
      </c>
      <c r="E323">
        <f t="shared" ca="1" si="105"/>
        <v>0.26827621642852229</v>
      </c>
      <c r="F323">
        <f t="shared" ca="1" si="105"/>
        <v>0.63967906247352357</v>
      </c>
      <c r="G323">
        <f t="shared" ca="1" si="105"/>
        <v>0.29491987841517942</v>
      </c>
      <c r="H323">
        <f t="shared" ca="1" si="105"/>
        <v>0.93012281404435238</v>
      </c>
      <c r="I323">
        <f t="shared" ca="1" si="105"/>
        <v>0.79311765403010248</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v>
      </c>
      <c r="AN323" t="str">
        <f t="shared" ca="1" si="114"/>
        <v>{"dy":12,"sl":10}</v>
      </c>
    </row>
    <row r="324" spans="1:40">
      <c r="A324">
        <v>13</v>
      </c>
      <c r="B324">
        <v>10</v>
      </c>
      <c r="C324">
        <f t="shared" si="104"/>
        <v>1</v>
      </c>
      <c r="D324">
        <f t="shared" ca="1" si="105"/>
        <v>0.4067611405270698</v>
      </c>
      <c r="E324">
        <f t="shared" ca="1" si="105"/>
        <v>0.56215802680969107</v>
      </c>
      <c r="F324">
        <f t="shared" ca="1" si="105"/>
        <v>0.77680212243228408</v>
      </c>
      <c r="G324">
        <f t="shared" ca="1" si="105"/>
        <v>0.9898959798689495</v>
      </c>
      <c r="H324">
        <f t="shared" ca="1" si="105"/>
        <v>0.39156352966044661</v>
      </c>
      <c r="I324">
        <f t="shared" ca="1" si="105"/>
        <v>0.45511528451240379</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v>
      </c>
      <c r="AN324" t="str">
        <f t="shared" ca="1" si="114"/>
        <v>{"dy":13,"sl":10}</v>
      </c>
    </row>
    <row r="325" spans="1:40">
      <c r="A325">
        <v>14</v>
      </c>
      <c r="B325">
        <v>10</v>
      </c>
      <c r="C325">
        <f t="shared" si="104"/>
        <v>1</v>
      </c>
      <c r="D325">
        <f t="shared" ca="1" si="105"/>
        <v>0.53805476062414237</v>
      </c>
      <c r="E325">
        <f t="shared" ca="1" si="105"/>
        <v>0.68050386383575723</v>
      </c>
      <c r="F325">
        <f t="shared" ca="1" si="105"/>
        <v>0.40718734783615862</v>
      </c>
      <c r="G325">
        <f t="shared" ca="1" si="105"/>
        <v>0.71381230676558316</v>
      </c>
      <c r="H325">
        <f t="shared" ca="1" si="105"/>
        <v>0.81269027629152324</v>
      </c>
      <c r="I325">
        <f t="shared" ca="1" si="105"/>
        <v>0.19294377888835801</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v>
      </c>
      <c r="AN325" t="str">
        <f t="shared" ca="1" si="114"/>
        <v>{"dy":14,"sl":10}</v>
      </c>
    </row>
    <row r="326" spans="1:40">
      <c r="A326">
        <v>15</v>
      </c>
      <c r="B326">
        <v>10</v>
      </c>
      <c r="C326">
        <f t="shared" si="104"/>
        <v>1</v>
      </c>
      <c r="D326">
        <f t="shared" ca="1" si="105"/>
        <v>0.30804889372696898</v>
      </c>
      <c r="E326">
        <f t="shared" ca="1" si="105"/>
        <v>0.71348360530534738</v>
      </c>
      <c r="F326">
        <f t="shared" ca="1" si="105"/>
        <v>0.26590984232319792</v>
      </c>
      <c r="G326">
        <f t="shared" ca="1" si="105"/>
        <v>0.29674574726146641</v>
      </c>
      <c r="H326">
        <f t="shared" ca="1" si="105"/>
        <v>0.14374128714114542</v>
      </c>
      <c r="I326">
        <f t="shared" ca="1" si="105"/>
        <v>0.32358862316216874</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fc</v>
      </c>
      <c r="AB326" t="s">
        <v>85</v>
      </c>
      <c r="AC326" t="s">
        <v>483</v>
      </c>
      <c r="AD326">
        <v>1</v>
      </c>
      <c r="AE326" t="s">
        <v>129</v>
      </c>
      <c r="AF326">
        <v>790</v>
      </c>
      <c r="AG326">
        <v>333</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전설</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라무무</v>
      </c>
      <c r="AL326">
        <v>1</v>
      </c>
      <c r="AM326"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v>
      </c>
      <c r="AN326" t="str">
        <f t="shared" ca="1" si="114"/>
        <v>{"dy":15,"sl":10,"tp":"fc","vl":"Actor3231","cn":1,"pt":"DI","pp":790,"pr":333}</v>
      </c>
    </row>
    <row r="327" spans="1:40">
      <c r="A327">
        <v>16</v>
      </c>
      <c r="B327">
        <v>10</v>
      </c>
      <c r="C327">
        <f t="shared" si="104"/>
        <v>1</v>
      </c>
      <c r="D327">
        <f t="shared" ca="1" si="105"/>
        <v>0.39053415650772572</v>
      </c>
      <c r="E327">
        <f t="shared" ca="1" si="105"/>
        <v>0.2075959411685292</v>
      </c>
      <c r="F327">
        <f t="shared" ca="1" si="105"/>
        <v>0.64620726821558594</v>
      </c>
      <c r="G327">
        <f t="shared" ca="1" si="105"/>
        <v>0.31485946549994459</v>
      </c>
      <c r="H327">
        <f t="shared" ca="1" si="105"/>
        <v>0.47092691874313564</v>
      </c>
      <c r="I327">
        <f t="shared" ca="1" si="105"/>
        <v>0.43090373359486911</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fc</v>
      </c>
      <c r="AB327" t="s">
        <v>85</v>
      </c>
      <c r="AC327" t="s">
        <v>483</v>
      </c>
      <c r="AD327">
        <v>1</v>
      </c>
      <c r="AE327" t="s">
        <v>129</v>
      </c>
      <c r="AF327">
        <v>790</v>
      </c>
      <c r="AG327">
        <v>333</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전설</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라무무</v>
      </c>
      <c r="AL327">
        <v>1</v>
      </c>
      <c r="AM327"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v>
      </c>
      <c r="AN327" t="str">
        <f t="shared" ca="1" si="114"/>
        <v>{"dy":16,"sl":10,"tp":"fc","vl":"Actor3231","cn":1,"pt":"DI","pp":790,"pr":333}</v>
      </c>
    </row>
    <row r="328" spans="1:40">
      <c r="A328">
        <v>17</v>
      </c>
      <c r="B328">
        <v>10</v>
      </c>
      <c r="C328">
        <f t="shared" si="104"/>
        <v>1</v>
      </c>
      <c r="D328">
        <f t="shared" ca="1" si="105"/>
        <v>1.539236478930972E-2</v>
      </c>
      <c r="E328">
        <f t="shared" ca="1" si="105"/>
        <v>2.0142032449036562E-2</v>
      </c>
      <c r="F328">
        <f t="shared" ca="1" si="105"/>
        <v>0.97217686425033323</v>
      </c>
      <c r="G328">
        <f t="shared" ca="1" si="105"/>
        <v>0.28174664964470519</v>
      </c>
      <c r="H328">
        <f t="shared" ca="1" si="105"/>
        <v>0.39805275189354217</v>
      </c>
      <c r="I328">
        <f t="shared" ca="1" si="105"/>
        <v>8.2961911620059614E-2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fc</v>
      </c>
      <c r="AB328" t="s">
        <v>85</v>
      </c>
      <c r="AC328" t="s">
        <v>483</v>
      </c>
      <c r="AD328">
        <v>1</v>
      </c>
      <c r="AE328" t="s">
        <v>129</v>
      </c>
      <c r="AF328">
        <v>790</v>
      </c>
      <c r="AG328">
        <v>333</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전설</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라무무</v>
      </c>
      <c r="AL328">
        <v>1</v>
      </c>
      <c r="AM328"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v>
      </c>
      <c r="AN328" t="str">
        <f t="shared" ca="1" si="114"/>
        <v>{"dy":17,"sl":10,"tp":"fc","vl":"Actor3231","cn":1,"pt":"DI","pp":790,"pr":333}</v>
      </c>
    </row>
    <row r="329" spans="1:40">
      <c r="A329">
        <v>18</v>
      </c>
      <c r="B329">
        <v>10</v>
      </c>
      <c r="C329">
        <f t="shared" si="104"/>
        <v>1</v>
      </c>
      <c r="D329">
        <f t="shared" ca="1" si="105"/>
        <v>9.9868289374284935E-2</v>
      </c>
      <c r="E329">
        <f t="shared" ca="1" si="105"/>
        <v>0.23436918056564437</v>
      </c>
      <c r="F329">
        <f t="shared" ca="1" si="105"/>
        <v>0.50906497063471656</v>
      </c>
      <c r="G329">
        <f t="shared" ca="1" si="105"/>
        <v>0.78064073157436797</v>
      </c>
      <c r="H329">
        <f t="shared" ca="1" si="105"/>
        <v>0.50317255848753717</v>
      </c>
      <c r="I329">
        <f t="shared" ca="1" si="105"/>
        <v>0.46206713589821991</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v>
      </c>
      <c r="AN329" t="str">
        <f t="shared" ca="1" si="114"/>
        <v>{"dy":18,"sl":10}</v>
      </c>
    </row>
    <row r="330" spans="1:40">
      <c r="A330">
        <v>19</v>
      </c>
      <c r="B330">
        <v>10</v>
      </c>
      <c r="C330">
        <f t="shared" si="104"/>
        <v>1</v>
      </c>
      <c r="D330">
        <f t="shared" ca="1" si="105"/>
        <v>4.134308018444155E-2</v>
      </c>
      <c r="E330">
        <f t="shared" ca="1" si="105"/>
        <v>1.0619572522291176E-2</v>
      </c>
      <c r="F330">
        <f t="shared" ca="1" si="105"/>
        <v>0.84055388738853432</v>
      </c>
      <c r="G330">
        <f t="shared" ca="1" si="105"/>
        <v>0.32524409956414524</v>
      </c>
      <c r="H330">
        <f t="shared" ca="1" si="105"/>
        <v>0.37114654967779059</v>
      </c>
      <c r="I330">
        <f t="shared" ca="1" si="105"/>
        <v>0.23000214415742271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fl5</v>
      </c>
      <c r="AB330" t="s">
        <v>485</v>
      </c>
      <c r="AC330" t="s">
        <v>488</v>
      </c>
      <c r="AD330">
        <v>1</v>
      </c>
      <c r="AE330" t="s">
        <v>129</v>
      </c>
      <c r="AF330">
        <v>490</v>
      </c>
      <c r="AG330">
        <v>279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원더</v>
      </c>
      <c r="AL330">
        <v>1</v>
      </c>
      <c r="AM330"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v>
      </c>
      <c r="AN330" t="str">
        <f t="shared" ca="1" si="114"/>
        <v>{"dy":19,"sl":10,"tp":"fl5","vl":"Actor2128","cn":1,"pt":"DI","pp":490,"pr":279}</v>
      </c>
    </row>
    <row r="331" spans="1:40">
      <c r="A331">
        <v>20</v>
      </c>
      <c r="B331">
        <v>10</v>
      </c>
      <c r="C331">
        <f t="shared" si="104"/>
        <v>1</v>
      </c>
      <c r="D331">
        <f t="shared" ca="1" si="105"/>
        <v>0.75975687844435025</v>
      </c>
      <c r="E331">
        <f t="shared" ca="1" si="105"/>
        <v>0.84723824095349709</v>
      </c>
      <c r="F331">
        <f t="shared" ca="1" si="105"/>
        <v>0.95561940156682124</v>
      </c>
      <c r="G331">
        <f t="shared" ca="1" si="105"/>
        <v>0.46808080443403532</v>
      </c>
      <c r="H331">
        <f t="shared" ca="1" si="105"/>
        <v>0.86320118967771275</v>
      </c>
      <c r="I331">
        <f t="shared" ca="1" si="105"/>
        <v>0.9034501022694994</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fl5</v>
      </c>
      <c r="AB331" t="s">
        <v>487</v>
      </c>
      <c r="AC331" t="s">
        <v>488</v>
      </c>
      <c r="AD331">
        <v>1</v>
      </c>
      <c r="AE331" t="s">
        <v>129</v>
      </c>
      <c r="AF331">
        <v>490</v>
      </c>
      <c r="AG331">
        <v>279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원더</v>
      </c>
      <c r="AL331">
        <v>1</v>
      </c>
      <c r="AM331"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v>
      </c>
      <c r="AN331" t="str">
        <f t="shared" ca="1" si="114"/>
        <v>{"dy":20,"sl":10,"tp":"fl5","vl":"Actor2128","cn":1,"pt":"DI","pp":490,"pr":279}</v>
      </c>
    </row>
    <row r="332" spans="1:40">
      <c r="A332">
        <v>21</v>
      </c>
      <c r="B332">
        <v>10</v>
      </c>
      <c r="C332">
        <f t="shared" si="104"/>
        <v>1</v>
      </c>
      <c r="D332">
        <f t="shared" ref="D332:I341" ca="1" si="115">RAND()</f>
        <v>0.548608537824821</v>
      </c>
      <c r="E332">
        <f t="shared" ca="1" si="115"/>
        <v>0.79793683718242248</v>
      </c>
      <c r="F332">
        <f t="shared" ca="1" si="115"/>
        <v>0.4580164919068519</v>
      </c>
      <c r="G332">
        <f t="shared" ca="1" si="115"/>
        <v>1.4329571040463063E-2</v>
      </c>
      <c r="H332">
        <f t="shared" ca="1" si="115"/>
        <v>0.62059054222464038</v>
      </c>
      <c r="I332">
        <f t="shared" ca="1" si="115"/>
        <v>0.13841956942509093</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fl5</v>
      </c>
      <c r="AB332" t="s">
        <v>487</v>
      </c>
      <c r="AC332" t="s">
        <v>488</v>
      </c>
      <c r="AD332">
        <v>1</v>
      </c>
      <c r="AE332" t="s">
        <v>129</v>
      </c>
      <c r="AF332">
        <v>490</v>
      </c>
      <c r="AG332">
        <v>279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원더</v>
      </c>
      <c r="AL332">
        <v>1</v>
      </c>
      <c r="AM332"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v>
      </c>
      <c r="AN332" t="str">
        <f t="shared" ca="1" si="114"/>
        <v>{"dy":21,"sl":10,"tp":"fl5","vl":"Actor2128","cn":1,"pt":"DI","pp":490,"pr":279}</v>
      </c>
    </row>
    <row r="333" spans="1:40">
      <c r="A333">
        <v>22</v>
      </c>
      <c r="B333">
        <v>10</v>
      </c>
      <c r="C333">
        <f t="shared" si="104"/>
        <v>1</v>
      </c>
      <c r="D333">
        <f t="shared" ca="1" si="115"/>
        <v>0.71630771008289318</v>
      </c>
      <c r="E333">
        <f t="shared" ca="1" si="115"/>
        <v>0.92248258440485653</v>
      </c>
      <c r="F333">
        <f t="shared" ca="1" si="115"/>
        <v>0.58298066512806135</v>
      </c>
      <c r="G333">
        <f t="shared" ca="1" si="115"/>
        <v>9.3043473728977921E-2</v>
      </c>
      <c r="H333">
        <f t="shared" ca="1" si="115"/>
        <v>0.28840633692334416</v>
      </c>
      <c r="I333">
        <f t="shared" ca="1" si="115"/>
        <v>0.81298781168239864</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v>
      </c>
      <c r="AN333" t="str">
        <f t="shared" ca="1" si="114"/>
        <v>{"dy":22,"sl":10}</v>
      </c>
    </row>
    <row r="334" spans="1:40">
      <c r="A334">
        <v>23</v>
      </c>
      <c r="B334">
        <v>10</v>
      </c>
      <c r="C334">
        <f t="shared" si="104"/>
        <v>1</v>
      </c>
      <c r="D334">
        <f t="shared" ca="1" si="115"/>
        <v>2.8188763321452481E-2</v>
      </c>
      <c r="E334">
        <f t="shared" ca="1" si="115"/>
        <v>0.2858604123077696</v>
      </c>
      <c r="F334">
        <f t="shared" ca="1" si="115"/>
        <v>0.34887749528854106</v>
      </c>
      <c r="G334">
        <f t="shared" ca="1" si="115"/>
        <v>0.28877017734896127</v>
      </c>
      <c r="H334">
        <f t="shared" ca="1" si="115"/>
        <v>4.2032503242514285E-2</v>
      </c>
      <c r="I334">
        <f t="shared" ca="1" si="115"/>
        <v>4.2511271537372552E-2</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fl2</v>
      </c>
      <c r="AB334" t="s">
        <v>88</v>
      </c>
      <c r="AC334" t="s">
        <v>484</v>
      </c>
      <c r="AD334">
        <v>1</v>
      </c>
      <c r="AE334" t="s">
        <v>129</v>
      </c>
      <c r="AF334">
        <v>70</v>
      </c>
      <c r="AG334">
        <v>49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롤라</v>
      </c>
      <c r="AL334">
        <v>1</v>
      </c>
      <c r="AM334"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v>
      </c>
      <c r="AN334" t="str">
        <f t="shared" ca="1" si="114"/>
        <v>{"dy":23,"sl":10,"tp":"fl2","vl":"Actor3019","cn":1,"pt":"DI","pp":70,"pr":49}</v>
      </c>
    </row>
    <row r="335" spans="1:40">
      <c r="A335">
        <v>24</v>
      </c>
      <c r="B335">
        <v>10</v>
      </c>
      <c r="C335">
        <f t="shared" si="104"/>
        <v>1</v>
      </c>
      <c r="D335">
        <f t="shared" ca="1" si="115"/>
        <v>0.53445963511389094</v>
      </c>
      <c r="E335">
        <f t="shared" ca="1" si="115"/>
        <v>0.95613501450389993</v>
      </c>
      <c r="F335">
        <f t="shared" ca="1" si="115"/>
        <v>0.10697312100489353</v>
      </c>
      <c r="G335">
        <f t="shared" ca="1" si="115"/>
        <v>0.16682739471472008</v>
      </c>
      <c r="H335">
        <f t="shared" ca="1" si="115"/>
        <v>0.7970450309796655</v>
      </c>
      <c r="I335">
        <f t="shared" ca="1" si="115"/>
        <v>0.33254464946792284</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v>
      </c>
      <c r="AN335" t="str">
        <f t="shared" ca="1" si="114"/>
        <v>{"dy":24,"sl":10}</v>
      </c>
    </row>
    <row r="336" spans="1:40">
      <c r="A336">
        <v>25</v>
      </c>
      <c r="B336">
        <v>10</v>
      </c>
      <c r="C336">
        <f t="shared" si="104"/>
        <v>1</v>
      </c>
      <c r="D336">
        <f t="shared" ca="1" si="115"/>
        <v>0.24516762713254647</v>
      </c>
      <c r="E336">
        <f t="shared" ca="1" si="115"/>
        <v>0.67868048237043066</v>
      </c>
      <c r="F336">
        <f t="shared" ca="1" si="115"/>
        <v>0.83550181634789156</v>
      </c>
      <c r="G336">
        <f t="shared" ca="1" si="115"/>
        <v>0.78495903172471848</v>
      </c>
      <c r="H336">
        <f t="shared" ca="1" si="115"/>
        <v>0.48322127358052591</v>
      </c>
      <c r="I336">
        <f t="shared" ca="1" si="115"/>
        <v>0.64097317211706262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v>
      </c>
      <c r="AN336" t="str">
        <f t="shared" ca="1" si="114"/>
        <v>{"dy":25,"sl":10}</v>
      </c>
    </row>
    <row r="337" spans="1:40">
      <c r="A337">
        <v>26</v>
      </c>
      <c r="B337">
        <v>10</v>
      </c>
      <c r="C337">
        <f t="shared" si="104"/>
        <v>1</v>
      </c>
      <c r="D337">
        <f t="shared" ca="1" si="115"/>
        <v>0.95382196523299489</v>
      </c>
      <c r="E337">
        <f t="shared" ca="1" si="115"/>
        <v>0.53868179592825982</v>
      </c>
      <c r="F337">
        <f t="shared" ca="1" si="115"/>
        <v>0.6191374385740902</v>
      </c>
      <c r="G337">
        <f t="shared" ca="1" si="115"/>
        <v>1.2828352099860219E-2</v>
      </c>
      <c r="H337">
        <f t="shared" ca="1" si="115"/>
        <v>0.53837790868515734</v>
      </c>
      <c r="I337">
        <f t="shared" ca="1" si="115"/>
        <v>0.38863390008592225</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fc</v>
      </c>
      <c r="AB337" t="s">
        <v>85</v>
      </c>
      <c r="AC337" t="s">
        <v>475</v>
      </c>
      <c r="AD337">
        <v>1</v>
      </c>
      <c r="AE337" t="s">
        <v>129</v>
      </c>
      <c r="AF337">
        <v>199</v>
      </c>
      <c r="AG337">
        <v>119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케이저</v>
      </c>
      <c r="AL337">
        <v>1</v>
      </c>
      <c r="AM337"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v>
      </c>
      <c r="AN337" t="str">
        <f t="shared" ca="1" si="114"/>
        <v>{"dy":26,"sl":10,"tp":"fc","vl":"Actor0113","cn":1,"pt":"DI","pp":199,"pr":119}</v>
      </c>
    </row>
    <row r="338" spans="1:40">
      <c r="A338">
        <v>27</v>
      </c>
      <c r="B338">
        <v>10</v>
      </c>
      <c r="C338">
        <f t="shared" si="104"/>
        <v>1</v>
      </c>
      <c r="D338">
        <f t="shared" ca="1" si="115"/>
        <v>0.56688685200756594</v>
      </c>
      <c r="E338">
        <f t="shared" ca="1" si="115"/>
        <v>0.33097646785230705</v>
      </c>
      <c r="F338">
        <f t="shared" ca="1" si="115"/>
        <v>8.6069499424938911E-2</v>
      </c>
      <c r="G338">
        <f t="shared" ca="1" si="115"/>
        <v>0.84934781228800349</v>
      </c>
      <c r="H338">
        <f t="shared" ca="1" si="115"/>
        <v>0.41477878236584376</v>
      </c>
      <c r="I338">
        <f t="shared" ca="1" si="115"/>
        <v>0.61689391042843078</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fc</v>
      </c>
      <c r="AB338" t="s">
        <v>85</v>
      </c>
      <c r="AC338" t="s">
        <v>475</v>
      </c>
      <c r="AD338">
        <v>1</v>
      </c>
      <c r="AE338" t="s">
        <v>129</v>
      </c>
      <c r="AF338">
        <v>199</v>
      </c>
      <c r="AG338">
        <v>119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케이저</v>
      </c>
      <c r="AL338">
        <v>1</v>
      </c>
      <c r="AM338"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v>
      </c>
      <c r="AN338" t="str">
        <f t="shared" ca="1" si="114"/>
        <v>{"dy":27,"sl":10,"tp":"fc","vl":"Actor0113","cn":1,"pt":"DI","pp":199,"pr":119}</v>
      </c>
    </row>
    <row r="339" spans="1:40">
      <c r="A339">
        <v>28</v>
      </c>
      <c r="B339">
        <v>10</v>
      </c>
      <c r="C339">
        <f t="shared" si="104"/>
        <v>1</v>
      </c>
      <c r="D339">
        <f t="shared" ca="1" si="115"/>
        <v>0.68941513449626357</v>
      </c>
      <c r="E339">
        <f t="shared" ca="1" si="115"/>
        <v>0.45446496032943284</v>
      </c>
      <c r="F339">
        <f t="shared" ca="1" si="115"/>
        <v>0.19691272089254375</v>
      </c>
      <c r="G339">
        <f t="shared" ca="1" si="115"/>
        <v>0.60146418454342276</v>
      </c>
      <c r="H339">
        <f t="shared" ca="1" si="115"/>
        <v>0.56972496239712034</v>
      </c>
      <c r="I339">
        <f t="shared" ca="1" si="115"/>
        <v>0.47283171704907412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v>
      </c>
      <c r="AN339" t="str">
        <f t="shared" ca="1" si="114"/>
        <v>{"dy":28,"sl":10}</v>
      </c>
    </row>
    <row r="340" spans="1:40">
      <c r="A340">
        <v>29</v>
      </c>
      <c r="B340">
        <v>10</v>
      </c>
      <c r="C340">
        <f t="shared" si="104"/>
        <v>1</v>
      </c>
      <c r="D340">
        <f t="shared" ca="1" si="115"/>
        <v>0.85154400171911082</v>
      </c>
      <c r="E340">
        <f t="shared" ca="1" si="115"/>
        <v>0.4281020511029936</v>
      </c>
      <c r="F340">
        <f t="shared" ca="1" si="115"/>
        <v>0.37776276304436407</v>
      </c>
      <c r="G340">
        <f t="shared" ca="1" si="115"/>
        <v>2.3149558896426226E-2</v>
      </c>
      <c r="H340">
        <f t="shared" ca="1" si="115"/>
        <v>0.90017798961177675</v>
      </c>
      <c r="I340">
        <f t="shared" ca="1" si="115"/>
        <v>8.2764850543527668E-2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fc</v>
      </c>
      <c r="AB340" t="s">
        <v>85</v>
      </c>
      <c r="AC340" t="s">
        <v>477</v>
      </c>
      <c r="AD340">
        <v>1</v>
      </c>
      <c r="AE340" t="s">
        <v>129</v>
      </c>
      <c r="AF340">
        <v>229</v>
      </c>
      <c r="AG340">
        <v>129</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프리스</v>
      </c>
      <c r="AL340">
        <v>1</v>
      </c>
      <c r="AM340"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v>
      </c>
      <c r="AN340" t="str">
        <f t="shared" ca="1" si="114"/>
        <v>{"dy":29,"sl":10,"tp":"fc","vl":"Actor0125","cn":1,"pt":"DI","pp":229,"pr":129}</v>
      </c>
    </row>
    <row r="341" spans="1:40">
      <c r="A341">
        <v>30</v>
      </c>
      <c r="B341">
        <v>10</v>
      </c>
      <c r="C341">
        <f t="shared" si="104"/>
        <v>1</v>
      </c>
      <c r="D341">
        <f t="shared" ca="1" si="115"/>
        <v>0.23540207958245662</v>
      </c>
      <c r="E341">
        <f t="shared" ca="1" si="115"/>
        <v>0.91935515959354996</v>
      </c>
      <c r="F341">
        <f t="shared" ca="1" si="115"/>
        <v>0.17945501211964909</v>
      </c>
      <c r="G341">
        <f t="shared" ca="1" si="115"/>
        <v>0.16116153640976727</v>
      </c>
      <c r="H341">
        <f t="shared" ca="1" si="115"/>
        <v>0.69057334197555653</v>
      </c>
      <c r="I341">
        <f t="shared" ca="1" si="115"/>
        <v>0.72459106485369562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fc</v>
      </c>
      <c r="AB341" t="s">
        <v>85</v>
      </c>
      <c r="AC341" t="s">
        <v>477</v>
      </c>
      <c r="AD341">
        <v>1</v>
      </c>
      <c r="AE341" t="s">
        <v>129</v>
      </c>
      <c r="AF341">
        <v>229</v>
      </c>
      <c r="AG341">
        <v>129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프리스</v>
      </c>
      <c r="AL341">
        <v>1</v>
      </c>
      <c r="AM341"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v>
      </c>
      <c r="AN341" t="str">
        <f t="shared" ca="1" si="114"/>
        <v>{"dy":30,"sl":10,"tp":"fc","vl":"Actor0125","cn":1,"pt":"DI","pp":229,"pr":129}</v>
      </c>
    </row>
    <row r="342" spans="1:40">
      <c r="A342">
        <v>31</v>
      </c>
      <c r="B342">
        <v>10</v>
      </c>
      <c r="C342">
        <f t="shared" si="104"/>
        <v>1</v>
      </c>
      <c r="D342">
        <f t="shared" ref="D342:I351" ca="1" si="116">RAND()</f>
        <v>0.98953634189475737</v>
      </c>
      <c r="E342">
        <f t="shared" ca="1" si="116"/>
        <v>0.39013755758284496</v>
      </c>
      <c r="F342">
        <f t="shared" ca="1" si="116"/>
        <v>0.87091048518516756</v>
      </c>
      <c r="G342">
        <f t="shared" ca="1" si="116"/>
        <v>0.71454921003446126</v>
      </c>
      <c r="H342">
        <f t="shared" ca="1" si="116"/>
        <v>0.78869470885618409</v>
      </c>
      <c r="I342">
        <f t="shared" ca="1" si="116"/>
        <v>0.77086593501265066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v>
      </c>
      <c r="AN342" t="str">
        <f t="shared" ca="1" si="114"/>
        <v>{"dy":31,"sl":10}</v>
      </c>
    </row>
    <row r="343" spans="1:40">
      <c r="A343">
        <v>1</v>
      </c>
      <c r="B343">
        <v>11</v>
      </c>
      <c r="C343">
        <f t="shared" si="104"/>
        <v>2</v>
      </c>
      <c r="D343">
        <f t="shared" ca="1" si="116"/>
        <v>0.47463518873455202</v>
      </c>
      <c r="E343">
        <f t="shared" ca="1" si="116"/>
        <v>3.015315165191812E-2</v>
      </c>
      <c r="F343">
        <f t="shared" ca="1" si="116"/>
        <v>0.29772539156626665</v>
      </c>
      <c r="G343">
        <f t="shared" ca="1" si="116"/>
        <v>0.82735186823071072</v>
      </c>
      <c r="H343">
        <f t="shared" ca="1" si="116"/>
        <v>0.10834362331586522</v>
      </c>
      <c r="I343">
        <f t="shared" ca="1" si="116"/>
        <v>0.79285583900243539</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fc</v>
      </c>
      <c r="AB343" t="s">
        <v>85</v>
      </c>
      <c r="AC343" t="s">
        <v>480</v>
      </c>
      <c r="AD343">
        <v>1</v>
      </c>
      <c r="AE343" t="s">
        <v>129</v>
      </c>
      <c r="AF343">
        <v>820</v>
      </c>
      <c r="AG343">
        <v>439</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전설</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프로토27</v>
      </c>
      <c r="AL343">
        <v>1</v>
      </c>
      <c r="AM343"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v>
      </c>
      <c r="AN343" t="str">
        <f t="shared" ca="1" si="114"/>
        <v>{"dy":1,"sl":11,"tp":"fc","vl":"Actor1216","cn":1,"pt":"DI","pp":820,"pr":439}</v>
      </c>
    </row>
    <row r="344" spans="1:40">
      <c r="A344">
        <v>2</v>
      </c>
      <c r="B344">
        <v>11</v>
      </c>
      <c r="C344">
        <f t="shared" si="104"/>
        <v>2</v>
      </c>
      <c r="D344">
        <f t="shared" ca="1" si="116"/>
        <v>0.66972674432462953</v>
      </c>
      <c r="E344">
        <f t="shared" ca="1" si="116"/>
        <v>0.69942861537290801</v>
      </c>
      <c r="F344">
        <f t="shared" ca="1" si="116"/>
        <v>0.74590819972772238</v>
      </c>
      <c r="G344">
        <f t="shared" ca="1" si="116"/>
        <v>5.3076057515494934E-2</v>
      </c>
      <c r="H344">
        <f t="shared" ca="1" si="116"/>
        <v>0.58241826430825372</v>
      </c>
      <c r="I344">
        <f t="shared" ca="1" si="116"/>
        <v>0.32183000227878844</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fc</v>
      </c>
      <c r="AB344" t="s">
        <v>85</v>
      </c>
      <c r="AC344" t="s">
        <v>480</v>
      </c>
      <c r="AD344">
        <v>1</v>
      </c>
      <c r="AE344" t="s">
        <v>129</v>
      </c>
      <c r="AF344">
        <v>820</v>
      </c>
      <c r="AG344">
        <v>439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전설</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프로토27</v>
      </c>
      <c r="AL344">
        <v>1</v>
      </c>
      <c r="AM344"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v>
      </c>
      <c r="AN344" t="str">
        <f t="shared" ca="1" si="114"/>
        <v>{"dy":2,"sl":11,"tp":"fc","vl":"Actor1216","cn":1,"pt":"DI","pp":820,"pr":439}</v>
      </c>
    </row>
    <row r="345" spans="1:40">
      <c r="A345">
        <v>3</v>
      </c>
      <c r="B345">
        <v>11</v>
      </c>
      <c r="C345">
        <f t="shared" si="104"/>
        <v>2</v>
      </c>
      <c r="D345">
        <f t="shared" ca="1" si="116"/>
        <v>0.90583838369803793</v>
      </c>
      <c r="E345">
        <f t="shared" ca="1" si="116"/>
        <v>0.24434151282624716</v>
      </c>
      <c r="F345">
        <f t="shared" ca="1" si="116"/>
        <v>0.68015054988399959</v>
      </c>
      <c r="G345">
        <f t="shared" ca="1" si="116"/>
        <v>0.80646207172196549</v>
      </c>
      <c r="H345">
        <f t="shared" ca="1" si="116"/>
        <v>0.72351542792623857</v>
      </c>
      <c r="I345">
        <f t="shared" ca="1" si="116"/>
        <v>9.970071304750372E-2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fc</v>
      </c>
      <c r="AB345" t="s">
        <v>85</v>
      </c>
      <c r="AC345" t="s">
        <v>480</v>
      </c>
      <c r="AD345">
        <v>1</v>
      </c>
      <c r="AE345" t="s">
        <v>129</v>
      </c>
      <c r="AF345">
        <v>820</v>
      </c>
      <c r="AG345">
        <v>439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전설</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프로토27</v>
      </c>
      <c r="AL345">
        <v>1</v>
      </c>
      <c r="AM345"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v>
      </c>
      <c r="AN345" t="str">
        <f t="shared" ca="1" si="114"/>
        <v>{"dy":3,"sl":11,"tp":"fc","vl":"Actor1216","cn":1,"pt":"DI","pp":820,"pr":439}</v>
      </c>
    </row>
    <row r="346" spans="1:40">
      <c r="A346">
        <v>4</v>
      </c>
      <c r="B346">
        <v>11</v>
      </c>
      <c r="C346">
        <f t="shared" si="104"/>
        <v>2</v>
      </c>
      <c r="D346">
        <f t="shared" ca="1" si="116"/>
        <v>0.65068400448423169</v>
      </c>
      <c r="E346">
        <f t="shared" ca="1" si="116"/>
        <v>0.2220104512028479</v>
      </c>
      <c r="F346">
        <f t="shared" ca="1" si="116"/>
        <v>0.2538943110854337</v>
      </c>
      <c r="G346">
        <f t="shared" ca="1" si="116"/>
        <v>0.75957937271569098</v>
      </c>
      <c r="H346">
        <f t="shared" ca="1" si="116"/>
        <v>0.65944315025603206</v>
      </c>
      <c r="I346">
        <f t="shared" ca="1" si="116"/>
        <v>0.59499205456868798</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v>
      </c>
      <c r="AN346" t="str">
        <f t="shared" ca="1" si="114"/>
        <v>{"dy":4,"sl":11}</v>
      </c>
    </row>
    <row r="347" spans="1:40">
      <c r="A347">
        <v>5</v>
      </c>
      <c r="B347">
        <v>11</v>
      </c>
      <c r="C347">
        <f t="shared" si="104"/>
        <v>2</v>
      </c>
      <c r="D347">
        <f t="shared" ca="1" si="116"/>
        <v>0.82007327925912765</v>
      </c>
      <c r="E347">
        <f t="shared" ca="1" si="116"/>
        <v>0.33517027278206202</v>
      </c>
      <c r="F347">
        <f t="shared" ca="1" si="116"/>
        <v>0.4159165773749306</v>
      </c>
      <c r="G347">
        <f t="shared" ca="1" si="116"/>
        <v>0.14596104570621915</v>
      </c>
      <c r="H347">
        <f t="shared" ca="1" si="116"/>
        <v>0.60174663065428058</v>
      </c>
      <c r="I347">
        <f t="shared" ca="1" si="116"/>
        <v>0.92906155082310349</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v>
      </c>
      <c r="AN347" t="str">
        <f t="shared" ca="1" si="114"/>
        <v>{"dy":5,"sl":11}</v>
      </c>
    </row>
    <row r="348" spans="1:40">
      <c r="A348">
        <v>6</v>
      </c>
      <c r="B348">
        <v>11</v>
      </c>
      <c r="C348">
        <f t="shared" si="104"/>
        <v>2</v>
      </c>
      <c r="D348">
        <f t="shared" ca="1" si="116"/>
        <v>0.2922504390581121</v>
      </c>
      <c r="E348">
        <f t="shared" ca="1" si="116"/>
        <v>0.34958241335292728</v>
      </c>
      <c r="F348">
        <f t="shared" ca="1" si="116"/>
        <v>3.0731411086681981E-2</v>
      </c>
      <c r="G348">
        <f t="shared" ca="1" si="116"/>
        <v>0.77593066580201298</v>
      </c>
      <c r="H348">
        <f t="shared" ca="1" si="116"/>
        <v>0.96959250299561495</v>
      </c>
      <c r="I348">
        <f t="shared" ca="1" si="116"/>
        <v>0.40083980305320299</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fl3</v>
      </c>
      <c r="AB348" t="s">
        <v>89</v>
      </c>
      <c r="AC348" t="s">
        <v>440</v>
      </c>
      <c r="AD348">
        <v>1</v>
      </c>
      <c r="AE348" t="s">
        <v>129</v>
      </c>
      <c r="AF348">
        <v>230</v>
      </c>
      <c r="AG348">
        <v>129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테이슨</v>
      </c>
      <c r="AL348">
        <v>1</v>
      </c>
      <c r="AM348"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v>
      </c>
      <c r="AN348" t="str">
        <f t="shared" ca="1" si="114"/>
        <v>{"dy":6,"sl":11,"tp":"fl3","vl":"Actor1108","cn":1,"pt":"DI","pp":230,"pr":129}</v>
      </c>
    </row>
    <row r="349" spans="1:40">
      <c r="A349">
        <v>7</v>
      </c>
      <c r="B349">
        <v>11</v>
      </c>
      <c r="C349">
        <f t="shared" si="104"/>
        <v>2</v>
      </c>
      <c r="D349">
        <f t="shared" ca="1" si="116"/>
        <v>0.79867288446785945</v>
      </c>
      <c r="E349">
        <f t="shared" ca="1" si="116"/>
        <v>0.43539660835167704</v>
      </c>
      <c r="F349">
        <f t="shared" ca="1" si="116"/>
        <v>0.41082503117179825</v>
      </c>
      <c r="G349">
        <f t="shared" ca="1" si="116"/>
        <v>0.84089674011474569</v>
      </c>
      <c r="H349">
        <f t="shared" ca="1" si="116"/>
        <v>0.5226136614112119</v>
      </c>
      <c r="I349">
        <f t="shared" ca="1" si="116"/>
        <v>0.83128136556082188</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fl3</v>
      </c>
      <c r="AB349" t="s">
        <v>89</v>
      </c>
      <c r="AC349" t="s">
        <v>440</v>
      </c>
      <c r="AD349">
        <v>1</v>
      </c>
      <c r="AE349" t="s">
        <v>129</v>
      </c>
      <c r="AF349">
        <v>230</v>
      </c>
      <c r="AG349">
        <v>129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테이슨</v>
      </c>
      <c r="AL349">
        <v>1</v>
      </c>
      <c r="AM349"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v>
      </c>
      <c r="AN349" t="str">
        <f t="shared" ca="1" si="114"/>
        <v>{"dy":7,"sl":11,"tp":"fl3","vl":"Actor1108","cn":1,"pt":"DI","pp":230,"pr":129}</v>
      </c>
    </row>
    <row r="350" spans="1:40">
      <c r="A350">
        <v>8</v>
      </c>
      <c r="B350">
        <v>11</v>
      </c>
      <c r="C350">
        <f t="shared" si="104"/>
        <v>2</v>
      </c>
      <c r="D350">
        <f t="shared" ca="1" si="116"/>
        <v>0.14702752733265811</v>
      </c>
      <c r="E350">
        <f t="shared" ca="1" si="116"/>
        <v>0.55636574981958054</v>
      </c>
      <c r="F350">
        <f t="shared" ca="1" si="116"/>
        <v>0.11704727935003278</v>
      </c>
      <c r="G350">
        <f t="shared" ca="1" si="116"/>
        <v>0.1163269551736914</v>
      </c>
      <c r="H350">
        <f t="shared" ca="1" si="116"/>
        <v>0.38968566361290757</v>
      </c>
      <c r="I350">
        <f t="shared" ca="1" si="116"/>
        <v>0.43716152549626175</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v>
      </c>
      <c r="AN350" t="str">
        <f t="shared" ca="1" si="114"/>
        <v>{"dy":8,"sl":11}</v>
      </c>
    </row>
    <row r="351" spans="1:40">
      <c r="A351">
        <v>9</v>
      </c>
      <c r="B351">
        <v>11</v>
      </c>
      <c r="C351">
        <f t="shared" si="104"/>
        <v>2</v>
      </c>
      <c r="D351">
        <f t="shared" ca="1" si="116"/>
        <v>0.39096670753875884</v>
      </c>
      <c r="E351">
        <f t="shared" ca="1" si="116"/>
        <v>2.1374997685906449E-2</v>
      </c>
      <c r="F351">
        <f t="shared" ca="1" si="116"/>
        <v>0.80593610180788489</v>
      </c>
      <c r="G351">
        <f t="shared" ca="1" si="116"/>
        <v>0.82333908328011818</v>
      </c>
      <c r="H351">
        <f t="shared" ca="1" si="116"/>
        <v>0.57270451170749115</v>
      </c>
      <c r="I351">
        <f t="shared" ca="1" si="116"/>
        <v>1.178784080413009E-2</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v>
      </c>
      <c r="AN351" t="str">
        <f t="shared" ca="1" si="114"/>
        <v>{"dy":9,"sl":11}</v>
      </c>
    </row>
    <row r="352" spans="1:40">
      <c r="A352">
        <v>10</v>
      </c>
      <c r="B352">
        <v>11</v>
      </c>
      <c r="C352">
        <f t="shared" si="104"/>
        <v>2</v>
      </c>
      <c r="D352">
        <f t="shared" ref="D352:I361" ca="1" si="117">RAND()</f>
        <v>0.53418430692195029</v>
      </c>
      <c r="E352">
        <f t="shared" ca="1" si="117"/>
        <v>0.74870583221477716</v>
      </c>
      <c r="F352">
        <f t="shared" ca="1" si="117"/>
        <v>0.20577443426117548</v>
      </c>
      <c r="G352">
        <f t="shared" ca="1" si="117"/>
        <v>0.45757370144442955</v>
      </c>
      <c r="H352">
        <f t="shared" ca="1" si="117"/>
        <v>0.81191083288714605</v>
      </c>
      <c r="I352">
        <f t="shared" ca="1" si="117"/>
        <v>0.12438019335205641</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fl1</v>
      </c>
      <c r="AB352" t="s">
        <v>87</v>
      </c>
      <c r="AC352" t="s">
        <v>465</v>
      </c>
      <c r="AD352">
        <v>1</v>
      </c>
      <c r="AE352" t="s">
        <v>129</v>
      </c>
      <c r="AF352">
        <v>219</v>
      </c>
      <c r="AG352">
        <v>109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슬로니카</v>
      </c>
      <c r="AL352">
        <v>1</v>
      </c>
      <c r="AM352"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v>
      </c>
      <c r="AN352" t="str">
        <f t="shared" ca="1" si="114"/>
        <v>{"dy":10,"sl":11,"tp":"fl1","vl":"Actor3114","cn":1,"pt":"DI","pp":219,"pr":109}</v>
      </c>
    </row>
    <row r="353" spans="1:40">
      <c r="A353">
        <v>11</v>
      </c>
      <c r="B353">
        <v>11</v>
      </c>
      <c r="C353">
        <f t="shared" si="104"/>
        <v>2</v>
      </c>
      <c r="D353">
        <f t="shared" ca="1" si="117"/>
        <v>8.2914249847094501E-2</v>
      </c>
      <c r="E353">
        <f t="shared" ca="1" si="117"/>
        <v>0.9407111264241641</v>
      </c>
      <c r="F353">
        <f t="shared" ca="1" si="117"/>
        <v>0.85455949936944919</v>
      </c>
      <c r="G353">
        <f t="shared" ca="1" si="117"/>
        <v>0.1763978238250683</v>
      </c>
      <c r="H353">
        <f t="shared" ca="1" si="117"/>
        <v>0.48741450328594582</v>
      </c>
      <c r="I353">
        <f t="shared" ca="1" si="117"/>
        <v>0.46460870859556058</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fl1</v>
      </c>
      <c r="AB353" t="s">
        <v>87</v>
      </c>
      <c r="AC353" t="s">
        <v>465</v>
      </c>
      <c r="AD353">
        <v>1</v>
      </c>
      <c r="AE353" t="s">
        <v>129</v>
      </c>
      <c r="AF353">
        <v>219</v>
      </c>
      <c r="AG353">
        <v>109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슬로니카</v>
      </c>
      <c r="AL353">
        <v>1</v>
      </c>
      <c r="AM353"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v>
      </c>
      <c r="AN353" t="str">
        <f t="shared" ca="1" si="114"/>
        <v>{"dy":11,"sl":11,"tp":"fl1","vl":"Actor3114","cn":1,"pt":"DI","pp":219,"pr":109}</v>
      </c>
    </row>
    <row r="354" spans="1:40">
      <c r="A354">
        <v>12</v>
      </c>
      <c r="B354">
        <v>11</v>
      </c>
      <c r="C354">
        <f t="shared" si="104"/>
        <v>2</v>
      </c>
      <c r="D354">
        <f t="shared" ca="1" si="117"/>
        <v>0.1505787888146175</v>
      </c>
      <c r="E354">
        <f t="shared" ca="1" si="117"/>
        <v>0.37529672207236187</v>
      </c>
      <c r="F354">
        <f t="shared" ca="1" si="117"/>
        <v>0.35283456435029192</v>
      </c>
      <c r="G354">
        <f t="shared" ca="1" si="117"/>
        <v>0.13750963932644444</v>
      </c>
      <c r="H354">
        <f t="shared" ca="1" si="117"/>
        <v>0.32223555953103522</v>
      </c>
      <c r="I354">
        <f t="shared" ca="1" si="117"/>
        <v>0.51848534879607089</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v>
      </c>
      <c r="AN354" t="str">
        <f t="shared" ca="1" si="114"/>
        <v>{"dy":12,"sl":11}</v>
      </c>
    </row>
    <row r="355" spans="1:40">
      <c r="A355">
        <v>13</v>
      </c>
      <c r="B355">
        <v>11</v>
      </c>
      <c r="C355">
        <f t="shared" si="104"/>
        <v>2</v>
      </c>
      <c r="D355">
        <f t="shared" ca="1" si="117"/>
        <v>0.19160648015733961</v>
      </c>
      <c r="E355">
        <f t="shared" ca="1" si="117"/>
        <v>0.80201937803358614</v>
      </c>
      <c r="F355">
        <f t="shared" ca="1" si="117"/>
        <v>0.5189335622859752</v>
      </c>
      <c r="G355">
        <f t="shared" ca="1" si="117"/>
        <v>0.70748361410737137</v>
      </c>
      <c r="H355">
        <f t="shared" ca="1" si="117"/>
        <v>0.69246176090626321</v>
      </c>
      <c r="I355">
        <f t="shared" ca="1" si="117"/>
        <v>0.1824426205987828</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v>
      </c>
      <c r="AN355" t="str">
        <f t="shared" ca="1" si="114"/>
        <v>{"dy":13,"sl":11}</v>
      </c>
    </row>
    <row r="356" spans="1:40">
      <c r="A356">
        <v>14</v>
      </c>
      <c r="B356">
        <v>11</v>
      </c>
      <c r="C356">
        <f t="shared" si="104"/>
        <v>2</v>
      </c>
      <c r="D356">
        <f t="shared" ca="1" si="117"/>
        <v>0.99842153337543238</v>
      </c>
      <c r="E356">
        <f t="shared" ca="1" si="117"/>
        <v>0.85017086253719865</v>
      </c>
      <c r="F356">
        <f t="shared" ca="1" si="117"/>
        <v>0.18283272396525929</v>
      </c>
      <c r="G356">
        <f t="shared" ca="1" si="117"/>
        <v>0.51054625712828605</v>
      </c>
      <c r="H356">
        <f t="shared" ca="1" si="117"/>
        <v>0.2830894160096874</v>
      </c>
      <c r="I356">
        <f t="shared" ca="1" si="117"/>
        <v>0.22568498856613728</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v>
      </c>
      <c r="AN356" t="str">
        <f t="shared" ca="1" si="114"/>
        <v>{"dy":14,"sl":11}</v>
      </c>
    </row>
    <row r="357" spans="1:40">
      <c r="A357">
        <v>15</v>
      </c>
      <c r="B357">
        <v>11</v>
      </c>
      <c r="C357">
        <f t="shared" si="104"/>
        <v>2</v>
      </c>
      <c r="D357">
        <f t="shared" ca="1" si="117"/>
        <v>0.71397133371126831</v>
      </c>
      <c r="E357">
        <f t="shared" ca="1" si="117"/>
        <v>2.3316296740659603E-2</v>
      </c>
      <c r="F357">
        <f t="shared" ca="1" si="117"/>
        <v>0.41316467447701066</v>
      </c>
      <c r="G357">
        <f t="shared" ca="1" si="117"/>
        <v>0.22459818421996836</v>
      </c>
      <c r="H357">
        <f t="shared" ca="1" si="117"/>
        <v>0.49430408371986989</v>
      </c>
      <c r="I357">
        <f t="shared" ca="1" si="117"/>
        <v>0.44897802040747237</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fl1</v>
      </c>
      <c r="AB357" t="s">
        <v>87</v>
      </c>
      <c r="AC357" t="s">
        <v>466</v>
      </c>
      <c r="AD357">
        <v>1</v>
      </c>
      <c r="AE357" t="s">
        <v>129</v>
      </c>
      <c r="AF357">
        <v>775</v>
      </c>
      <c r="AG357">
        <v>299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전설</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라무무</v>
      </c>
      <c r="AL357">
        <v>1</v>
      </c>
      <c r="AM357"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v>
      </c>
      <c r="AN357" t="str">
        <f t="shared" ca="1" si="114"/>
        <v>{"dy":15,"sl":11,"tp":"fl1","vl":"Actor3231","cn":1,"pt":"DI","pp":775,"pr":299}</v>
      </c>
    </row>
    <row r="358" spans="1:40">
      <c r="A358">
        <v>16</v>
      </c>
      <c r="B358">
        <v>11</v>
      </c>
      <c r="C358">
        <f t="shared" si="104"/>
        <v>2</v>
      </c>
      <c r="D358">
        <f t="shared" ca="1" si="117"/>
        <v>0.66145546449626569</v>
      </c>
      <c r="E358">
        <f t="shared" ca="1" si="117"/>
        <v>0.93687930395485441</v>
      </c>
      <c r="F358">
        <f t="shared" ca="1" si="117"/>
        <v>0.52837026453599378</v>
      </c>
      <c r="G358">
        <f t="shared" ca="1" si="117"/>
        <v>0.65486994079139005</v>
      </c>
      <c r="H358">
        <f t="shared" ca="1" si="117"/>
        <v>4.4806898512766091E-2</v>
      </c>
      <c r="I358">
        <f t="shared" ca="1" si="117"/>
        <v>0.83771838459031922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fl1</v>
      </c>
      <c r="AB358" t="s">
        <v>87</v>
      </c>
      <c r="AC358" t="s">
        <v>466</v>
      </c>
      <c r="AD358">
        <v>1</v>
      </c>
      <c r="AE358" t="s">
        <v>129</v>
      </c>
      <c r="AF358">
        <v>775</v>
      </c>
      <c r="AG358">
        <v>299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전설</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라무무</v>
      </c>
      <c r="AL358">
        <v>1</v>
      </c>
      <c r="AM358"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v>
      </c>
      <c r="AN358" t="str">
        <f t="shared" ca="1" si="114"/>
        <v>{"dy":16,"sl":11,"tp":"fl1","vl":"Actor3231","cn":1,"pt":"DI","pp":775,"pr":299}</v>
      </c>
    </row>
    <row r="359" spans="1:40">
      <c r="A359">
        <v>17</v>
      </c>
      <c r="B359">
        <v>11</v>
      </c>
      <c r="C359">
        <f t="shared" si="104"/>
        <v>2</v>
      </c>
      <c r="D359">
        <f t="shared" ca="1" si="117"/>
        <v>0.80291154977475254</v>
      </c>
      <c r="E359">
        <f t="shared" ca="1" si="117"/>
        <v>0.3098507181443837</v>
      </c>
      <c r="F359">
        <f t="shared" ca="1" si="117"/>
        <v>0.93597887162418059</v>
      </c>
      <c r="G359">
        <f t="shared" ca="1" si="117"/>
        <v>0.19379017402878185</v>
      </c>
      <c r="H359">
        <f t="shared" ca="1" si="117"/>
        <v>0.6055937614754644</v>
      </c>
      <c r="I359">
        <f t="shared" ca="1" si="117"/>
        <v>1.2180080681202465E-2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fl1</v>
      </c>
      <c r="AB359" t="s">
        <v>87</v>
      </c>
      <c r="AC359" t="s">
        <v>466</v>
      </c>
      <c r="AD359">
        <v>1</v>
      </c>
      <c r="AE359" t="s">
        <v>129</v>
      </c>
      <c r="AF359">
        <v>775</v>
      </c>
      <c r="AG359">
        <v>299</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전설</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라무무</v>
      </c>
      <c r="AL359">
        <v>1</v>
      </c>
      <c r="AM359"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v>
      </c>
      <c r="AN359" t="str">
        <f t="shared" ca="1" si="114"/>
        <v>{"dy":17,"sl":11,"tp":"fl1","vl":"Actor3231","cn":1,"pt":"DI","pp":775,"pr":299}</v>
      </c>
    </row>
    <row r="360" spans="1:40">
      <c r="A360">
        <v>18</v>
      </c>
      <c r="B360">
        <v>11</v>
      </c>
      <c r="C360">
        <f t="shared" si="104"/>
        <v>2</v>
      </c>
      <c r="D360">
        <f t="shared" ca="1" si="117"/>
        <v>0.706504789425351</v>
      </c>
      <c r="E360">
        <f t="shared" ca="1" si="117"/>
        <v>0.60107354188143292</v>
      </c>
      <c r="F360">
        <f t="shared" ca="1" si="117"/>
        <v>0.37705650507274246</v>
      </c>
      <c r="G360">
        <f t="shared" ca="1" si="117"/>
        <v>0.89640920188152218</v>
      </c>
      <c r="H360">
        <f t="shared" ca="1" si="117"/>
        <v>0.22191523284557446</v>
      </c>
      <c r="I360">
        <f t="shared" ca="1" si="117"/>
        <v>0.30199957151051615</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v>
      </c>
      <c r="AN360" t="str">
        <f t="shared" ca="1" si="114"/>
        <v>{"dy":18,"sl":11}</v>
      </c>
    </row>
    <row r="361" spans="1:40">
      <c r="A361">
        <v>19</v>
      </c>
      <c r="B361">
        <v>11</v>
      </c>
      <c r="C361">
        <f t="shared" si="104"/>
        <v>2</v>
      </c>
      <c r="D361">
        <f t="shared" ca="1" si="117"/>
        <v>0.14337555334570484</v>
      </c>
      <c r="E361">
        <f t="shared" ca="1" si="117"/>
        <v>0.53183106420319903</v>
      </c>
      <c r="F361">
        <f t="shared" ca="1" si="117"/>
        <v>0.24725297100464505</v>
      </c>
      <c r="G361">
        <f t="shared" ca="1" si="117"/>
        <v>0.44132327525956283</v>
      </c>
      <c r="H361">
        <f t="shared" ca="1" si="117"/>
        <v>0.67731542369901121</v>
      </c>
      <c r="I361">
        <f t="shared" ca="1" si="117"/>
        <v>0.36679190506736381</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fl6</v>
      </c>
      <c r="AB361" t="s">
        <v>486</v>
      </c>
      <c r="AC361" t="s">
        <v>449</v>
      </c>
      <c r="AD361">
        <v>1</v>
      </c>
      <c r="AE361" t="s">
        <v>129</v>
      </c>
      <c r="AF361">
        <v>580</v>
      </c>
      <c r="AG361">
        <v>369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원더</v>
      </c>
      <c r="AL361">
        <v>1</v>
      </c>
      <c r="AM361"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v>
      </c>
      <c r="AN361" t="str">
        <f t="shared" ca="1" si="114"/>
        <v>{"dy":19,"sl":11,"tp":"fl6","vl":"Actor2128","cn":1,"pt":"DI","pp":580,"pr":369}</v>
      </c>
    </row>
    <row r="362" spans="1:40">
      <c r="A362">
        <v>20</v>
      </c>
      <c r="B362">
        <v>11</v>
      </c>
      <c r="C362">
        <f t="shared" si="104"/>
        <v>2</v>
      </c>
      <c r="D362">
        <f t="shared" ref="D362:I373" ca="1" si="118">RAND()</f>
        <v>0.73904849621534696</v>
      </c>
      <c r="E362">
        <f t="shared" ca="1" si="118"/>
        <v>0.55303685851100193</v>
      </c>
      <c r="F362">
        <f t="shared" ca="1" si="118"/>
        <v>0.9613110957817842</v>
      </c>
      <c r="G362">
        <f t="shared" ca="1" si="118"/>
        <v>0.22061200629785049</v>
      </c>
      <c r="H362">
        <f t="shared" ca="1" si="118"/>
        <v>0.21014215989526008</v>
      </c>
      <c r="I362">
        <f t="shared" ca="1" si="118"/>
        <v>0.1945590930284935</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fl6</v>
      </c>
      <c r="AB362" t="s">
        <v>486</v>
      </c>
      <c r="AC362" t="s">
        <v>449</v>
      </c>
      <c r="AD362">
        <v>1</v>
      </c>
      <c r="AE362" t="s">
        <v>129</v>
      </c>
      <c r="AF362">
        <v>580</v>
      </c>
      <c r="AG362">
        <v>369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원더</v>
      </c>
      <c r="AL362">
        <v>1</v>
      </c>
      <c r="AM362"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v>
      </c>
      <c r="AN362" t="str">
        <f t="shared" ca="1" si="114"/>
        <v>{"dy":20,"sl":11,"tp":"fl6","vl":"Actor2128","cn":1,"pt":"DI","pp":580,"pr":369}</v>
      </c>
    </row>
    <row r="363" spans="1:40">
      <c r="A363">
        <v>21</v>
      </c>
      <c r="B363">
        <v>11</v>
      </c>
      <c r="C363">
        <f t="shared" si="104"/>
        <v>2</v>
      </c>
      <c r="D363">
        <f t="shared" ca="1" si="118"/>
        <v>0.77855790044386175</v>
      </c>
      <c r="E363">
        <f t="shared" ca="1" si="118"/>
        <v>0.88339132256383568</v>
      </c>
      <c r="F363">
        <f t="shared" ca="1" si="118"/>
        <v>0.15647025953180826</v>
      </c>
      <c r="G363">
        <f t="shared" ca="1" si="118"/>
        <v>0.96091759025304135</v>
      </c>
      <c r="H363">
        <f t="shared" ca="1" si="118"/>
        <v>0.71353321667475167</v>
      </c>
      <c r="I363">
        <f t="shared" ca="1" si="118"/>
        <v>0.47060338611525099</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fl6</v>
      </c>
      <c r="AB363" t="s">
        <v>486</v>
      </c>
      <c r="AC363" t="s">
        <v>449</v>
      </c>
      <c r="AD363">
        <v>1</v>
      </c>
      <c r="AE363" t="s">
        <v>129</v>
      </c>
      <c r="AF363">
        <v>580</v>
      </c>
      <c r="AG363">
        <v>369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원더</v>
      </c>
      <c r="AL363">
        <v>1</v>
      </c>
      <c r="AM363"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v>
      </c>
      <c r="AN363" t="str">
        <f t="shared" ca="1" si="114"/>
        <v>{"dy":21,"sl":11,"tp":"fl6","vl":"Actor2128","cn":1,"pt":"DI","pp":580,"pr":369}</v>
      </c>
    </row>
    <row r="364" spans="1:40">
      <c r="A364">
        <v>22</v>
      </c>
      <c r="B364">
        <v>11</v>
      </c>
      <c r="C364">
        <f t="shared" si="104"/>
        <v>2</v>
      </c>
      <c r="D364">
        <f t="shared" ca="1" si="118"/>
        <v>0.59844400598600955</v>
      </c>
      <c r="E364">
        <f t="shared" ca="1" si="118"/>
        <v>6.0259041471944386E-2</v>
      </c>
      <c r="F364">
        <f t="shared" ca="1" si="118"/>
        <v>0.47205813887274073</v>
      </c>
      <c r="G364">
        <f t="shared" ca="1" si="118"/>
        <v>0.73870544120102932</v>
      </c>
      <c r="H364">
        <f t="shared" ca="1" si="118"/>
        <v>0.9134797559777128</v>
      </c>
      <c r="I364">
        <f t="shared" ca="1" si="118"/>
        <v>0.8993115763640378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v>
      </c>
      <c r="AN364" t="str">
        <f t="shared" ca="1" si="114"/>
        <v>{"dy":22,"sl":11}</v>
      </c>
    </row>
    <row r="365" spans="1:40">
      <c r="A365">
        <v>23</v>
      </c>
      <c r="B365">
        <v>11</v>
      </c>
      <c r="C365">
        <f t="shared" si="104"/>
        <v>2</v>
      </c>
      <c r="D365">
        <f t="shared" ca="1" si="118"/>
        <v>7.5439906655127231E-2</v>
      </c>
      <c r="E365">
        <f t="shared" ca="1" si="118"/>
        <v>0.89312943445479986</v>
      </c>
      <c r="F365">
        <f t="shared" ca="1" si="118"/>
        <v>0.79555018872525762</v>
      </c>
      <c r="G365">
        <f t="shared" ca="1" si="118"/>
        <v>0.6498069513551179</v>
      </c>
      <c r="H365">
        <f t="shared" ca="1" si="118"/>
        <v>0.74633575413788056</v>
      </c>
      <c r="I365">
        <f t="shared" ca="1" si="118"/>
        <v>0.86756562033316564</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fl3</v>
      </c>
      <c r="AB365" t="s">
        <v>89</v>
      </c>
      <c r="AC365" t="s">
        <v>462</v>
      </c>
      <c r="AD365">
        <v>1</v>
      </c>
      <c r="AE365" t="s">
        <v>129</v>
      </c>
      <c r="AF365">
        <v>70</v>
      </c>
      <c r="AG365">
        <v>49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롤라</v>
      </c>
      <c r="AL365">
        <v>1</v>
      </c>
      <c r="AM365"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v>
      </c>
      <c r="AN365" t="str">
        <f t="shared" ca="1" si="114"/>
        <v>{"dy":23,"sl":11,"tp":"fl3","vl":"Actor3019","cn":1,"pt":"DI","pp":70,"pr":49}</v>
      </c>
    </row>
    <row r="366" spans="1:40">
      <c r="A366">
        <v>24</v>
      </c>
      <c r="B366">
        <v>11</v>
      </c>
      <c r="C366">
        <f t="shared" si="104"/>
        <v>2</v>
      </c>
      <c r="D366">
        <f t="shared" ca="1" si="118"/>
        <v>0.5090324310091261</v>
      </c>
      <c r="E366">
        <f t="shared" ca="1" si="118"/>
        <v>0.49875772528234585</v>
      </c>
      <c r="F366">
        <f t="shared" ca="1" si="118"/>
        <v>0.36908406147251838</v>
      </c>
      <c r="G366">
        <f t="shared" ca="1" si="118"/>
        <v>0.78473084446640218</v>
      </c>
      <c r="H366">
        <f t="shared" ca="1" si="118"/>
        <v>0.86485528355155805</v>
      </c>
      <c r="I366">
        <f t="shared" ca="1" si="118"/>
        <v>0.1645386491233044</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v>
      </c>
      <c r="AN366" t="str">
        <f t="shared" ca="1" si="114"/>
        <v>{"dy":24,"sl":11}</v>
      </c>
    </row>
    <row r="367" spans="1:40">
      <c r="A367">
        <v>25</v>
      </c>
      <c r="B367">
        <v>11</v>
      </c>
      <c r="C367">
        <f t="shared" si="104"/>
        <v>2</v>
      </c>
      <c r="D367">
        <f t="shared" ca="1" si="118"/>
        <v>0.21182605711972524</v>
      </c>
      <c r="E367">
        <f t="shared" ca="1" si="118"/>
        <v>0.29316659648818255</v>
      </c>
      <c r="F367">
        <f t="shared" ca="1" si="118"/>
        <v>0.85092764712226243</v>
      </c>
      <c r="G367">
        <f t="shared" ca="1" si="118"/>
        <v>0.33380232684517197</v>
      </c>
      <c r="H367">
        <f t="shared" ca="1" si="118"/>
        <v>0.48760580448361956</v>
      </c>
      <c r="I367">
        <f t="shared" ca="1" si="118"/>
        <v>7.4773646181555131E-3</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v>
      </c>
      <c r="AN367" t="str">
        <f t="shared" ca="1" si="114"/>
        <v>{"dy":25,"sl":11}</v>
      </c>
    </row>
    <row r="368" spans="1:40">
      <c r="A368">
        <v>26</v>
      </c>
      <c r="B368">
        <v>11</v>
      </c>
      <c r="C368">
        <f t="shared" si="104"/>
        <v>2</v>
      </c>
      <c r="D368">
        <f t="shared" ca="1" si="118"/>
        <v>0.35824121989191116</v>
      </c>
      <c r="E368">
        <f t="shared" ca="1" si="118"/>
        <v>0.94727900814641586</v>
      </c>
      <c r="F368">
        <f t="shared" ca="1" si="118"/>
        <v>0.10553874731617474</v>
      </c>
      <c r="G368">
        <f t="shared" ca="1" si="118"/>
        <v>0.64343436498361961</v>
      </c>
      <c r="H368">
        <f t="shared" ca="1" si="118"/>
        <v>0.81271427857318357</v>
      </c>
      <c r="I368">
        <f t="shared" ca="1" si="118"/>
        <v>0.91605922509091009</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fl1</v>
      </c>
      <c r="AB368" t="s">
        <v>87</v>
      </c>
      <c r="AC368" t="s">
        <v>476</v>
      </c>
      <c r="AD368">
        <v>1</v>
      </c>
      <c r="AE368" t="s">
        <v>129</v>
      </c>
      <c r="AF368">
        <v>219</v>
      </c>
      <c r="AG368">
        <v>129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케이저</v>
      </c>
      <c r="AL368">
        <v>1</v>
      </c>
      <c r="AM368"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v>
      </c>
      <c r="AN368" t="str">
        <f t="shared" ca="1" si="114"/>
        <v>{"dy":26,"sl":11,"tp":"fl1","vl":"Actor0113","cn":1,"pt":"DI","pp":219,"pr":129}</v>
      </c>
    </row>
    <row r="369" spans="1:40">
      <c r="A369">
        <v>27</v>
      </c>
      <c r="B369">
        <v>11</v>
      </c>
      <c r="C369">
        <f t="shared" si="104"/>
        <v>2</v>
      </c>
      <c r="D369">
        <f t="shared" ca="1" si="118"/>
        <v>0.79840999700644033</v>
      </c>
      <c r="E369">
        <f t="shared" ca="1" si="118"/>
        <v>0.64769218031367626</v>
      </c>
      <c r="F369">
        <f t="shared" ca="1" si="118"/>
        <v>7.8362662795846361E-2</v>
      </c>
      <c r="G369">
        <f t="shared" ca="1" si="118"/>
        <v>0.23456936488787528</v>
      </c>
      <c r="H369">
        <f t="shared" ca="1" si="118"/>
        <v>0.60056831500278851</v>
      </c>
      <c r="I369">
        <f t="shared" ca="1" si="118"/>
        <v>0.28576880057482457</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fl1</v>
      </c>
      <c r="AB369" t="s">
        <v>87</v>
      </c>
      <c r="AC369" t="s">
        <v>476</v>
      </c>
      <c r="AD369">
        <v>1</v>
      </c>
      <c r="AE369" t="s">
        <v>129</v>
      </c>
      <c r="AF369">
        <v>219</v>
      </c>
      <c r="AG369">
        <v>129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케이저</v>
      </c>
      <c r="AL369">
        <v>1</v>
      </c>
      <c r="AM369"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dy":27,"sl":11,"tp":"fl1","vl":"Actor0113","cn":1,"pt":"DI","pp":219,"pr":129}</v>
      </c>
      <c r="AN369" t="str">
        <f t="shared" ca="1" si="114"/>
        <v>{"dy":27,"sl":11,"tp":"fl1","vl":"Actor0113","cn":1,"pt":"DI","pp":219,"pr":129}</v>
      </c>
    </row>
    <row r="370" spans="1:40">
      <c r="A370">
        <v>28</v>
      </c>
      <c r="B370">
        <v>11</v>
      </c>
      <c r="C370">
        <f t="shared" si="104"/>
        <v>2</v>
      </c>
      <c r="D370">
        <f t="shared" ca="1" si="118"/>
        <v>0.46076779497004705</v>
      </c>
      <c r="E370">
        <f t="shared" ca="1" si="118"/>
        <v>0.89353023780526497</v>
      </c>
      <c r="F370">
        <f t="shared" ca="1" si="118"/>
        <v>0.25914480243639781</v>
      </c>
      <c r="G370">
        <f t="shared" ca="1" si="118"/>
        <v>0.62216388457806515</v>
      </c>
      <c r="H370">
        <f t="shared" ca="1" si="118"/>
        <v>0.69497773770632998</v>
      </c>
      <c r="I370">
        <f t="shared" ca="1" si="118"/>
        <v>0.77836342141193182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dy":27,"sl":11,"tp":"fl1","vl":"Actor0113","cn":1,"pt":"DI","pp":219,"pr":129},{"dy":28,"sl":11}</v>
      </c>
      <c r="AN370" t="str">
        <f t="shared" ca="1" si="114"/>
        <v>{"dy":28,"sl":11}</v>
      </c>
    </row>
    <row r="371" spans="1:40">
      <c r="A371">
        <v>29</v>
      </c>
      <c r="B371">
        <v>11</v>
      </c>
      <c r="C371">
        <f t="shared" si="104"/>
        <v>2</v>
      </c>
      <c r="D371">
        <f t="shared" ca="1" si="118"/>
        <v>0.5291046755152764</v>
      </c>
      <c r="E371">
        <f t="shared" ca="1" si="118"/>
        <v>0.63544929742498957</v>
      </c>
      <c r="F371">
        <f t="shared" ca="1" si="118"/>
        <v>0.15505096756233105</v>
      </c>
      <c r="G371">
        <f t="shared" ca="1" si="118"/>
        <v>0.39670307825303386</v>
      </c>
      <c r="H371">
        <f t="shared" ca="1" si="118"/>
        <v>0.4279658104397227</v>
      </c>
      <c r="I371">
        <f t="shared" ca="1" si="118"/>
        <v>0.30438346477356093</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fp</v>
      </c>
      <c r="AB371" t="s">
        <v>86</v>
      </c>
      <c r="AC371" t="s">
        <v>478</v>
      </c>
      <c r="AD371">
        <v>75</v>
      </c>
      <c r="AE371" t="s">
        <v>129</v>
      </c>
      <c r="AF371">
        <v>172</v>
      </c>
      <c r="AG371">
        <v>69</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프리스</v>
      </c>
      <c r="AL371">
        <v>1</v>
      </c>
      <c r="AM371"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dy":27,"sl":11,"tp":"fl1","vl":"Actor0113","cn":1,"pt":"DI","pp":219,"pr":129},{"dy":28,"sl":11},{"dy":29,"sl":11,"tp":"fp","vl":"Actor0125","cn":75,"pt":"DI","pp":172,"pr":69}</v>
      </c>
      <c r="AN371" t="str">
        <f t="shared" ca="1" si="114"/>
        <v>{"dy":29,"sl":11,"tp":"fp","vl":"Actor0125","cn":75,"pt":"DI","pp":172,"pr":69}</v>
      </c>
    </row>
    <row r="372" spans="1:40">
      <c r="A372">
        <v>30</v>
      </c>
      <c r="B372">
        <v>11</v>
      </c>
      <c r="C372">
        <f t="shared" si="104"/>
        <v>2</v>
      </c>
      <c r="D372">
        <f t="shared" ca="1" si="118"/>
        <v>2.3924140774553515E-2</v>
      </c>
      <c r="E372">
        <f t="shared" ca="1" si="118"/>
        <v>0.94826358121774745</v>
      </c>
      <c r="F372">
        <f t="shared" ca="1" si="118"/>
        <v>0.61568155307780159</v>
      </c>
      <c r="G372">
        <f t="shared" ca="1" si="118"/>
        <v>0.59826414427814079</v>
      </c>
      <c r="H372">
        <f t="shared" ca="1" si="118"/>
        <v>0.58316249469875281</v>
      </c>
      <c r="I372">
        <f t="shared" ca="1" si="118"/>
        <v>0.19802912226282743</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fp</v>
      </c>
      <c r="AB372" t="s">
        <v>86</v>
      </c>
      <c r="AC372" t="s">
        <v>478</v>
      </c>
      <c r="AD372">
        <v>75</v>
      </c>
      <c r="AE372" t="s">
        <v>129</v>
      </c>
      <c r="AF372">
        <v>172</v>
      </c>
      <c r="AG372">
        <v>69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프리스</v>
      </c>
      <c r="AL372">
        <v>1</v>
      </c>
      <c r="AM372"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dy":27,"sl":11,"tp":"fl1","vl":"Actor0113","cn":1,"pt":"DI","pp":219,"pr":129},{"dy":28,"sl":11},{"dy":29,"sl":11,"tp":"fp","vl":"Actor0125","cn":75,"pt":"DI","pp":172,"pr":69},{"dy":30,"sl":11,"tp":"fp","vl":"Actor0125","cn":75,"pt":"DI","pp":172,"pr":69}</v>
      </c>
      <c r="AN372" t="str">
        <f t="shared" ca="1" si="114"/>
        <v>{"dy":30,"sl":11,"tp":"fp","vl":"Actor0125","cn":75,"pt":"DI","pp":172,"pr":69}</v>
      </c>
    </row>
    <row r="373" spans="1:40">
      <c r="A373">
        <v>31</v>
      </c>
      <c r="B373">
        <v>11</v>
      </c>
      <c r="C373">
        <f t="shared" si="104"/>
        <v>2</v>
      </c>
      <c r="D373">
        <f t="shared" ca="1" si="118"/>
        <v>0.51487172117412516</v>
      </c>
      <c r="E373">
        <f t="shared" ca="1" si="118"/>
        <v>0.85721835657279954</v>
      </c>
      <c r="F373">
        <f t="shared" ca="1" si="118"/>
        <v>0.64862602208739173</v>
      </c>
      <c r="G373">
        <f t="shared" ca="1" si="118"/>
        <v>0.55132521119911393</v>
      </c>
      <c r="H373">
        <f t="shared" ca="1" si="118"/>
        <v>0.2591511295574116</v>
      </c>
      <c r="I373">
        <f t="shared" ca="1" si="118"/>
        <v>0.58136737535990157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14,"pt":"GO","pr":4200},{"dy":1,"sl":1,"tp":"fe","vl":"Equip4001","cn":1,"pt":"GO","pr":800},{"dy":1,"sl":2,"tp":"upn","vl":"56326","cn":5,"pt":"GO","pr":1500},{"dy":1,"sl":3,"tp":"fe","vl":"Equip0201","cn":1,"pt":"GO","pr":3400},{"dy":1,"sl":4,"tp":"uph","vl":"71037","cn":10,"pt":"GO","pr":3000},{"dy":1,"sl":5,"tp":"fe","vl":"Equip6002","cn":1,"pt":"GO","pr":2200},{"dy":1,"sl":6,"tp":"fe","vl":"Equip7001","cn":1,"pt":"GO","pr":1900},{"dy":1,"sl":7,"tp":"fe","vl":"Equip8102","cn":1,"pt":"GO","pr":7800},{"dy":1,"sl":8},{"dy":1,"sl":9},{"dy":2,"sl":0,"tp":"fe","vl":"Equip1201","cn":1,"pt":"GO","pr":3300},{"dy":2,"sl":1,"tp":"upn","vl":"19736","cn":5,"pt":"GO","pr":1500},{"dy":2,"sl":2,"tp":"fe","vl":"Equip0002","cn":1,"pt":"GO","pr":600},{"dy":2,"sl":3,"tp":"uph","vl":"84285","cn":8,"pt":"GO","pr":2400},{"dy":2,"sl":4,"tp":"fe","vl":"Equip5201","cn":1,"pt":"GO","pr":3400},{"dy":2,"sl":5,"tp":"upn","vl":"70223","cn":12,"pt":"GO","pr":3600},{"dy":2,"sl":6,"tp":"fe","vl":"Equip6201","cn":1,"pt":"GO","pr":9900},{"dy":2,"sl":7,"tp":"fe","vl":"Equip7102","cn":1,"pt":"GO","pr":3700},{"dy":2,"sl":8,"tp":"fl5","vl":"Actor2011","cn":1,"pt":"DI","pp":90,"pr":59},{"dy":2,"sl":9,"tp":"fl6","vl":"Actor2011","cn":1,"pt":"DI","pp":90,"pr":59},{"dy":3,"sl":0,"tp":"upn","vl":"63751","cn":9,"pt":"GO","pr":2700},{"dy":3,"sl":1,"tp":"fe","vl":"Equip0102","cn":1,"pt":"GO","pr":1400},{"dy":3,"sl":2,"tp":"fe","vl":"Equip5302","cn":1,"pt":"DI","pr":10},{"dy":3,"sl":3,"tp":"fe","vl":"Equip4401","cn":1,"pt":"DI","pp":179,"pr":79},{"dy":3,"sl":4,"tp":"upn","vl":"84568","cn":14,"pt":"DI","pr":3},{"dy":3,"sl":5,"tp":"fe","vl":"Equip7001","cn":1,"pt":"GO","pr":2000},{"dy":3,"sl":6,"tp":"uph","vl":"30136","cn":4,"pt":"GO","pr":1200},{"dy":3,"sl":7,"tp":"fe","vl":"Equip6101","cn":1,"pt":"GO","pr":3500},{"dy":3,"sl":8},{"dy":3,"sl":9},{"dy":4,"sl":0,"tp":"fe","vl":"Equip2001","cn":1,"pt":"GO","pr":700},{"dy":4,"sl":1,"tp":"upn","vl":"17107","cn":7,"pt":"GO","pr":2100},{"dy":4,"sl":2,"tp":"fe","vl":"Equip3301","cn":1,"pt":"GO","pr":7600},{"dy":4,"sl":3,"tp":"upn","vl":"43231","cn":6,"pt":"GO","pr":1800},{"dy":4,"sl":4,"tp":"fe","vl":"Equip5201","cn":1,"pt":"GO","pr":2900},{"dy":4,"sl":5,"tp":"uph","vl":"26542","cn":10,"pt":"GO","pr":3000},{"dy":4,"sl":6,"tp":"fe","vl":"Equip7102","cn":1,"pt":"GO","pr":3200},{"dy":4,"sl":7,"tp":"fe","vl":"Equip6002","cn":1,"pt":"GO","pr":1900},{"dy":4,"sl":8,"tp":"fc","vl":"Actor2120","cn":1,"pt":"DI","pp":239,"pr":119},{"dy":4,"sl":9,"tp":"fp","vl":"Actor2120","cn":75,"pt":"DI","pp":172,"pr":59},{"dy":5,"sl":0,"tp":"fe","vl":"Equip3001","cn":1,"pt":"GO","pr":700},{"dy":5,"sl":1,"tp":"fe","vl":"Equip4202","cn":1,"pt":"GO","pr":3100},{"dy":5,"sl":2,"tp":"upn","vl":"47314","cn":8,"pt":"GO","pr":2400},{"dy":5,"sl":3,"tp":"fe","vl":"Equip1101","cn":1,"pt":"GO","pr":1400},{"dy":5,"sl":4,"tp":"fe","vl":"Equip0302","cn":1,"pt":"GO","pr":800},{"dy":5,"sl":5,"tp":"uph","vl":"78860","cn":5,"pt":"GO","pr":1500},{"dy":5,"sl":6,"tp":"uph","vl":"68754","cn":13,"pt":"DI","pr":3},{"dy":5,"sl":7,"tp":"fe","vl":"Equip6102","cn":1,"pt":"GO","pr":3800},{"dy":5,"sl":8},{"dy":5,"sl":9},{"dy":6,"sl":0,"tp":"upn","vl":"24549","cn":6,"pt":"GO","pr":1800},{"dy":6,"sl":1,"tp":"fe","vl":"Equip4001","cn":1,"pt":"GO","pr":800},{"dy":6,"sl":2,"tp":"fe","vl":"Equip1201","cn":1,"pt":"GO","pr":2500},{"dy":6,"sl":3,"tp":"upn","vl":"16437","cn":14,"pt":"DI","pr":2},{"dy":6,"sl":4,"tp":"fe","vl":"Equip5101","cn":1,"pt":"GO","pr":1300},{"dy":6,"sl":5,"tp":"fe","vl":"Equip3301","cn":1,"pt":"GO","pr":7200},{"dy":6,"sl":6,"tp":"uph","vl":"78038","cn":7,"pt":"GO","pr":2100},{"dy":6,"sl":7,"tp":"fe","vl":"Equip8102","cn":1,"pt":"GO","pr":7700},{"dy":6,"sl":8,"tp":"fl5","vl":"Actor0024","cn":1,"pt":"DI","pp":80,"pr":49},{"dy":6,"sl":9,"tp":"fl6","vl":"Actor0024","cn":1,"pt":"DI","pp":80,"pr":49},{"dy":7,"sl":0,"tp":"fe","vl":"Equip3201","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4302","cn":1,"pt":"GO","pr":7000},{"dy":8,"sl":2,"tp":"fe","vl":"Equip5002","cn":1,"pt":"GO","pr":600},{"dy":8,"sl":3,"tp":"fe","vl":"Equip2402","cn":1,"pt":"DI","pp":209,"pr":119},{"dy":8,"sl":4,"tp":"uph","vl":"56233","cn":11,"pt":"DI","pr":3},{"dy":8,"sl":5,"tp":"fe","vl":"Equip1301","cn":1,"pt":"GO","pr":7300},{"dy":8,"sl":6,"tp":"uph","vl":"19503","cn":9,"pt":"GO","pr":2700},{"dy":8,"sl":7,"tp":"fe","vl":"Equip8202","cn":1,"pt":"GO","pr":29300},{"dy":8,"sl":8},{"dy":8,"sl":9},{"dy":9,"sl":0,"tp":"fe","vl":"Equip6002","cn":1,"pt":"GO","pr":1900},{"dy":9,"sl":1,"tp":"upn","vl":"36063","cn":11,"pt":"GO","pr":3300},{"dy":9,"sl":2,"tp":"fe","vl":"Equip5201","cn":1,"pt":"GO","pr":3400},{"dy":9,"sl":3,"tp":"fe","vl":"Equip2302","cn":1,"pt":"GO","pr":7300},{"dy":9,"sl":4,"tp":"fe","vl":"Equip1302","cn":1,"pt":"DI","pr":11},{"dy":9,"sl":5,"tp":"upn","vl":"64661","cn":6,"pt":"GO","pr":1800},{"dy":9,"sl":6,"tp":"fe","vl":"Equip8201","cn":1,"pt":"GO","pr":29300},{"dy":9,"sl":7,"tp":"uph","vl":"80489","cn":14,"pt":"GO","pr":4200},{"dy":9,"sl":8,"tp":"fl2","vl":"Actor2015","cn":1,"pt":"DI","pp":70,"pr":49},{"dy":9,"sl":9,"tp":"fl3","vl":"Actor2015","cn":1,"pt":"DI","pp":70,"pr":49},{"dy":10,"sl":0,"tp":"fe","vl":"Equip2002","cn":1,"pt":"GO","pr":900},{"dy":10,"sl":1,"tp":"fe","vl":"Equip4102","cn":1,"pt":"GO","pr":1200},{"dy":10,"sl":2,"tp":"upn","vl":"25208","cn":10,"pt":"GO","pr":3000},{"dy":10,"sl":3,"tp":"fe","vl":"Equip0301","cn":1,"pt":"GO","pr":7900},{"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dy":11,"sl":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0201","cn":1,"pt":"GO","pr":3100},{"dy":13,"sl":2,"tp":"fe","vl":"Equip0302","cn":1,"pt":"DI","pr":10},{"dy":13,"sl":3,"tp":"upn","vl":"19794","cn":5,"pt":"GO","pr":1500},{"dy":13,"sl":4,"tp":"fe","vl":"Equip7102","cn":1,"pt":"GO","pr":3300},{"dy":13,"sl":5,"tp":"uph","vl":"22663","cn":7,"pt":"GO","pr":2100},{"dy":13,"sl":6,"tp":"upn","vl":"38454","cn":10,"pt":"GO","pr":3000},{"dy":13,"sl":7,"tp":"uph","vl":"85071","cn":12,"pt":"GO","pr":3600},{"dy":13,"sl":8,"tp":"fl5","vl":"Actor3022","cn":1,"pt":"DI","pp":80,"pr":49},{"dy":13,"sl":9,"tp":"fl6","vl":"Actor3022","cn":1,"pt":"DI","pp":80,"pr":49},{"dy":14,"sl":0,"tp":"uph","vl":"84704","cn":5,"pt":"GO","pr":1500},{"dy":14,"sl":1,"tp":"fe","vl":"Equip1002","cn":1,"pt":"GO","pr":800},{"dy":14,"sl":2,"tp":"upn","vl":"33450","cn":11,"pt":"GO","pr":3300},{"dy":14,"sl":3,"tp":"fe","vl":"Equip0201","cn":1,"pt":"GO","pr":3100},{"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4202","cn":1,"pt":"GO","pr":3300},{"dy":15,"sl":5,"tp":"uph","vl":"70085","cn":10,"pt":"GO","pr":3000},{"dy":15,"sl":6,"tp":"fe","vl":"Equip7302","cn":1,"pt":"GO","pr":22400},{"dy":15,"sl":7,"tp":"fe","vl":"Equip8101","cn":1,"pt":"GO","pr":7800},{"dy":15,"sl":8,"tp":"fl2","vl":"Actor2011","cn":1,"pt":"DI","pp":70,"pr":49},{"dy":15,"sl":9,"tp":"fl3","vl":"Actor2011","cn":1,"pt":"DI","pp":70,"pr":49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3402","cn":1,"pt":"DI","pp":219,"pr":139},{"dy":17,"sl":3,"tp":"uph","vl":"86575","cn":14,"pt":"DI","pr":4},{"dy":17,"sl":4,"tp":"fe","vl":"Equip2101","cn":1,"pt":"GO","pr":1500},{"dy":17,"sl":5,"tp":"upn","vl":"10498","cn":9,"pt":"GO","pr":2700},{"dy":17,"sl":6,"tp":"fe","vl":"Equip6101","cn":1,"pt":"GO","pr":3100},{"dy":17,"sl":7,"tp":"fe","vl":"Equip8102","cn":1,"pt":"GO","pr":8300},{"dy":17,"sl":8},{"dy":17,"sl":9},{"dy":18,"sl":0,"tp":"upn","vl":"13427","cn":9,"pt":"GO","pr":2700},{"dy":18,"sl":1,"tp":"fe","vl":"Equip2302","cn":1,"pt":"GO","pr":7300},{"dy":18,"sl":2,"tp":"fe","vl":"Equip5101","cn":1,"pt":"GO","pr":1500},{"dy":18,"sl":3,"tp":"upn","vl":"75725","cn":6,"pt":"GO","pr":1800},{"dy":18,"sl":4,"tp":"fe","vl":"Equip1201","cn":1,"pt":"GO","pr":3300},{"dy":18,"sl":5,"tp":"fe","vl":"Equip7102","cn":1,"pt":"GO","pr":3600},{"dy":18,"sl":6,"tp":"uph","vl":"22126","cn":10,"pt":"GO","pr":3000},{"dy":18,"sl":7,"tp":"fe","vl":"Equip8001","cn":1,"pt":"GO","pr":4500},{"dy":18,"sl":8,"tp":"fc","vl":"Actor1141","cn":1,"pt":"DI","pp":229,"pr":159},{"dy":18,"sl":9,"tp":"fl1","vl":"Actor1141","cn":1,"pt":"DI","pp":219,"pr":129},{"dy":19,"sl":0,"tp":"fe","vl":"Equip2101","cn":1,"pt":"GO","pr":1300},{"dy":19,"sl":1,"tp":"fe","vl":"Equip5202","cn":1,"pt":"DI","pr":5},{"dy":19,"sl":2,"tp":"fe","vl":"Equip1301","cn":1,"pt":"GO","pr":7100},{"dy":19,"sl":3,"tp":"upn","vl":"13618","cn":9,"pt":"GO","pr":2700},{"dy":19,"sl":4,"tp":"fe","vl":"Equip8001","cn":1,"pt":"GO","pr":5200},{"dy":19,"sl":5,"tp":"uph","vl":"57917","cn":12,"pt":"GO","pr":3600},{"dy":19,"sl":6,"tp":"fe","vl":"Equip7001","cn":1,"pt":"GO","pr":1800},{"dy":19,"sl":7,"tp":"upn","vl":"52601","cn":11,"pt":"GO","pr":3300},{"dy":19,"sl":8},{"dy":19,"sl":9},{"dy":20,"sl":0,"tp":"upn","vl":"69160","cn":10,"pt":"GO","pr":3000},{"dy":20,"sl":1,"tp":"fe","vl":"Equip2202","cn":1,"pt":"DI","pr":5},{"dy":20,"sl":2,"tp":"upn","vl":"81403","cn":6,"pt":"GO","pr":1800},{"dy":20,"sl":3,"tp":"fe","vl":"Equip0401","cn":1,"pt":"DI","pp":129,"pr":49},{"dy":20,"sl":4,"tp":"fe","vl":"Equip3002","cn":1,"pt":"GO","pr":800},{"dy":20,"sl":5,"tp":"fe","vl":"Equip6102","cn":1,"pt":"GO","pr":3800},{"dy":20,"sl":6,"tp":"fe","vl":"Equip8001","cn":1,"pt":"GO","pr":4600},{"dy":20,"sl":7,"tp":"uph","vl":"88102","cn":14,"pt":"DI","pr":3},{"dy":20,"sl":8},{"dy":20,"sl":9},{"dy":21,"sl":0,"tp":"upn","vl":"16467","cn":4,"pt":"GO","pr":1200},{"dy":21,"sl":1,"tp":"uph","vl":"84861","cn":14,"pt":"DI","pr":4},{"dy":21,"sl":2,"tp":"fe","vl":"Equip3301","cn":1,"pt":"DI","pr":11},{"dy":21,"sl":3,"tp":"fe","vl":"Equip4302","cn":1,"pt":"DI","pr":10},{"dy":21,"sl":4,"tp":"fe","vl":"Equip5002","cn":1,"pt":"GO","pr":700},{"dy":21,"sl":5,"tp":"upn","vl":"33155","cn":11,"pt":"GO","pr":3300},{"dy":21,"sl":6,"tp":"fe","vl":"Equip7101","cn":1,"pt":"GO","pr":3900},{"dy":21,"sl":7,"tp":"fe","vl":"Equip1302","cn":1,"pt":"GO","pr":7800},{"dy":21,"sl":8,"tp":"fl2","vl":"Actor1039","cn":1,"pt":"DI","pp":70,"pr":49},{"dy":21,"sl":9,"tp":"fl3","vl":"Actor1039","cn":1,"pt":"DI","pp":70,"pr":49},{"dy":22,"sl":0,"tp":"upn","vl":"82746","cn":12,"pt":"GO","pr":3600},{"dy":22,"sl":1,"tp":"fe","vl":"Equip5301","cn":1,"pt":"DI","pr":10},{"dy":22,"sl":2,"tp":"fe","vl":"Equip2002","cn":1,"pt":"GO","pr":800},{"dy":22,"sl":3,"tp":"fe","vl":"Equip3102","cn":1,"pt":"GO","pr":1400},{"dy":22,"sl":4,"tp":"upn","vl":"35187","cn":5,"pt":"GO","pr":1500},{"dy":22,"sl":5,"tp":"fe","vl":"Equip0001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4102","cn":1,"pt":"GO","pr":1200},{"dy":24,"sl":4,"tp":"fe","vl":"Equip3002","cn":1,"pt":"GO","pr":700},{"dy":24,"sl":5,"tp":"fe","vl":"Equip2101","cn":1,"pt":"GO","pr":1100},{"dy":24,"sl":6,"tp":"uph","vl":"15462","cn":10,"pt":"GO","pr":3000},{"dy":24,"sl":7,"tp":"fe","vl":"Equip6102","cn":1,"pt":"GO","pr":3100},{"dy":24,"sl":8,"tp":"fl1","vl":"Actor0037","cn":1,"pt":"DI","pp":57,"pr":39},{"dy":24,"sl":9,"tp":"fl1","vl":"Actor1029","cn":1,"pt":"DI","pp":57,"pr":39},{"dy":25,"sl":0,"tp":"fe","vl":"Equip1002","cn":1,"pt":"GO","pr":800},{"dy":25,"sl":1,"tp":"fe","vl":"Equip3401","cn":1,"pt":"DI","pp":169,"pr":59},{"dy":25,"sl":2,"tp":"fe","vl":"Equip5101","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2101","cn":1,"pt":"GO","pr":1200},{"dy":26,"sl":5,"tp":"fe","vl":"Equip7001","cn":1,"pt":"GO","pr":1900},{"dy":26,"sl":6,"tp":"uph","vl":"79985","cn":12,"pt":"GO","pr":3600},{"dy":26,"sl":7,"tp":"fe","vl":"Equip6101","cn":1,"pt":"GO","pr":3800},{"dy":26,"sl":8,"tp":"fl2","vl":"Actor0030","cn":1,"pt":"DI","pp":70,"pr":49},{"dy":26,"sl":9,"tp":"fl3","vl":"Actor0030","cn":1,"pt":"DI","pp":70,"pr":49},{"dy":27,"sl":0,"tp":"fe","vl":"Equip2101","cn":1,"pt":"GO","pr":1400},{"dy":27,"sl":1,"tp":"upn","vl":"46336","cn":11,"pt":"GO","pr":3300},{"dy":27,"sl":2,"tp":"fe","vl":"Equip7102","cn":1,"pt":"GO","pr":3200},{"dy":27,"sl":3,"tp":"fe","vl":"Equip1002","cn":1,"pt":"GO","pr":900},{"dy":27,"sl":4,"tp":"upn","vl":"58093","cn":12,"pt":"GO","pr":3600},{"dy":27,"sl":5,"tp":"fe","vl":"Equip6002","cn":1,"pt":"GO","pr":2200},{"dy":27,"sl":6,"tp":"fe","vl":"Equip8202","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c","vl":"Actor2128","cn":1,"pt":"DI","pp":239,"pr":159},{"dy":28,"sl":9,"tp":"fc","vl":"Actor3117","cn":1,"pt":"DI","pp":229,"pr":139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tp":"fl2","vl":"Actor2128","cn":1,"pt":"DI","pp":190,"pr":99},{"dy":30,"sl":9,"tp":"fl3","vl":"Actor2128","cn":1,"pt":"DI","pp":240,"pr":129},{"dy":31,"sl":0,"tp":"fe","vl":"Equip0101","cn":1,"pt":"GO","pr":1300},{"dy":31,"sl":1,"tp":"upn","vl":"38931","cn":7,"pt":"GO","pr":2100},{"dy":31,"sl":2,"tp":"fe","vl":"Equip2001","cn":1,"pt":"GO","pr":600},{"dy":31,"sl":3,"tp":"fe","vl":"Equip1401","cn":1,"pt":"DI","pp":139,"pr":59},{"dy":31,"sl":4,"tp":"fe","vl":"Equip4001","cn":1,"pt":"GO","pr":700},{"dy":31,"sl":5,"tp":"uph","vl":"13217","cn":4,"pt":"GO","pr":1200},{"dy":31,"sl":6,"tp":"fe","vl":"Equip7202","cn":1,"pt":"GO","pr":9200},{"dy":31,"sl":7,"tp":"upn","vl":"82505","cn":12,"pt":"GO","pr":3600},{"dy":31,"sl":8},{"dy":31,"sl":9},{"dy":1,"sl":10,"tp":"fc","vl":"Actor0240","cn":1,"pt":"DI","pp":790,"pr":355},{"dy":2,"sl":10,"tp":"fc","vl":"Actor0240","cn":1,"pt":"DI","pp":790,"pr":355},{"dy":3,"sl":10,"tp":"fc","vl":"Actor0240","cn":1,"pt":"DI","pp":790,"pr":355},{"dy":4,"sl":10},{"dy":5,"sl":10},{"dy":6,"sl":10,"tp":"fl2","vl":"Actor1108","cn":1,"pt":"DI","pp":190,"pr":89},{"dy":7,"sl":10,"tp":"fl2","vl":"Actor1108","cn":1,"pt":"DI","pp":190,"pr":89},{"dy":8,"sl":10},{"dy":9,"sl":10},{"dy":10,"sl":10,"tp":"fc","vl":"Actor3114","cn":1,"pt":"DI","pp":229,"pr":159},{"dy":11,"sl":10,"tp":"fc","vl":"Actor3114","cn":1,"pt":"DI","pp":229,"pr":159},{"dy":12,"sl":10},{"dy":13,"sl":10},{"dy":14,"sl":10},{"dy":15,"sl":10,"tp":"fc","vl":"Actor3231","cn":1,"pt":"DI","pp":790,"pr":333},{"dy":16,"sl":10,"tp":"fc","vl":"Actor3231","cn":1,"pt":"DI","pp":790,"pr":333},{"dy":17,"sl":10,"tp":"fc","vl":"Actor3231","cn":1,"pt":"DI","pp":790,"pr":333},{"dy":18,"sl":10},{"dy":19,"sl":10,"tp":"fl5","vl":"Actor2128","cn":1,"pt":"DI","pp":490,"pr":279},{"dy":20,"sl":10,"tp":"fl5","vl":"Actor2128","cn":1,"pt":"DI","pp":490,"pr":279},{"dy":21,"sl":10,"tp":"fl5","vl":"Actor2128","cn":1,"pt":"DI","pp":490,"pr":279},{"dy":22,"sl":10},{"dy":23,"sl":10,"tp":"fl2","vl":"Actor3019","cn":1,"pt":"DI","pp":70,"pr":49},{"dy":24,"sl":10},{"dy":25,"sl":10},{"dy":26,"sl":10,"tp":"fc","vl":"Actor0113","cn":1,"pt":"DI","pp":199,"pr":119},{"dy":27,"sl":10,"tp":"fc","vl":"Actor0113","cn":1,"pt":"DI","pp":199,"pr":119},{"dy":28,"sl":10},{"dy":29,"sl":10,"tp":"fc","vl":"Actor0125","cn":1,"pt":"DI","pp":229,"pr":129},{"dy":30,"sl":10,"tp":"fc","vl":"Actor0125","cn":1,"pt":"DI","pp":229,"pr":129},{"dy":31,"sl":10},{"dy":1,"sl":11,"tp":"fc","vl":"Actor1216","cn":1,"pt":"DI","pp":820,"pr":439},{"dy":2,"sl":11,"tp":"fc","vl":"Actor1216","cn":1,"pt":"DI","pp":820,"pr":439},{"dy":3,"sl":11,"tp":"fc","vl":"Actor1216","cn":1,"pt":"DI","pp":820,"pr":439},{"dy":4,"sl":11},{"dy":5,"sl":11},{"dy":6,"sl":11,"tp":"fl3","vl":"Actor1108","cn":1,"pt":"DI","pp":230,"pr":129},{"dy":7,"sl":11,"tp":"fl3","vl":"Actor1108","cn":1,"pt":"DI","pp":230,"pr":129},{"dy":8,"sl":11},{"dy":9,"sl":11},{"dy":10,"sl":11,"tp":"fl1","vl":"Actor3114","cn":1,"pt":"DI","pp":219,"pr":109},{"dy":11,"sl":11,"tp":"fl1","vl":"Actor3114","cn":1,"pt":"DI","pp":219,"pr":109},{"dy":12,"sl":11},{"dy":13,"sl":11},{"dy":14,"sl":11},{"dy":15,"sl":11,"tp":"fl1","vl":"Actor3231","cn":1,"pt":"DI","pp":775,"pr":299},{"dy":16,"sl":11,"tp":"fl1","vl":"Actor3231","cn":1,"pt":"DI","pp":775,"pr":299},{"dy":17,"sl":11,"tp":"fl1","vl":"Actor3231","cn":1,"pt":"DI","pp":775,"pr":299},{"dy":18,"sl":11},{"dy":19,"sl":11,"tp":"fl6","vl":"Actor2128","cn":1,"pt":"DI","pp":580,"pr":369},{"dy":20,"sl":11,"tp":"fl6","vl":"Actor2128","cn":1,"pt":"DI","pp":580,"pr":369},{"dy":21,"sl":11,"tp":"fl6","vl":"Actor2128","cn":1,"pt":"DI","pp":580,"pr":369},{"dy":22,"sl":11},{"dy":23,"sl":11,"tp":"fl3","vl":"Actor3019","cn":1,"pt":"DI","pp":70,"pr":49},{"dy":24,"sl":11},{"dy":25,"sl":11},{"dy":26,"sl":11,"tp":"fl1","vl":"Actor0113","cn":1,"pt":"DI","pp":219,"pr":129},{"dy":27,"sl":11,"tp":"fl1","vl":"Actor0113","cn":1,"pt":"DI","pp":219,"pr":129},{"dy":28,"sl":11},{"dy":29,"sl":11,"tp":"fp","vl":"Actor0125","cn":75,"pt":"DI","pp":172,"pr":69},{"dy":30,"sl":11,"tp":"fp","vl":"Actor0125","cn":75,"pt":"DI","pp":172,"pr":69},{"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76:AB373 AB184:AB214 AB2 AB4 AB6:AB8 AB106:AB122 AB10:AB44 AB216:AB255 AB266:AB274 AB54:AB84 AB156:AB182 AB124:AB154 AB46:AB52 AB86:AB104 AB257:AB264"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abSelected="1" workbookViewId="0">
      <pane ySplit="1" topLeftCell="A47" activePane="bottomLeft" state="frozen"/>
      <selection pane="bottomLeft" activeCell="AB34" sqref="AB34"/>
    </sheetView>
    <sheetView tabSelected="1" workbookViewId="1">
      <pane ySplit="1" topLeftCell="A39" activePane="bottomLeft" state="frozen"/>
      <selection pane="bottomLeft" activeCell="F52" sqref="F5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6" ca="1" si="0">VLOOKUP(RANDBETWEEN(1,COUNTA(Z:Z)-1),Z:AA,2,0)</f>
        <v>Actor1218m</v>
      </c>
      <c r="D2" t="str">
        <f>IF(ISBLANK(F2),"",
IFERROR(VLOOKUP(F2,[2]ActorTable!$A:$H,MATCH("이름참고",[2]ActorTable!$1:$1,0),0),"캐릭터없음"))</f>
        <v>린하이</v>
      </c>
      <c r="E2" t="str">
        <f t="shared" ref="E2:E36" ca="1" si="1">IF(AND(B2&lt;=OFFSET(B2,1,0),NOT(ISBLANK(F2))),
IF(F2=OFFSET(F2,1,0),"같음",""),"")</f>
        <v/>
      </c>
      <c r="F2" t="s">
        <v>521</v>
      </c>
      <c r="G2">
        <v>3</v>
      </c>
      <c r="H2">
        <v>6</v>
      </c>
      <c r="I2">
        <v>0</v>
      </c>
      <c r="J2">
        <v>0</v>
      </c>
      <c r="K2">
        <v>15</v>
      </c>
      <c r="L2">
        <v>0</v>
      </c>
      <c r="M2">
        <v>0</v>
      </c>
      <c r="N2">
        <v>0</v>
      </c>
      <c r="O2">
        <v>0</v>
      </c>
      <c r="P2">
        <v>0</v>
      </c>
      <c r="Q2">
        <v>18</v>
      </c>
      <c r="R2">
        <v>366</v>
      </c>
      <c r="S2" t="str">
        <f>IFERROR(VLOOKUP(R2,[2]WingLookTable!$A:$B,2,0),"캐릭터없음")</f>
        <v>Wing_RedNoiseNoiseOtherFast</v>
      </c>
      <c r="T2">
        <f t="shared" ref="T2:T36" ca="1" si="2">VLOOKUP(RANDBETWEEN(1,COUNTA(AD:AD)-1),AD:AE,2,0)</f>
        <v>205</v>
      </c>
      <c r="U2" t="str">
        <f t="shared" ref="U2:U70" ca="1" si="3">IF(ROW()=2,V2,OFFSET(U2,-1,0)&amp;IF(LEN(V2)=0,"",","&amp;V2))</f>
        <v>{"dy":1,"sl":1,"id":"Actor2235m","stats":{"tr":3,"trp":6,"str":0,"dex":0,"int":15,"vit":0,"train":0,"wgGr0":0,"wgGr1":0,"wgGr2":0,"wgGr3":18,"wgLk":366}}</v>
      </c>
      <c r="V2" t="str">
        <f t="shared" ref="V2:V36"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{"dy":1,"sl":1,"id":"Actor2235m","stats":{"tr":3,"trp":6,"str":0,"dex":0,"int":15,"vit":0,"train":0,"wgGr0":0,"wgGr1":0,"wgGr2":0,"wgGr3":18,"wgLk":366}}</v>
      </c>
      <c r="X2" t="str">
        <f ca="1">"["&amp;
IF(LEFT(OFFSET(U1,COUNTA(U:U)-1,0),1)=",",SUBSTITUTE(OFFSET(U1,COUNTA(U:U)-1,0),",","",1),OFFSET(U1,COUNTA(U:U)-1,0))
&amp;"]"</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dy":30,"sl":1,"id":"Actor3114m","stats":{"tr":3,"trp":6,"str":0,"dex":5,"int":10,"vit":0,"train":0,"wgGr0":0,"wgGr1":0,"wgGr2":0,"wgGr3":18,"wgLk":303}},{"dy":30,"sl":2,"id":"Actor1029m","stats":{"tr":3,"trp":6,"str":5,"dex":5,"int":0,"vit":5,"train":0,"wgGr0":0,"wgGr1":0,"wgGr2":0,"wgGr3":18,"wgLk":172}},{"dy":31,"sl":1,"id":"Actor0236m","stats":{"tr":3,"trp":6,"str":15,"dex":0,"int":0,"vit":0,"train":0,"wgGr0":0,"wgGr1":0,"wgGr2":0,"wgGr3":18,"wgLk":264}},{"dy":31,"sl":2,"id":"Actor0113m","stats":{"tr":3,"trp":6,"str":0,"dex":8,"int":7,"vit":0,"train":0,"wgGr0":0,"wgGr1":0,"wgGr2":0,"wgGr3":18,"wgLk":276}},{"dy":31,"sl":3,"id":"Actor0030m","stats":{"tr":3,"trp":6,"str":0,"dex":7,"int":8,"vit":0,"train":0,"wgGr0":0,"wgGr1":0,"wgGr2":0,"wgGr3":18,"wgLk":101}}]</v>
      </c>
      <c r="Z2">
        <v>1</v>
      </c>
      <c r="AA2" t="s">
        <v>312</v>
      </c>
      <c r="AB2">
        <f>COUNTIF(F:F,AA2)</f>
        <v>1</v>
      </c>
      <c r="AD2">
        <v>1</v>
      </c>
      <c r="AE2">
        <v>101</v>
      </c>
      <c r="AF2">
        <f>COUNTIF(R:R,AE2)</f>
        <v>1</v>
      </c>
    </row>
    <row r="3" spans="1:32">
      <c r="A3">
        <v>1</v>
      </c>
      <c r="B3">
        <f t="shared" ref="B3" ca="1" si="5">IF(A3&lt;&gt;OFFSET(A3,-1,0),1,OFFSET(B3,-1,0)+1)</f>
        <v>2</v>
      </c>
      <c r="C3" t="str">
        <f t="shared" ref="C3" ca="1" si="6">VLOOKUP(RANDBETWEEN(1,COUNTA(Z:Z)-1),Z:AA,2,0)</f>
        <v>Actor3022m</v>
      </c>
      <c r="D3" t="str">
        <f>IF(ISBLANK(F3),"",
IFERROR(VLOOKUP(F3,[2]ActorTable!$A:$H,MATCH("이름참고",[2]ActorTable!$1:$1,0),0),"캐릭터없음"))</f>
        <v>닉스</v>
      </c>
      <c r="E3" t="str">
        <f t="shared" ref="E3" ca="1" si="7">IF(AND(B3&lt;=OFFSET(B3,1,0),NOT(ISBLANK(F3))),
IF(F3=OFFSET(F3,1,0),"같음",""),"")</f>
        <v/>
      </c>
      <c r="F3" t="s">
        <v>319</v>
      </c>
      <c r="G3">
        <v>3</v>
      </c>
      <c r="H3">
        <v>6</v>
      </c>
      <c r="I3">
        <v>0</v>
      </c>
      <c r="J3">
        <v>5</v>
      </c>
      <c r="K3">
        <v>10</v>
      </c>
      <c r="L3">
        <v>0</v>
      </c>
      <c r="M3">
        <v>0</v>
      </c>
      <c r="N3">
        <v>0</v>
      </c>
      <c r="O3">
        <v>0</v>
      </c>
      <c r="P3">
        <v>0</v>
      </c>
      <c r="Q3">
        <v>18</v>
      </c>
      <c r="R3">
        <v>169</v>
      </c>
      <c r="S3" t="str">
        <f>IFERROR(VLOOKUP(R3,[2]WingLookTable!$A:$B,2,0),"캐릭터없음")</f>
        <v>Wing_DustMultiOtherOtherFullFast</v>
      </c>
      <c r="T3">
        <f t="shared" ref="T3" ca="1" si="8">VLOOKUP(RANDBETWEEN(1,COUNTA(AD:AD)-1),AD:AE,2,0)</f>
        <v>190</v>
      </c>
      <c r="U3" t="str">
        <f t="shared" ref="U3" ca="1" si="9">IF(ROW()=2,V3,OFFSET(U3,-1,0)&amp;IF(LEN(V3)=0,"",","&amp;V3))</f>
        <v>{"dy":1,"sl":1,"id":"Actor2235m","stats":{"tr":3,"trp":6,"str":0,"dex":0,"int":15,"vit":0,"train":0,"wgGr0":0,"wgGr1":0,"wgGr2":0,"wgGr3":18,"wgLk":366}},{"dy":1,"sl":2,"id":"Actor1109m","stats":{"tr":3,"trp":6,"str":0,"dex":5,"int":10,"vit":0,"train":0,"wgGr0":0,"wgGr1":0,"wgGr2":0,"wgGr3":18,"wgLk":169}}</v>
      </c>
      <c r="V3" t="str">
        <f t="shared" ref="V3" ca="1" si="10">"{"""&amp;A$1&amp;""":"&amp;A3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{"dy":1,"sl":2,"id":"Actor1109m","stats":{"tr":3,"trp":6,"str":0,"dex":5,"int":10,"vit":0,"train":0,"wgGr0":0,"wgGr1":0,"wgGr2":0,"wgGr3":18,"wgLk":169}}</v>
      </c>
      <c r="Z3">
        <v>2</v>
      </c>
      <c r="AA3" t="s">
        <v>313</v>
      </c>
      <c r="AB3">
        <f>COUNTIF(F:F,AA3)</f>
        <v>1</v>
      </c>
      <c r="AD3">
        <v>2</v>
      </c>
      <c r="AE3">
        <v>105</v>
      </c>
      <c r="AF3">
        <f>COUNTIF(R:R,AE3)</f>
        <v>1</v>
      </c>
    </row>
    <row r="4" spans="1:32">
      <c r="A4">
        <v>1</v>
      </c>
      <c r="B4">
        <f t="shared" ref="B4:B36" ca="1" si="11">IF(A4&lt;&gt;OFFSET(A4,-1,0),1,OFFSET(B4,-1,0)+1)</f>
        <v>3</v>
      </c>
      <c r="C4" t="str">
        <f t="shared" ca="1" si="0"/>
        <v>Actor2011m</v>
      </c>
      <c r="D4" t="str">
        <f>IF(ISBLANK(F4),"",
IFERROR(VLOOKUP(F4,[2]ActorTable!$A:$H,MATCH("이름참고",[2]ActorTable!$1:$1,0),0),"캐릭터없음"))</f>
        <v>무테이</v>
      </c>
      <c r="E4" t="str">
        <f t="shared" ca="1" si="1"/>
        <v/>
      </c>
      <c r="F4" t="s">
        <v>464</v>
      </c>
      <c r="G4">
        <v>3</v>
      </c>
      <c r="H4">
        <v>6</v>
      </c>
      <c r="I4">
        <v>7</v>
      </c>
      <c r="J4">
        <v>8</v>
      </c>
      <c r="K4">
        <v>0</v>
      </c>
      <c r="L4">
        <v>0</v>
      </c>
      <c r="M4">
        <v>0</v>
      </c>
      <c r="N4">
        <v>0</v>
      </c>
      <c r="O4">
        <v>0</v>
      </c>
      <c r="P4">
        <v>0</v>
      </c>
      <c r="Q4">
        <v>18</v>
      </c>
      <c r="R4">
        <v>157</v>
      </c>
      <c r="S4" t="str">
        <f>IFERROR(VLOOKUP(R4,[2]WingLookTable!$A:$B,2,0),"캐릭터없음")</f>
        <v>Wing_DustGreenPatternPatternStripeSlow</v>
      </c>
      <c r="T4">
        <f t="shared" ca="1" si="2"/>
        <v>166</v>
      </c>
      <c r="U4" t="str">
        <f t="shared" ca="1" si="3"/>
        <v>{"dy":1,"sl":1,"id":"Actor2235m","stats":{"tr":3,"trp":6,"str":0,"dex":0,"int":15,"vit":0,"train":0,"wgGr0":0,"wgGr1":0,"wgGr2":0,"wgGr3":18,"wgLk":366}},{"dy":1,"sl":2,"id":"Actor1109m","stats":{"tr":3,"trp":6,"str":0,"dex":5,"int":10,"vit":0,"train":0,"wgGr0":0,"wgGr1":0,"wgGr2":0,"wgGr3":18,"wgLk":169}},{"dy":1,"sl":3,"id":"Actor3021m","stats":{"tr":3,"trp":6,"str":7,"dex":8,"int":0,"vit":0,"train":0,"wgGr0":0,"wgGr1":0,"wgGr2":0,"wgGr3":18,"wgLk":157}}</v>
      </c>
      <c r="V4" t="str">
        <f t="shared" ca="1" si="4"/>
        <v>{"dy":1,"sl":3,"id":"Actor3021m","stats":{"tr":3,"trp":6,"str":7,"dex":8,"int":0,"vit":0,"train":0,"wgGr0":0,"wgGr1":0,"wgGr2":0,"wgGr3":18,"wgLk":157}}</v>
      </c>
      <c r="Z4">
        <v>3</v>
      </c>
      <c r="AA4" t="s">
        <v>314</v>
      </c>
      <c r="AB4">
        <f>COUNTIF(F:F,AA4)</f>
        <v>1</v>
      </c>
      <c r="AD4">
        <v>3</v>
      </c>
      <c r="AE4">
        <v>109</v>
      </c>
      <c r="AF4">
        <f>COUNTIF(R:R,AE4)</f>
        <v>1</v>
      </c>
    </row>
    <row r="5" spans="1:32">
      <c r="A5">
        <v>2</v>
      </c>
      <c r="B5">
        <f t="shared" ref="B5" ca="1" si="12">IF(A5&lt;&gt;OFFSET(A5,-1,0),1,OFFSET(B5,-1,0)+1)</f>
        <v>1</v>
      </c>
      <c r="C5" t="str">
        <f t="shared" ca="1" si="0"/>
        <v>Actor3021m</v>
      </c>
      <c r="D5" t="str">
        <f>IF(ISBLANK(F5),"",
IFERROR(VLOOKUP(F5,[2]ActorTable!$A:$H,MATCH("이름참고",[2]ActorTable!$1:$1,0),0),"캐릭터없음"))</f>
        <v>나인</v>
      </c>
      <c r="E5" t="str">
        <f t="shared" ca="1" si="1"/>
        <v/>
      </c>
      <c r="F5" t="s">
        <v>522</v>
      </c>
      <c r="G5">
        <v>3</v>
      </c>
      <c r="H5">
        <v>6</v>
      </c>
      <c r="I5">
        <v>0</v>
      </c>
      <c r="J5">
        <v>5</v>
      </c>
      <c r="K5">
        <v>10</v>
      </c>
      <c r="L5">
        <v>0</v>
      </c>
      <c r="M5">
        <v>0</v>
      </c>
      <c r="N5">
        <v>0</v>
      </c>
      <c r="O5">
        <v>0</v>
      </c>
      <c r="P5">
        <v>0</v>
      </c>
      <c r="Q5">
        <v>18</v>
      </c>
      <c r="R5">
        <v>223</v>
      </c>
      <c r="S5" t="str">
        <f>IFERROR(VLOOKUP(R5,[2]WingLookTable!$A:$B,2,0),"캐릭터없음")</f>
        <v>Wing_MultiFullOtherFullFast</v>
      </c>
      <c r="T5">
        <f t="shared" ca="1" si="2"/>
        <v>240</v>
      </c>
      <c r="U5"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v>
      </c>
      <c r="V5" t="str">
        <f t="shared" ca="1" si="4"/>
        <v>{"dy":2,"sl":1,"id":"Actor0236m","stats":{"tr":3,"trp":6,"str":0,"dex":5,"int":10,"vit":0,"train":0,"wgGr0":0,"wgGr1":0,"wgGr2":0,"wgGr3":18,"wgLk":223}}</v>
      </c>
      <c r="Z5">
        <v>4</v>
      </c>
      <c r="AA5" t="s">
        <v>315</v>
      </c>
      <c r="AB5">
        <f>COUNTIF(F:F,AA5)</f>
        <v>2</v>
      </c>
      <c r="AD5">
        <v>4</v>
      </c>
      <c r="AE5">
        <v>113</v>
      </c>
      <c r="AF5">
        <f>COUNTIF(R:R,AE5)</f>
        <v>0</v>
      </c>
    </row>
    <row r="6" spans="1:32">
      <c r="A6">
        <v>2</v>
      </c>
      <c r="B6">
        <f t="shared" ca="1" si="11"/>
        <v>2</v>
      </c>
      <c r="C6" t="str">
        <f t="shared" ref="C6" ca="1" si="13">VLOOKUP(RANDBETWEEN(1,COUNTA(Z:Z)-1),Z:AA,2,0)</f>
        <v>Actor3114m</v>
      </c>
      <c r="D6" t="str">
        <f>IF(ISBLANK(F6),"",
IFERROR(VLOOKUP(F6,[2]ActorTable!$A:$H,MATCH("이름참고",[2]ActorTable!$1:$1,0),0),"캐릭터없음"))</f>
        <v>원더</v>
      </c>
      <c r="E6" t="str">
        <f t="shared" ref="E6" ca="1" si="14">IF(AND(B6&lt;=OFFSET(B6,1,0),NOT(ISBLANK(F6))),
IF(F6=OFFSET(F6,1,0),"같음",""),"")</f>
        <v/>
      </c>
      <c r="F6" t="s">
        <v>363</v>
      </c>
      <c r="G6">
        <v>3</v>
      </c>
      <c r="H6">
        <v>6</v>
      </c>
      <c r="I6">
        <v>8</v>
      </c>
      <c r="J6">
        <v>7</v>
      </c>
      <c r="K6">
        <v>0</v>
      </c>
      <c r="L6">
        <v>0</v>
      </c>
      <c r="M6">
        <v>0</v>
      </c>
      <c r="N6">
        <v>0</v>
      </c>
      <c r="O6">
        <v>0</v>
      </c>
      <c r="P6">
        <v>0</v>
      </c>
      <c r="Q6">
        <v>18</v>
      </c>
      <c r="R6">
        <v>372</v>
      </c>
      <c r="S6" t="str">
        <f>IFERROR(VLOOKUP(R6,[2]WingLookTable!$A:$B,2,0),"캐릭터없음")</f>
        <v>Wing_WhiteFullNoiseOtherFast</v>
      </c>
      <c r="T6">
        <f t="shared" ref="T6" ca="1" si="15">VLOOKUP(RANDBETWEEN(1,COUNTA(AD:AD)-1),AD:AE,2,0)</f>
        <v>369</v>
      </c>
      <c r="U6" t="str">
        <f t="shared" ref="U6" ca="1" si="16">IF(ROW()=2,V6,OFFSET(U6,-1,0)&amp;IF(LEN(V6)=0,"",","&amp;V6))</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v>
      </c>
      <c r="V6" t="str">
        <f t="shared" ref="V6" ca="1" si="17">"{"""&amp;A$1&amp;""":"&amp;A6
&amp;","""&amp;B$1&amp;""":"&amp;B6
&amp;IF(LEN(F6)=0,"",","""&amp;F$1&amp;""":"""&amp;F6&amp;"""")
&amp;IF(LEN(F6)=0,"",",""stats"":{")
&amp;IF(LEN(F6)=0,"",""""&amp;G$1&amp;""":"&amp;G6)
&amp;IF(LEN(F6)=0,"",","""&amp;H$1&amp;""":"&amp;H6)
&amp;IF(LEN(F6)=0,"",","""&amp;I$1&amp;""":"&amp;I6)
&amp;IF(LEN(F6)=0,"",","""&amp;J$1&amp;""":"&amp;J6)
&amp;IF(LEN(F6)=0,"",","""&amp;K$1&amp;""":"&amp;K6)
&amp;IF(LEN(F6)=0,"",","""&amp;L$1&amp;""":"&amp;L6)
&amp;IF(LEN(F6)=0,"",","""&amp;M$1&amp;""":"&amp;M6)
&amp;IF(LEN(F6)=0,"",","""&amp;N$1&amp;""":"&amp;N6)
&amp;IF(LEN(F6)=0,"",","""&amp;O$1&amp;""":"&amp;O6)
&amp;IF(LEN(F6)=0,"",","""&amp;P$1&amp;""":"&amp;P6)
&amp;IF(LEN(F6)=0,"",","""&amp;Q$1&amp;""":"&amp;Q6)
&amp;IF(LEN(F6)=0,"",","""&amp;R$1&amp;""":"&amp;R6)
&amp;IF(LEN(F6)=0,"","}")&amp;"}"</f>
        <v>{"dy":2,"sl":2,"id":"Actor2128m","stats":{"tr":3,"trp":6,"str":8,"dex":7,"int":0,"vit":0,"train":0,"wgGr0":0,"wgGr1":0,"wgGr2":0,"wgGr3":18,"wgLk":372}}</v>
      </c>
      <c r="Z6">
        <v>5</v>
      </c>
      <c r="AA6" t="s">
        <v>316</v>
      </c>
      <c r="AB6">
        <f>COUNTIF(F:F,AA6)</f>
        <v>1</v>
      </c>
      <c r="AD6">
        <v>5</v>
      </c>
      <c r="AE6">
        <v>117</v>
      </c>
      <c r="AF6">
        <f>COUNTIF(R:R,AE6)</f>
        <v>0</v>
      </c>
    </row>
    <row r="7" spans="1:32">
      <c r="A7">
        <v>2</v>
      </c>
      <c r="B7">
        <f t="shared" ref="B7" ca="1" si="18">IF(A7&lt;&gt;OFFSET(A7,-1,0),1,OFFSET(B7,-1,0)+1)</f>
        <v>3</v>
      </c>
      <c r="C7" t="str">
        <f t="shared" ref="C7" ca="1" si="19">VLOOKUP(RANDBETWEEN(1,COUNTA(Z:Z)-1),Z:AA,2,0)</f>
        <v>Actor0007m</v>
      </c>
      <c r="D7" t="str">
        <f>IF(ISBLANK(F7),"",
IFERROR(VLOOKUP(F7,[2]ActorTable!$A:$H,MATCH("이름참고",[2]ActorTable!$1:$1,0),0),"캐릭터없음"))</f>
        <v>젤리아</v>
      </c>
      <c r="E7" t="str">
        <f t="shared" ref="E7" ca="1" si="20">IF(AND(B7&lt;=OFFSET(B7,1,0),NOT(ISBLANK(F7))),
IF(F7=OFFSET(F7,1,0),"같음",""),"")</f>
        <v/>
      </c>
      <c r="F7" t="s">
        <v>385</v>
      </c>
      <c r="G7">
        <v>3</v>
      </c>
      <c r="H7">
        <v>6</v>
      </c>
      <c r="I7">
        <v>8</v>
      </c>
      <c r="J7">
        <v>0</v>
      </c>
      <c r="K7">
        <v>7</v>
      </c>
      <c r="L7">
        <v>0</v>
      </c>
      <c r="M7">
        <v>0</v>
      </c>
      <c r="N7">
        <v>0</v>
      </c>
      <c r="O7">
        <v>0</v>
      </c>
      <c r="P7">
        <v>0</v>
      </c>
      <c r="Q7">
        <v>18</v>
      </c>
      <c r="R7">
        <v>321</v>
      </c>
      <c r="S7" t="str">
        <f>IFERROR(VLOOKUP(R7,[2]WingLookTable!$A:$B,2,0),"캐릭터없음")</f>
        <v>Wing_DustMultiOtherOtherOtherSlow</v>
      </c>
      <c r="T7">
        <f t="shared" ref="T7:T8" ca="1" si="21">VLOOKUP(RANDBETWEEN(1,COUNTA(AD:AD)-1),AD:AE,2,0)</f>
        <v>252</v>
      </c>
      <c r="U7" t="str">
        <f t="shared" ref="U7:U8" ca="1" si="22">IF(ROW()=2,V7,OFFSET(U7,-1,0)&amp;IF(LEN(V7)=0,"",","&amp;V7))</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v>
      </c>
      <c r="V7" t="str">
        <f t="shared" ref="V7:V8" ca="1" si="23">"{"""&amp;A$1&amp;""":"&amp;A7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{"dy":2,"sl":3,"id":"Actor1005m","stats":{"tr":3,"trp":6,"str":8,"dex":0,"int":7,"vit":0,"train":0,"wgGr0":0,"wgGr1":0,"wgGr2":0,"wgGr3":18,"wgLk":321}}</v>
      </c>
      <c r="Z7">
        <v>6</v>
      </c>
      <c r="AA7" t="s">
        <v>317</v>
      </c>
      <c r="AB7">
        <f>COUNTIF(F:F,AA7)</f>
        <v>2</v>
      </c>
      <c r="AD7">
        <v>6</v>
      </c>
      <c r="AE7">
        <v>121</v>
      </c>
      <c r="AF7">
        <f>COUNTIF(R:R,AE7)</f>
        <v>1</v>
      </c>
    </row>
    <row r="8" spans="1:32">
      <c r="A8">
        <v>3</v>
      </c>
      <c r="B8">
        <f t="shared" ca="1" si="11"/>
        <v>1</v>
      </c>
      <c r="C8" t="str">
        <f t="shared" ca="1" si="0"/>
        <v>Actor2011m</v>
      </c>
      <c r="D8" t="str">
        <f>IF(ISBLANK(F8),"",
IFERROR(VLOOKUP(F8,[2]ActorTable!$A:$H,MATCH("이름참고",[2]ActorTable!$1:$1,0),0),"캐릭터없음"))</f>
        <v>린하이</v>
      </c>
      <c r="E8" t="str">
        <f t="shared" ca="1" si="1"/>
        <v/>
      </c>
      <c r="F8" t="s">
        <v>521</v>
      </c>
      <c r="G8">
        <v>3</v>
      </c>
      <c r="H8">
        <v>6</v>
      </c>
      <c r="I8">
        <v>15</v>
      </c>
      <c r="J8">
        <v>0</v>
      </c>
      <c r="K8">
        <v>0</v>
      </c>
      <c r="L8">
        <v>0</v>
      </c>
      <c r="M8">
        <v>0</v>
      </c>
      <c r="N8">
        <v>0</v>
      </c>
      <c r="O8">
        <v>0</v>
      </c>
      <c r="P8">
        <v>0</v>
      </c>
      <c r="Q8">
        <v>18</v>
      </c>
      <c r="R8">
        <v>175</v>
      </c>
      <c r="S8" t="str">
        <f>IFERROR(VLOOKUP(R8,[2]WingLookTable!$A:$B,2,0),"캐릭터없음")</f>
        <v>Wing_DustMultiSineOtherFullSlow2</v>
      </c>
      <c r="T8">
        <f t="shared" ca="1" si="21"/>
        <v>101</v>
      </c>
      <c r="U8" t="str">
        <f t="shared" ca="1" si="22"/>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v>
      </c>
      <c r="V8" t="str">
        <f t="shared" ca="1" si="23"/>
        <v>{"dy":3,"sl":1,"id":"Actor2235m","stats":{"tr":3,"trp":6,"str":15,"dex":0,"int":0,"vit":0,"train":0,"wgGr0":0,"wgGr1":0,"wgGr2":0,"wgGr3":18,"wgLk":175}}</v>
      </c>
      <c r="Z8">
        <v>7</v>
      </c>
      <c r="AA8" t="s">
        <v>318</v>
      </c>
      <c r="AB8">
        <f>COUNTIF(F:F,AA8)</f>
        <v>3</v>
      </c>
      <c r="AD8">
        <v>7</v>
      </c>
      <c r="AE8">
        <v>125</v>
      </c>
      <c r="AF8">
        <f>COUNTIF(R:R,AE8)</f>
        <v>1</v>
      </c>
    </row>
    <row r="9" spans="1:32">
      <c r="A9">
        <v>3</v>
      </c>
      <c r="B9">
        <f t="shared" ca="1" si="11"/>
        <v>2</v>
      </c>
      <c r="C9" t="str">
        <f t="shared" ca="1" si="0"/>
        <v>Actor1039m</v>
      </c>
      <c r="D9" t="str">
        <f>IF(ISBLANK(F9),"",
IFERROR(VLOOKUP(F9,[2]ActorTable!$A:$H,MATCH("이름참고",[2]ActorTable!$1:$1,0),0),"캐릭터없음"))</f>
        <v>카츄진</v>
      </c>
      <c r="E9" t="str">
        <f t="shared" ca="1" si="1"/>
        <v/>
      </c>
      <c r="F9" t="s">
        <v>472</v>
      </c>
      <c r="G9">
        <v>3</v>
      </c>
      <c r="H9">
        <v>6</v>
      </c>
      <c r="I9">
        <v>0</v>
      </c>
      <c r="J9">
        <v>15</v>
      </c>
      <c r="K9">
        <v>0</v>
      </c>
      <c r="L9">
        <v>0</v>
      </c>
      <c r="M9">
        <v>0</v>
      </c>
      <c r="N9">
        <v>0</v>
      </c>
      <c r="O9">
        <v>0</v>
      </c>
      <c r="P9">
        <v>0</v>
      </c>
      <c r="Q9">
        <v>18</v>
      </c>
      <c r="R9">
        <v>336</v>
      </c>
      <c r="S9" t="str">
        <f>IFERROR(VLOOKUP(R9,[2]WingLookTable!$A:$B,2,0),"캐릭터없음")</f>
        <v>Wing_DustRedSineNoiseOtherSlow</v>
      </c>
      <c r="T9">
        <f t="shared" ref="T9" ca="1" si="24">VLOOKUP(RANDBETWEEN(1,COUNTA(AD:AD)-1),AD:AE,2,0)</f>
        <v>101</v>
      </c>
      <c r="U9" t="str">
        <f t="shared" ref="U9" ca="1" si="25">IF(ROW()=2,V9,OFFSET(U9,-1,0)&amp;IF(LEN(V9)=0,"",","&amp;V9))</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v>
      </c>
      <c r="V9" t="str">
        <f t="shared" ref="V9" ca="1" si="26">"{"""&amp;A$1&amp;""":"&amp;A9
&amp;","""&amp;B$1&amp;""":"&amp;B9
&amp;IF(LEN(F9)=0,"",","""&amp;F$1&amp;""":"""&amp;F9&amp;"""")
&amp;IF(LEN(F9)=0,"",",""stats"":{")
&amp;IF(LEN(F9)=0,"",""""&amp;G$1&amp;""":"&amp;G9)
&amp;IF(LEN(F9)=0,"",","""&amp;H$1&amp;""":"&amp;H9)
&amp;IF(LEN(F9)=0,"",","""&amp;I$1&amp;""":"&amp;I9)
&amp;IF(LEN(F9)=0,"",","""&amp;J$1&amp;""":"&amp;J9)
&amp;IF(LEN(F9)=0,"",","""&amp;K$1&amp;""":"&amp;K9)
&amp;IF(LEN(F9)=0,"",","""&amp;L$1&amp;""":"&amp;L9)
&amp;IF(LEN(F9)=0,"",","""&amp;M$1&amp;""":"&amp;M9)
&amp;IF(LEN(F9)=0,"",","""&amp;N$1&amp;""":"&amp;N9)
&amp;IF(LEN(F9)=0,"",","""&amp;O$1&amp;""":"&amp;O9)
&amp;IF(LEN(F9)=0,"",","""&amp;P$1&amp;""":"&amp;P9)
&amp;IF(LEN(F9)=0,"",","""&amp;Q$1&amp;""":"&amp;Q9)
&amp;IF(LEN(F9)=0,"",","""&amp;R$1&amp;""":"&amp;R9)
&amp;IF(LEN(F9)=0,"","}")&amp;"}"</f>
        <v>{"dy":3,"sl":2,"id":"Actor3117m","stats":{"tr":3,"trp":6,"str":0,"dex":15,"int":0,"vit":0,"train":0,"wgGr0":0,"wgGr1":0,"wgGr2":0,"wgGr3":18,"wgLk":336}}</v>
      </c>
      <c r="Z9">
        <v>8</v>
      </c>
      <c r="AA9" t="s">
        <v>319</v>
      </c>
      <c r="AB9">
        <f>COUNTIF(F:F,AA9)</f>
        <v>3</v>
      </c>
      <c r="AD9">
        <v>8</v>
      </c>
      <c r="AE9">
        <v>129</v>
      </c>
      <c r="AF9">
        <f>COUNTIF(R:R,AE9)</f>
        <v>1</v>
      </c>
    </row>
    <row r="10" spans="1:32">
      <c r="A10">
        <v>3</v>
      </c>
      <c r="B10">
        <f t="shared" ref="B10" ca="1" si="27">IF(A10&lt;&gt;OFFSET(A10,-1,0),1,OFFSET(B10,-1,0)+1)</f>
        <v>3</v>
      </c>
      <c r="C10" t="str">
        <f t="shared" ref="C10" ca="1" si="28">VLOOKUP(RANDBETWEEN(1,COUNTA(Z:Z)-1),Z:AA,2,0)</f>
        <v>Actor2011m</v>
      </c>
      <c r="D10" t="str">
        <f>IF(ISBLANK(F10),"",
IFERROR(VLOOKUP(F10,[2]ActorTable!$A:$H,MATCH("이름참고",[2]ActorTable!$1:$1,0),0),"캐릭터없음"))</f>
        <v>도스로프</v>
      </c>
      <c r="E10" t="str">
        <f t="shared" ref="E10" ca="1" si="29">IF(AND(B10&lt;=OFFSET(B10,1,0),NOT(ISBLANK(F10))),
IF(F10=OFFSET(F10,1,0),"같음",""),"")</f>
        <v/>
      </c>
      <c r="F10" t="s">
        <v>335</v>
      </c>
      <c r="G10">
        <v>3</v>
      </c>
      <c r="H10">
        <v>6</v>
      </c>
      <c r="I10">
        <v>0</v>
      </c>
      <c r="J10">
        <v>0</v>
      </c>
      <c r="K10">
        <v>15</v>
      </c>
      <c r="L10">
        <v>0</v>
      </c>
      <c r="M10">
        <v>0</v>
      </c>
      <c r="N10">
        <v>0</v>
      </c>
      <c r="O10">
        <v>0</v>
      </c>
      <c r="P10">
        <v>0</v>
      </c>
      <c r="Q10">
        <v>18</v>
      </c>
      <c r="R10">
        <v>163</v>
      </c>
      <c r="S10" t="str">
        <f>IFERROR(VLOOKUP(R10,[2]WingLookTable!$A:$B,2,0),"캐릭터없음")</f>
        <v>Wing_DustGreenSineOtherFullFast</v>
      </c>
      <c r="T10">
        <f t="shared" ref="T10" ca="1" si="30">VLOOKUP(RANDBETWEEN(1,COUNTA(AD:AD)-1),AD:AE,2,0)</f>
        <v>309</v>
      </c>
      <c r="U10" t="str">
        <f t="shared" ref="U10" ca="1" si="31">IF(ROW()=2,V10,OFFSET(U10,-1,0)&amp;IF(LEN(V10)=0,"",","&amp;V10))</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v>
      </c>
      <c r="V10" t="str">
        <f t="shared" ref="V10" ca="1" si="32">"{"""&amp;A$1&amp;""":"&amp;A10
&amp;","""&amp;B$1&amp;""":"&amp;B10
&amp;IF(LEN(F10)=0,"",","""&amp;F$1&amp;""":"""&amp;F10&amp;"""")
&amp;IF(LEN(F10)=0,"",",""stats"":{")
&amp;IF(LEN(F10)=0,"",""""&amp;G$1&amp;""":"&amp;G10)
&amp;IF(LEN(F10)=0,"",","""&amp;H$1&amp;""":"&amp;H10)
&amp;IF(LEN(F10)=0,"",","""&amp;I$1&amp;""":"&amp;I10)
&amp;IF(LEN(F10)=0,"",","""&amp;J$1&amp;""":"&amp;J10)
&amp;IF(LEN(F10)=0,"",","""&amp;K$1&amp;""":"&amp;K10)
&amp;IF(LEN(F10)=0,"",","""&amp;L$1&amp;""":"&amp;L10)
&amp;IF(LEN(F10)=0,"",","""&amp;M$1&amp;""":"&amp;M10)
&amp;IF(LEN(F10)=0,"",","""&amp;N$1&amp;""":"&amp;N10)
&amp;IF(LEN(F10)=0,"",","""&amp;O$1&amp;""":"&amp;O10)
&amp;IF(LEN(F10)=0,"",","""&amp;P$1&amp;""":"&amp;P10)
&amp;IF(LEN(F10)=0,"",","""&amp;Q$1&amp;""":"&amp;Q10)
&amp;IF(LEN(F10)=0,"",","""&amp;R$1&amp;""":"&amp;R10)
&amp;IF(LEN(F10)=0,"","}")&amp;"}"</f>
        <v>{"dy":3,"sl":3,"id":"Actor0030m","stats":{"tr":3,"trp":6,"str":0,"dex":0,"int":15,"vit":0,"train":0,"wgGr0":0,"wgGr1":0,"wgGr2":0,"wgGr3":18,"wgLk":163}}</v>
      </c>
      <c r="Z10">
        <v>9</v>
      </c>
      <c r="AA10" t="s">
        <v>320</v>
      </c>
      <c r="AB10">
        <f>COUNTIF(F:F,AA10)</f>
        <v>3</v>
      </c>
      <c r="AD10">
        <v>9</v>
      </c>
      <c r="AE10">
        <v>133</v>
      </c>
      <c r="AF10">
        <f>COUNTIF(R:R,AE10)</f>
        <v>1</v>
      </c>
    </row>
    <row r="11" spans="1:32">
      <c r="A11">
        <v>4</v>
      </c>
      <c r="B11">
        <f t="shared" ca="1" si="11"/>
        <v>1</v>
      </c>
      <c r="C11" t="str">
        <f t="shared" ca="1" si="0"/>
        <v>Actor0037m</v>
      </c>
      <c r="D11" t="str">
        <f>IF(ISBLANK(F11),"",
IFERROR(VLOOKUP(F11,[2]ActorTable!$A:$H,MATCH("이름참고",[2]ActorTable!$1:$1,0),0),"캐릭터없음"))</f>
        <v>프리스</v>
      </c>
      <c r="E11" t="str">
        <f t="shared" ca="1" si="1"/>
        <v/>
      </c>
      <c r="F11" t="s">
        <v>367</v>
      </c>
      <c r="G11">
        <v>3</v>
      </c>
      <c r="H11">
        <v>6</v>
      </c>
      <c r="I11">
        <v>15</v>
      </c>
      <c r="J11">
        <v>0</v>
      </c>
      <c r="K11">
        <v>0</v>
      </c>
      <c r="L11">
        <v>0</v>
      </c>
      <c r="M11">
        <v>0</v>
      </c>
      <c r="N11">
        <v>0</v>
      </c>
      <c r="O11">
        <v>0</v>
      </c>
      <c r="P11">
        <v>0</v>
      </c>
      <c r="Q11">
        <v>18</v>
      </c>
      <c r="R11">
        <v>121</v>
      </c>
      <c r="S11" t="str">
        <f>IFERROR(VLOOKUP(R11,[2]WingLookTable!$A:$B,2,0),"캐릭터없음")</f>
        <v>Wing_BlueSinePatternFullSlow</v>
      </c>
      <c r="T11">
        <f t="shared" ca="1" si="2"/>
        <v>148</v>
      </c>
      <c r="U11"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v>
      </c>
      <c r="V11" t="str">
        <f t="shared" ca="1" si="4"/>
        <v>{"dy":4,"sl":1,"id":"Actor0125m","stats":{"tr":3,"trp":6,"str":15,"dex":0,"int":0,"vit":0,"train":0,"wgGr0":0,"wgGr1":0,"wgGr2":0,"wgGr3":18,"wgLk":121}}</v>
      </c>
      <c r="Z11">
        <v>10</v>
      </c>
      <c r="AA11" t="s">
        <v>321</v>
      </c>
      <c r="AB11">
        <f>COUNTIF(F:F,AA11)</f>
        <v>2</v>
      </c>
      <c r="AD11">
        <v>10</v>
      </c>
      <c r="AE11">
        <v>137</v>
      </c>
      <c r="AF11">
        <f>COUNTIF(R:R,AE11)</f>
        <v>1</v>
      </c>
    </row>
    <row r="12" spans="1:32">
      <c r="A12">
        <v>4</v>
      </c>
      <c r="B12">
        <f t="shared" ca="1" si="11"/>
        <v>2</v>
      </c>
      <c r="C12" t="str">
        <f t="shared" ca="1" si="0"/>
        <v>Actor0240m</v>
      </c>
      <c r="D12" t="str">
        <f>IF(ISBLANK(F12),"",
IFERROR(VLOOKUP(F12,[2]ActorTable!$A:$H,MATCH("이름참고",[2]ActorTable!$1:$1,0),0),"캐릭터없음"))</f>
        <v>그루퍼스</v>
      </c>
      <c r="E12" t="str">
        <f t="shared" ca="1" si="1"/>
        <v/>
      </c>
      <c r="F12" t="s">
        <v>369</v>
      </c>
      <c r="G12">
        <v>3</v>
      </c>
      <c r="H12">
        <v>6</v>
      </c>
      <c r="I12">
        <v>7</v>
      </c>
      <c r="J12">
        <v>8</v>
      </c>
      <c r="K12">
        <v>0</v>
      </c>
      <c r="L12">
        <v>0</v>
      </c>
      <c r="M12">
        <v>0</v>
      </c>
      <c r="N12">
        <v>0</v>
      </c>
      <c r="O12">
        <v>0</v>
      </c>
      <c r="P12">
        <v>0</v>
      </c>
      <c r="Q12">
        <v>18</v>
      </c>
      <c r="R12">
        <v>105</v>
      </c>
      <c r="S12" t="str">
        <f>IFERROR(VLOOKUP(R12,[2]WingLookTable!$A:$B,2,0),"캐릭터없음")</f>
        <v>Wing_BlueNoisePatternFullFast</v>
      </c>
      <c r="T12">
        <f t="shared" ca="1" si="2"/>
        <v>205</v>
      </c>
      <c r="U12"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v>
      </c>
      <c r="V12" t="str">
        <f t="shared" ca="1" si="4"/>
        <v>{"dy":4,"sl":2,"id":"Actor2010m","stats":{"tr":3,"trp":6,"str":7,"dex":8,"int":0,"vit":0,"train":0,"wgGr0":0,"wgGr1":0,"wgGr2":0,"wgGr3":18,"wgLk":105}}</v>
      </c>
      <c r="Z12">
        <v>11</v>
      </c>
      <c r="AA12" t="s">
        <v>322</v>
      </c>
      <c r="AB12">
        <f>COUNTIF(F:F,AA12)</f>
        <v>3</v>
      </c>
      <c r="AD12">
        <v>11</v>
      </c>
      <c r="AE12">
        <v>141</v>
      </c>
      <c r="AF12">
        <f>COUNTIF(R:R,AE12)</f>
        <v>1</v>
      </c>
    </row>
    <row r="13" spans="1:32">
      <c r="A13">
        <v>5</v>
      </c>
      <c r="B13">
        <f t="shared" ref="B13" ca="1" si="33">IF(A13&lt;&gt;OFFSET(A13,-1,0),1,OFFSET(B13,-1,0)+1)</f>
        <v>1</v>
      </c>
      <c r="C13" t="str">
        <f t="shared" ref="C13" ca="1" si="34">VLOOKUP(RANDBETWEEN(1,COUNTA(Z:Z)-1),Z:AA,2,0)</f>
        <v>Actor2010m</v>
      </c>
      <c r="D13" t="str">
        <f>IF(ISBLANK(F13),"",
IFERROR(VLOOKUP(F13,[2]ActorTable!$A:$H,MATCH("이름참고",[2]ActorTable!$1:$1,0),0),"캐릭터없음"))</f>
        <v>미네락</v>
      </c>
      <c r="E13" t="str">
        <f t="shared" ref="E13" ca="1" si="35">IF(AND(B13&lt;=OFFSET(B13,1,0),NOT(ISBLANK(F13))),
IF(F13=OFFSET(F13,1,0),"같음",""),"")</f>
        <v/>
      </c>
      <c r="F13" t="s">
        <v>390</v>
      </c>
      <c r="G13">
        <v>3</v>
      </c>
      <c r="H13">
        <v>6</v>
      </c>
      <c r="I13">
        <v>0</v>
      </c>
      <c r="J13">
        <v>8</v>
      </c>
      <c r="K13">
        <v>7</v>
      </c>
      <c r="L13">
        <v>0</v>
      </c>
      <c r="M13">
        <v>0</v>
      </c>
      <c r="N13">
        <v>0</v>
      </c>
      <c r="O13">
        <v>0</v>
      </c>
      <c r="P13">
        <v>0</v>
      </c>
      <c r="Q13">
        <v>18</v>
      </c>
      <c r="R13">
        <v>315</v>
      </c>
      <c r="S13" t="str">
        <f>IFERROR(VLOOKUP(R13,[2]WingLookTable!$A:$B,2,0),"캐릭터없음")</f>
        <v>Wing_DustMultiNoiseOtherOtherSlow</v>
      </c>
      <c r="T13">
        <f t="shared" ref="T13:T14" ca="1" si="36">VLOOKUP(RANDBETWEEN(1,COUNTA(AD:AD)-1),AD:AE,2,0)</f>
        <v>363</v>
      </c>
      <c r="U13" t="str">
        <f t="shared" ref="U13:U14" ca="1" si="37">IF(ROW()=2,V13,OFFSET(U13,-1,0)&amp;IF(LEN(V13)=0,"",","&amp;V13))</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v>
      </c>
      <c r="V13" t="str">
        <f t="shared" ref="V13:V14" ca="1" si="38">"{"""&amp;A$1&amp;""":"&amp;A13
&amp;","""&amp;B$1&amp;""":"&amp;B13
&amp;IF(LEN(F13)=0,"",","""&amp;F$1&amp;""":"""&amp;F13&amp;"""")
&amp;IF(LEN(F13)=0,"",",""stats"":{")
&amp;IF(LEN(F13)=0,"",""""&amp;G$1&amp;""":"&amp;G13)
&amp;IF(LEN(F13)=0,"",","""&amp;H$1&amp;""":"&amp;H13)
&amp;IF(LEN(F13)=0,"",","""&amp;I$1&amp;""":"&amp;I13)
&amp;IF(LEN(F13)=0,"",","""&amp;J$1&amp;""":"&amp;J13)
&amp;IF(LEN(F13)=0,"",","""&amp;K$1&amp;""":"&amp;K13)
&amp;IF(LEN(F13)=0,"",","""&amp;L$1&amp;""":"&amp;L13)
&amp;IF(LEN(F13)=0,"",","""&amp;M$1&amp;""":"&amp;M13)
&amp;IF(LEN(F13)=0,"",","""&amp;N$1&amp;""":"&amp;N13)
&amp;IF(LEN(F13)=0,"",","""&amp;O$1&amp;""":"&amp;O13)
&amp;IF(LEN(F13)=0,"",","""&amp;P$1&amp;""":"&amp;P13)
&amp;IF(LEN(F13)=0,"",","""&amp;Q$1&amp;""":"&amp;Q13)
&amp;IF(LEN(F13)=0,"",","""&amp;R$1&amp;""":"&amp;R13)
&amp;IF(LEN(F13)=0,"","}")&amp;"}"</f>
        <v>{"dy":5,"sl":1,"id":"Actor2120m","stats":{"tr":3,"trp":6,"str":0,"dex":8,"int":7,"vit":0,"train":0,"wgGr0":0,"wgGr1":0,"wgGr2":0,"wgGr3":18,"wgLk":315}}</v>
      </c>
      <c r="Z13">
        <v>12</v>
      </c>
      <c r="AA13" t="s">
        <v>323</v>
      </c>
      <c r="AB13">
        <f>COUNTIF(F:F,AA13)</f>
        <v>2</v>
      </c>
      <c r="AD13">
        <v>12</v>
      </c>
      <c r="AE13">
        <v>145</v>
      </c>
      <c r="AF13">
        <f>COUNTIF(R:R,AE13)</f>
        <v>1</v>
      </c>
    </row>
    <row r="14" spans="1:32">
      <c r="A14">
        <v>5</v>
      </c>
      <c r="B14">
        <f t="shared" ref="B14" ca="1" si="39">IF(A14&lt;&gt;OFFSET(A14,-1,0),1,OFFSET(B14,-1,0)+1)</f>
        <v>2</v>
      </c>
      <c r="C14" t="str">
        <f t="shared" ref="C14" ca="1" si="40">VLOOKUP(RANDBETWEEN(1,COUNTA(Z:Z)-1),Z:AA,2,0)</f>
        <v>Actor1029m</v>
      </c>
      <c r="D14" t="str">
        <f>IF(ISBLANK(F14),"",
IFERROR(VLOOKUP(F14,[2]ActorTable!$A:$H,MATCH("이름참고",[2]ActorTable!$1:$1,0),0),"캐릭터없음"))</f>
        <v>롤라</v>
      </c>
      <c r="E14" t="str">
        <f t="shared" ref="E14" ca="1" si="41">IF(AND(B14&lt;=OFFSET(B14,1,0),NOT(ISBLANK(F14))),
IF(F14=OFFSET(F14,1,0),"같음",""),"")</f>
        <v/>
      </c>
      <c r="F14" t="s">
        <v>391</v>
      </c>
      <c r="G14">
        <v>3</v>
      </c>
      <c r="H14">
        <v>6</v>
      </c>
      <c r="I14">
        <v>8</v>
      </c>
      <c r="J14">
        <v>7</v>
      </c>
      <c r="K14">
        <v>0</v>
      </c>
      <c r="L14">
        <v>0</v>
      </c>
      <c r="M14">
        <v>0</v>
      </c>
      <c r="N14">
        <v>0</v>
      </c>
      <c r="O14">
        <v>0</v>
      </c>
      <c r="P14">
        <v>0</v>
      </c>
      <c r="Q14">
        <v>18</v>
      </c>
      <c r="R14">
        <v>220</v>
      </c>
      <c r="S14" t="str">
        <f>IFERROR(VLOOKUP(R14,[2]WingLookTable!$A:$B,2,0),"캐릭터없음")</f>
        <v>Wing_GreenPatternPatternFullSlow</v>
      </c>
      <c r="T14">
        <f t="shared" ca="1" si="36"/>
        <v>363</v>
      </c>
      <c r="U14" t="str">
        <f t="shared" ca="1" si="37"/>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v>
      </c>
      <c r="V14" t="str">
        <f t="shared" ca="1" si="38"/>
        <v>{"dy":5,"sl":2,"id":"Actor3019m","stats":{"tr":3,"trp":6,"str":8,"dex":7,"int":0,"vit":0,"train":0,"wgGr0":0,"wgGr1":0,"wgGr2":0,"wgGr3":18,"wgLk":220}}</v>
      </c>
      <c r="Z14">
        <v>13</v>
      </c>
      <c r="AA14" t="s">
        <v>324</v>
      </c>
      <c r="AB14">
        <f>COUNTIF(F:F,AA14)</f>
        <v>2</v>
      </c>
      <c r="AD14">
        <v>13</v>
      </c>
      <c r="AE14">
        <v>148</v>
      </c>
      <c r="AF14">
        <f>COUNTIF(R:R,AE14)</f>
        <v>1</v>
      </c>
    </row>
    <row r="15" spans="1:32">
      <c r="A15">
        <v>6</v>
      </c>
      <c r="B15">
        <f t="shared" ca="1" si="11"/>
        <v>1</v>
      </c>
      <c r="C15" t="str">
        <f t="shared" ca="1" si="0"/>
        <v>Actor3019m</v>
      </c>
      <c r="D15" t="str">
        <f>IF(ISBLANK(F15),"",
IFERROR(VLOOKUP(F15,[2]ActorTable!$A:$H,MATCH("이름참고",[2]ActorTable!$1:$1,0),0),"캐릭터없음"))</f>
        <v>테이슨</v>
      </c>
      <c r="E15" t="str">
        <f t="shared" ca="1" si="1"/>
        <v/>
      </c>
      <c r="F15" t="s">
        <v>360</v>
      </c>
      <c r="G15">
        <v>3</v>
      </c>
      <c r="H15">
        <v>6</v>
      </c>
      <c r="I15">
        <v>15</v>
      </c>
      <c r="J15">
        <v>0</v>
      </c>
      <c r="K15">
        <v>0</v>
      </c>
      <c r="L15">
        <v>0</v>
      </c>
      <c r="M15">
        <v>0</v>
      </c>
      <c r="N15">
        <v>0</v>
      </c>
      <c r="O15">
        <v>0</v>
      </c>
      <c r="P15">
        <v>0</v>
      </c>
      <c r="Q15">
        <v>18</v>
      </c>
      <c r="R15">
        <v>328</v>
      </c>
      <c r="S15" t="str">
        <f>IFERROR(VLOOKUP(R15,[2]WingLookTable!$A:$B,2,0),"캐릭터없음")</f>
        <v>Wing_DustRedFullBeeOtherSlow</v>
      </c>
      <c r="T15">
        <f t="shared" ca="1" si="2"/>
        <v>229</v>
      </c>
      <c r="U15"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v>
      </c>
      <c r="V15" t="str">
        <f t="shared" ca="1" si="4"/>
        <v>{"dy":6,"sl":1,"id":"Actor1108m","stats":{"tr":3,"trp":6,"str":15,"dex":0,"int":0,"vit":0,"train":0,"wgGr0":0,"wgGr1":0,"wgGr2":0,"wgGr3":18,"wgLk":328}}</v>
      </c>
      <c r="Z15">
        <v>14</v>
      </c>
      <c r="AA15" t="s">
        <v>325</v>
      </c>
      <c r="AB15">
        <f>COUNTIF(F:F,AA15)</f>
        <v>1</v>
      </c>
      <c r="AD15">
        <v>14</v>
      </c>
      <c r="AE15">
        <v>151</v>
      </c>
      <c r="AF15">
        <f>COUNTIF(R:R,AE15)</f>
        <v>1</v>
      </c>
    </row>
    <row r="16" spans="1:32">
      <c r="A16">
        <v>6</v>
      </c>
      <c r="B16">
        <f t="shared" ca="1" si="11"/>
        <v>2</v>
      </c>
      <c r="C16" t="str">
        <f t="shared" ca="1" si="0"/>
        <v>Actor2015m</v>
      </c>
      <c r="D16" t="str">
        <f>IF(ISBLANK(F16),"",
IFERROR(VLOOKUP(F16,[2]ActorTable!$A:$H,MATCH("이름참고",[2]ActorTable!$1:$1,0),0),"캐릭터없음"))</f>
        <v>러센트</v>
      </c>
      <c r="E16" t="str">
        <f t="shared" ca="1" si="1"/>
        <v/>
      </c>
      <c r="F16" t="s">
        <v>386</v>
      </c>
      <c r="G16">
        <v>3</v>
      </c>
      <c r="H16">
        <v>6</v>
      </c>
      <c r="I16">
        <v>0</v>
      </c>
      <c r="J16">
        <v>0</v>
      </c>
      <c r="K16">
        <v>0</v>
      </c>
      <c r="L16">
        <v>15</v>
      </c>
      <c r="M16">
        <v>0</v>
      </c>
      <c r="N16">
        <v>0</v>
      </c>
      <c r="O16">
        <v>0</v>
      </c>
      <c r="P16">
        <v>0</v>
      </c>
      <c r="Q16">
        <v>18</v>
      </c>
      <c r="R16">
        <v>109</v>
      </c>
      <c r="S16" t="str">
        <f>IFERROR(VLOOKUP(R16,[2]WingLookTable!$A:$B,2,0),"캐릭터없음")</f>
        <v>Wing_BlueOtherNoiseFullFast</v>
      </c>
      <c r="T16">
        <f t="shared" ca="1" si="2"/>
        <v>336</v>
      </c>
      <c r="U16"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v>
      </c>
      <c r="V16" t="str">
        <f t="shared" ca="1" si="4"/>
        <v>{"dy":6,"sl":2,"id":"Actor0024m","stats":{"tr":3,"trp":6,"str":0,"dex":0,"int":0,"vit":15,"train":0,"wgGr0":0,"wgGr1":0,"wgGr2":0,"wgGr3":18,"wgLk":109}}</v>
      </c>
      <c r="Z16">
        <v>15</v>
      </c>
      <c r="AA16" t="s">
        <v>326</v>
      </c>
      <c r="AB16">
        <f>COUNTIF(F:F,AA16)</f>
        <v>3</v>
      </c>
      <c r="AD16">
        <v>15</v>
      </c>
      <c r="AE16">
        <v>154</v>
      </c>
      <c r="AF16">
        <f>COUNTIF(R:R,AE16)</f>
        <v>1</v>
      </c>
    </row>
    <row r="17" spans="1:32">
      <c r="A17">
        <v>7</v>
      </c>
      <c r="B17">
        <f t="shared" ca="1" si="11"/>
        <v>1</v>
      </c>
      <c r="C17" t="str">
        <f t="shared" ca="1" si="0"/>
        <v>Actor1108m</v>
      </c>
      <c r="D17" t="str">
        <f>IF(ISBLANK(F17),"",
IFERROR(VLOOKUP(F17,[2]ActorTable!$A:$H,MATCH("이름참고",[2]ActorTable!$1:$1,0),0),"캐릭터없음"))</f>
        <v>간파울</v>
      </c>
      <c r="E17" t="str">
        <f t="shared" ca="1" si="1"/>
        <v/>
      </c>
      <c r="F17" t="s">
        <v>412</v>
      </c>
      <c r="G17">
        <v>3</v>
      </c>
      <c r="H17">
        <v>6</v>
      </c>
      <c r="I17">
        <v>7</v>
      </c>
      <c r="J17">
        <v>0</v>
      </c>
      <c r="K17">
        <v>8</v>
      </c>
      <c r="L17">
        <v>0</v>
      </c>
      <c r="M17">
        <v>0</v>
      </c>
      <c r="N17">
        <v>0</v>
      </c>
      <c r="O17">
        <v>0</v>
      </c>
      <c r="P17">
        <v>0</v>
      </c>
      <c r="Q17">
        <v>18</v>
      </c>
      <c r="R17">
        <v>332</v>
      </c>
      <c r="S17" t="str">
        <f>IFERROR(VLOOKUP(R17,[2]WingLookTable!$A:$B,2,0),"캐릭터없음")</f>
        <v>Wing_DustRedMultiNoiseOtherFast</v>
      </c>
      <c r="T17">
        <f t="shared" ca="1" si="2"/>
        <v>306</v>
      </c>
      <c r="U17"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v>
      </c>
      <c r="V17" t="str">
        <f t="shared" ca="1" si="4"/>
        <v>{"dy":7,"sl":1,"id":"Actor0201m","stats":{"tr":3,"trp":6,"str":7,"dex":0,"int":8,"vit":0,"train":0,"wgGr0":0,"wgGr1":0,"wgGr2":0,"wgGr3":18,"wgLk":332}}</v>
      </c>
      <c r="Z17">
        <v>16</v>
      </c>
      <c r="AA17" t="s">
        <v>327</v>
      </c>
      <c r="AB17">
        <f>COUNTIF(F:F,AA17)</f>
        <v>2</v>
      </c>
      <c r="AD17">
        <v>16</v>
      </c>
      <c r="AE17">
        <v>157</v>
      </c>
      <c r="AF17">
        <f>COUNTIF(R:R,AE17)</f>
        <v>1</v>
      </c>
    </row>
    <row r="18" spans="1:32">
      <c r="A18">
        <v>7</v>
      </c>
      <c r="B18">
        <f t="shared" ca="1" si="11"/>
        <v>2</v>
      </c>
      <c r="C18" t="str">
        <f t="shared" ca="1" si="0"/>
        <v>Actor1039m</v>
      </c>
      <c r="D18" t="str">
        <f>IF(ISBLANK(F18),"",
IFERROR(VLOOKUP(F18,[2]ActorTable!$A:$H,MATCH("이름참고",[2]ActorTable!$1:$1,0),0),"캐릭터없음"))</f>
        <v>테이슨</v>
      </c>
      <c r="E18" t="str">
        <f t="shared" ca="1" si="1"/>
        <v/>
      </c>
      <c r="F18" t="s">
        <v>318</v>
      </c>
      <c r="G18">
        <v>3</v>
      </c>
      <c r="H18">
        <v>6</v>
      </c>
      <c r="I18">
        <v>15</v>
      </c>
      <c r="J18">
        <v>0</v>
      </c>
      <c r="K18">
        <v>0</v>
      </c>
      <c r="L18">
        <v>0</v>
      </c>
      <c r="M18">
        <v>0</v>
      </c>
      <c r="N18">
        <v>0</v>
      </c>
      <c r="O18">
        <v>0</v>
      </c>
      <c r="P18">
        <v>0</v>
      </c>
      <c r="Q18">
        <v>18</v>
      </c>
      <c r="R18">
        <v>318</v>
      </c>
      <c r="S18" t="str">
        <f>IFERROR(VLOOKUP(R18,[2]WingLookTable!$A:$B,2,0),"캐릭터없음")</f>
        <v>Wing_DustMultiOtherOtherOtherFast</v>
      </c>
      <c r="T18">
        <f t="shared" ca="1" si="2"/>
        <v>318</v>
      </c>
      <c r="U18"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v>
      </c>
      <c r="V18" t="str">
        <f t="shared" ca="1" si="4"/>
        <v>{"dy":7,"sl":2,"id":"Actor1108m","stats":{"tr":3,"trp":6,"str":15,"dex":0,"int":0,"vit":0,"train":0,"wgGr0":0,"wgGr1":0,"wgGr2":0,"wgGr3":18,"wgLk":318}}</v>
      </c>
      <c r="Z18">
        <v>17</v>
      </c>
      <c r="AA18" t="s">
        <v>328</v>
      </c>
      <c r="AB18">
        <f>COUNTIF(F:F,AA18)</f>
        <v>3</v>
      </c>
      <c r="AD18">
        <v>17</v>
      </c>
      <c r="AE18">
        <v>160</v>
      </c>
      <c r="AF18">
        <f>COUNTIF(R:R,AE18)</f>
        <v>1</v>
      </c>
    </row>
    <row r="19" spans="1:32">
      <c r="A19">
        <v>8</v>
      </c>
      <c r="B19">
        <f t="shared" ca="1" si="11"/>
        <v>1</v>
      </c>
      <c r="C19" t="str">
        <f t="shared" ca="1" si="0"/>
        <v>Actor0113m</v>
      </c>
      <c r="D19" t="str">
        <f>IF(ISBLANK(F19),"",
IFERROR(VLOOKUP(F19,[2]ActorTable!$A:$H,MATCH("이름참고",[2]ActorTable!$1:$1,0),0),"캐릭터없음"))</f>
        <v>슬로니카</v>
      </c>
      <c r="E19" t="str">
        <f t="shared" ca="1" si="1"/>
        <v/>
      </c>
      <c r="F19" t="s">
        <v>361</v>
      </c>
      <c r="G19">
        <v>3</v>
      </c>
      <c r="H19">
        <v>6</v>
      </c>
      <c r="I19">
        <v>0</v>
      </c>
      <c r="J19">
        <v>15</v>
      </c>
      <c r="K19">
        <v>0</v>
      </c>
      <c r="L19">
        <v>0</v>
      </c>
      <c r="M19">
        <v>0</v>
      </c>
      <c r="N19">
        <v>0</v>
      </c>
      <c r="O19">
        <v>0</v>
      </c>
      <c r="P19">
        <v>0</v>
      </c>
      <c r="Q19">
        <v>18</v>
      </c>
      <c r="R19">
        <v>208</v>
      </c>
      <c r="S19" t="str">
        <f>IFERROR(VLOOKUP(R19,[2]WingLookTable!$A:$B,2,0),"캐릭터없음")</f>
        <v>Wing_FireSineBeeFullSlow</v>
      </c>
      <c r="T19">
        <f t="shared" ca="1" si="2"/>
        <v>264</v>
      </c>
      <c r="U19"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v>
      </c>
      <c r="V19" t="str">
        <f t="shared" ca="1" si="4"/>
        <v>{"dy":8,"sl":1,"id":"Actor3114m","stats":{"tr":3,"trp":6,"str":0,"dex":15,"int":0,"vit":0,"train":0,"wgGr0":0,"wgGr1":0,"wgGr2":0,"wgGr3":18,"wgLk":208}}</v>
      </c>
      <c r="Z19">
        <v>18</v>
      </c>
      <c r="AA19" t="s">
        <v>329</v>
      </c>
      <c r="AB19">
        <f>COUNTIF(F:F,AA19)</f>
        <v>3</v>
      </c>
      <c r="AD19">
        <v>18</v>
      </c>
      <c r="AE19">
        <v>163</v>
      </c>
      <c r="AF19">
        <f>COUNTIF(R:R,AE19)</f>
        <v>1</v>
      </c>
    </row>
    <row r="20" spans="1:32">
      <c r="A20">
        <v>8</v>
      </c>
      <c r="B20">
        <f t="shared" ref="B20" ca="1" si="42">IF(A20&lt;&gt;OFFSET(A20,-1,0),1,OFFSET(B20,-1,0)+1)</f>
        <v>2</v>
      </c>
      <c r="C20" t="str">
        <f t="shared" ref="C20" ca="1" si="43">VLOOKUP(RANDBETWEEN(1,COUNTA(Z:Z)-1),Z:AA,2,0)</f>
        <v>Actor1039m</v>
      </c>
      <c r="D20" t="str">
        <f>IF(ISBLANK(F20),"",
IFERROR(VLOOKUP(F20,[2]ActorTable!$A:$H,MATCH("이름참고",[2]ActorTable!$1:$1,0),0),"캐릭터없음"))</f>
        <v>솔</v>
      </c>
      <c r="E20" t="str">
        <f t="shared" ref="E20" ca="1" si="44">IF(AND(B20&lt;=OFFSET(B20,1,0),NOT(ISBLANK(F20))),
IF(F20=OFFSET(F20,1,0),"같음",""),"")</f>
        <v/>
      </c>
      <c r="F20" t="s">
        <v>413</v>
      </c>
      <c r="G20">
        <v>3</v>
      </c>
      <c r="H20">
        <v>6</v>
      </c>
      <c r="I20">
        <v>0</v>
      </c>
      <c r="J20">
        <v>8</v>
      </c>
      <c r="K20">
        <v>7</v>
      </c>
      <c r="L20">
        <v>0</v>
      </c>
      <c r="M20">
        <v>0</v>
      </c>
      <c r="N20">
        <v>0</v>
      </c>
      <c r="O20">
        <v>0</v>
      </c>
      <c r="P20">
        <v>0</v>
      </c>
      <c r="Q20">
        <v>18</v>
      </c>
      <c r="R20">
        <v>348</v>
      </c>
      <c r="S20" t="str">
        <f>IFERROR(VLOOKUP(R20,[2]WingLookTable!$A:$B,2,0),"캐릭터없음")</f>
        <v>Wing_DustYellowSineSineOtherFast</v>
      </c>
      <c r="T20">
        <f t="shared" ref="T20" ca="1" si="45">VLOOKUP(RANDBETWEEN(1,COUNTA(AD:AD)-1),AD:AE,2,0)</f>
        <v>117</v>
      </c>
      <c r="U20" t="str">
        <f t="shared" ref="U20" ca="1" si="46">IF(ROW()=2,V20,OFFSET(U20,-1,0)&amp;IF(LEN(V20)=0,"",","&amp;V20))</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v>
      </c>
      <c r="V20" t="str">
        <f t="shared" ref="V20" ca="1" si="47">"{"""&amp;A$1&amp;""":"&amp;A20
&amp;","""&amp;B$1&amp;""":"&amp;B20
&amp;IF(LEN(F20)=0,"",","""&amp;F$1&amp;""":"""&amp;F20&amp;"""")
&amp;IF(LEN(F20)=0,"",",""stats"":{")
&amp;IF(LEN(F20)=0,"",""""&amp;G$1&amp;""":"&amp;G20)
&amp;IF(LEN(F20)=0,"",","""&amp;H$1&amp;""":"&amp;H20)
&amp;IF(LEN(F20)=0,"",","""&amp;I$1&amp;""":"&amp;I20)
&amp;IF(LEN(F20)=0,"",","""&amp;J$1&amp;""":"&amp;J20)
&amp;IF(LEN(F20)=0,"",","""&amp;K$1&amp;""":"&amp;K20)
&amp;IF(LEN(F20)=0,"",","""&amp;L$1&amp;""":"&amp;L20)
&amp;IF(LEN(F20)=0,"",","""&amp;M$1&amp;""":"&amp;M20)
&amp;IF(LEN(F20)=0,"",","""&amp;N$1&amp;""":"&amp;N20)
&amp;IF(LEN(F20)=0,"",","""&amp;O$1&amp;""":"&amp;O20)
&amp;IF(LEN(F20)=0,"",","""&amp;P$1&amp;""":"&amp;P20)
&amp;IF(LEN(F20)=0,"",","""&amp;Q$1&amp;""":"&amp;Q20)
&amp;IF(LEN(F20)=0,"",","""&amp;R$1&amp;""":"&amp;R20)
&amp;IF(LEN(F20)=0,"","}")&amp;"}"</f>
        <v>{"dy":8,"sl":2,"id":"Actor2015m","stats":{"tr":3,"trp":6,"str":0,"dex":8,"int":7,"vit":0,"train":0,"wgGr0":0,"wgGr1":0,"wgGr2":0,"wgGr3":18,"wgLk":348}}</v>
      </c>
      <c r="Z20">
        <v>19</v>
      </c>
      <c r="AA20" t="s">
        <v>330</v>
      </c>
      <c r="AB20">
        <f>COUNTIF(F:F,AA20)</f>
        <v>1</v>
      </c>
      <c r="AD20">
        <v>19</v>
      </c>
      <c r="AE20">
        <v>166</v>
      </c>
      <c r="AF20">
        <f>COUNTIF(R:R,AE20)</f>
        <v>0</v>
      </c>
    </row>
    <row r="21" spans="1:32">
      <c r="A21">
        <v>9</v>
      </c>
      <c r="B21">
        <f t="shared" ca="1" si="11"/>
        <v>1</v>
      </c>
      <c r="C21" t="str">
        <f t="shared" ref="C21" ca="1" si="48">VLOOKUP(RANDBETWEEN(1,COUNTA(Z:Z)-1),Z:AA,2,0)</f>
        <v>Actor1216m</v>
      </c>
      <c r="D21" t="str">
        <f>IF(ISBLANK(F21),"",
IFERROR(VLOOKUP(F21,[2]ActorTable!$A:$H,MATCH("이름참고",[2]ActorTable!$1:$1,0),0),"캐릭터없음"))</f>
        <v>니엘</v>
      </c>
      <c r="E21" t="str">
        <f t="shared" ref="E21" ca="1" si="49">IF(AND(B21&lt;=OFFSET(B21,1,0),NOT(ISBLANK(F21))),
IF(F21=OFFSET(F21,1,0),"같음",""),"")</f>
        <v/>
      </c>
      <c r="F21" t="s">
        <v>359</v>
      </c>
      <c r="G21">
        <v>3</v>
      </c>
      <c r="H21">
        <v>6</v>
      </c>
      <c r="I21">
        <v>8</v>
      </c>
      <c r="J21">
        <v>0</v>
      </c>
      <c r="K21">
        <v>7</v>
      </c>
      <c r="L21">
        <v>0</v>
      </c>
      <c r="M21">
        <v>0</v>
      </c>
      <c r="N21">
        <v>0</v>
      </c>
      <c r="O21">
        <v>0</v>
      </c>
      <c r="P21">
        <v>0</v>
      </c>
      <c r="Q21">
        <v>18</v>
      </c>
      <c r="R21">
        <v>272</v>
      </c>
      <c r="S21" t="str">
        <f>IFERROR(VLOOKUP(R21,[2]WingLookTable!$A:$B,2,0),"캐릭터없음")</f>
        <v>Wing_WhiteNoiseOtherFullFast</v>
      </c>
      <c r="T21">
        <f t="shared" ref="T21" ca="1" si="50">VLOOKUP(RANDBETWEEN(1,COUNTA(AD:AD)-1),AD:AE,2,0)</f>
        <v>260</v>
      </c>
      <c r="U21" t="str">
        <f t="shared" ref="U21" ca="1" si="51">IF(ROW()=2,V21,OFFSET(U21,-1,0)&amp;IF(LEN(V21)=0,"",","&amp;V21))</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v>
      </c>
      <c r="V21" t="str">
        <f t="shared" ref="V21" ca="1" si="52">"{"""&amp;A$1&amp;""":"&amp;A21
&amp;","""&amp;B$1&amp;""":"&amp;B21
&amp;IF(LEN(F21)=0,"",","""&amp;F$1&amp;""":"""&amp;F21&amp;"""")
&amp;IF(LEN(F21)=0,"",",""stats"":{")
&amp;IF(LEN(F21)=0,"",""""&amp;G$1&amp;""":"&amp;G21)
&amp;IF(LEN(F21)=0,"",","""&amp;H$1&amp;""":"&amp;H21)
&amp;IF(LEN(F21)=0,"",","""&amp;I$1&amp;""":"&amp;I21)
&amp;IF(LEN(F21)=0,"",","""&amp;J$1&amp;""":"&amp;J21)
&amp;IF(LEN(F21)=0,"",","""&amp;K$1&amp;""":"&amp;K21)
&amp;IF(LEN(F21)=0,"",","""&amp;L$1&amp;""":"&amp;L21)
&amp;IF(LEN(F21)=0,"",","""&amp;M$1&amp;""":"&amp;M21)
&amp;IF(LEN(F21)=0,"",","""&amp;N$1&amp;""":"&amp;N21)
&amp;IF(LEN(F21)=0,"",","""&amp;O$1&amp;""":"&amp;O21)
&amp;IF(LEN(F21)=0,"",","""&amp;P$1&amp;""":"&amp;P21)
&amp;IF(LEN(F21)=0,"",","""&amp;Q$1&amp;""":"&amp;Q21)
&amp;IF(LEN(F21)=0,"",","""&amp;R$1&amp;""":"&amp;R21)
&amp;IF(LEN(F21)=0,"","}")&amp;"}"</f>
        <v>{"dy":9,"sl":1,"id":"Actor2238m","stats":{"tr":3,"trp":6,"str":8,"dex":0,"int":7,"vit":0,"train":0,"wgGr0":0,"wgGr1":0,"wgGr2":0,"wgGr3":18,"wgLk":272}}</v>
      </c>
      <c r="Z21">
        <v>20</v>
      </c>
      <c r="AA21" t="s">
        <v>331</v>
      </c>
      <c r="AB21">
        <f>COUNTIF(F:F,AA21)</f>
        <v>2</v>
      </c>
      <c r="AD21">
        <v>20</v>
      </c>
      <c r="AE21">
        <v>169</v>
      </c>
      <c r="AF21">
        <f>COUNTIF(R:R,AE21)</f>
        <v>1</v>
      </c>
    </row>
    <row r="22" spans="1:32">
      <c r="A22">
        <v>9</v>
      </c>
      <c r="B22">
        <f t="shared" ref="B22" ca="1" si="53">IF(A22&lt;&gt;OFFSET(A22,-1,0),1,OFFSET(B22,-1,0)+1)</f>
        <v>2</v>
      </c>
      <c r="C22" t="str">
        <f t="shared" ref="C22" ca="1" si="54">VLOOKUP(RANDBETWEEN(1,COUNTA(Z:Z)-1),Z:AA,2,0)</f>
        <v>Actor1005m</v>
      </c>
      <c r="D22" t="str">
        <f>IF(ISBLANK(F22),"",
IFERROR(VLOOKUP(F22,[2]ActorTable!$A:$H,MATCH("이름참고",[2]ActorTable!$1:$1,0),0),"캐릭터없음"))</f>
        <v>베이</v>
      </c>
      <c r="E22" t="str">
        <f t="shared" ref="E22" ca="1" si="55">IF(AND(B22&lt;=OFFSET(B22,1,0),NOT(ISBLANK(F22))),
IF(F22=OFFSET(F22,1,0),"같음",""),"")</f>
        <v/>
      </c>
      <c r="F22" t="s">
        <v>411</v>
      </c>
      <c r="G22">
        <v>3</v>
      </c>
      <c r="H22">
        <v>6</v>
      </c>
      <c r="I22">
        <v>0</v>
      </c>
      <c r="J22">
        <v>0</v>
      </c>
      <c r="K22">
        <v>7</v>
      </c>
      <c r="L22">
        <v>8</v>
      </c>
      <c r="M22">
        <v>0</v>
      </c>
      <c r="N22">
        <v>0</v>
      </c>
      <c r="O22">
        <v>0</v>
      </c>
      <c r="P22">
        <v>0</v>
      </c>
      <c r="Q22">
        <v>18</v>
      </c>
      <c r="R22">
        <v>217</v>
      </c>
      <c r="S22" t="str">
        <f>IFERROR(VLOOKUP(R22,[2]WingLookTable!$A:$B,2,0),"캐릭터없음")</f>
        <v>Wing_GreenOtherSineFullFast</v>
      </c>
      <c r="T22">
        <f t="shared" ca="1" si="2"/>
        <v>276</v>
      </c>
      <c r="U22"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v>
      </c>
      <c r="V22" t="str">
        <f t="shared" ca="1" si="4"/>
        <v>{"dy":9,"sl":2,"id":"Actor0104m","stats":{"tr":3,"trp":6,"str":0,"dex":0,"int":7,"vit":8,"train":0,"wgGr0":0,"wgGr1":0,"wgGr2":0,"wgGr3":18,"wgLk":217}}</v>
      </c>
      <c r="Z22">
        <v>21</v>
      </c>
      <c r="AA22" t="s">
        <v>332</v>
      </c>
      <c r="AB22">
        <f>COUNTIF(F:F,AA22)</f>
        <v>3</v>
      </c>
      <c r="AD22">
        <v>21</v>
      </c>
      <c r="AE22">
        <v>172</v>
      </c>
      <c r="AF22">
        <f>COUNTIF(R:R,AE22)</f>
        <v>1</v>
      </c>
    </row>
    <row r="23" spans="1:32">
      <c r="A23">
        <v>9</v>
      </c>
      <c r="B23">
        <f t="shared" ref="B23" ca="1" si="56">IF(A23&lt;&gt;OFFSET(A23,-1,0),1,OFFSET(B23,-1,0)+1)</f>
        <v>3</v>
      </c>
      <c r="C23" t="str">
        <f t="shared" ref="C23" ca="1" si="57">VLOOKUP(RANDBETWEEN(1,COUNTA(Z:Z)-1),Z:AA,2,0)</f>
        <v>Actor3114m</v>
      </c>
      <c r="D23" t="str">
        <f>IF(ISBLANK(F23),"",
IFERROR(VLOOKUP(F23,[2]ActorTable!$A:$H,MATCH("이름참고",[2]ActorTable!$1:$1,0),0),"캐릭터없음"))</f>
        <v>소하</v>
      </c>
      <c r="E23" t="str">
        <f t="shared" ref="E23" ca="1" si="58">IF(AND(B23&lt;=OFFSET(B23,1,0),NOT(ISBLANK(F23))),
IF(F23=OFFSET(F23,1,0),"같음",""),"")</f>
        <v/>
      </c>
      <c r="F23" t="s">
        <v>439</v>
      </c>
      <c r="G23">
        <v>3</v>
      </c>
      <c r="H23">
        <v>6</v>
      </c>
      <c r="I23">
        <v>15</v>
      </c>
      <c r="J23">
        <v>0</v>
      </c>
      <c r="K23">
        <v>0</v>
      </c>
      <c r="L23">
        <v>0</v>
      </c>
      <c r="M23">
        <v>0</v>
      </c>
      <c r="N23">
        <v>0</v>
      </c>
      <c r="O23">
        <v>0</v>
      </c>
      <c r="P23">
        <v>0</v>
      </c>
      <c r="Q23">
        <v>18</v>
      </c>
      <c r="R23">
        <v>137</v>
      </c>
      <c r="S23" t="str">
        <f>IFERROR(VLOOKUP(R23,[2]WingLookTable!$A:$B,2,0),"캐릭터없음")</f>
        <v>Wing_CyanStripePatternFullFast</v>
      </c>
      <c r="T23">
        <f t="shared" ca="1" si="2"/>
        <v>288</v>
      </c>
      <c r="U23"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v>
      </c>
      <c r="V23" t="str">
        <f t="shared" ca="1" si="4"/>
        <v>{"dy":9,"sl":3,"id":"Actor1002m","stats":{"tr":3,"trp":6,"str":15,"dex":0,"int":0,"vit":0,"train":0,"wgGr0":0,"wgGr1":0,"wgGr2":0,"wgGr3":18,"wgLk":137}}</v>
      </c>
      <c r="Z23">
        <v>22</v>
      </c>
      <c r="AA23" t="s">
        <v>333</v>
      </c>
      <c r="AB23">
        <f>COUNTIF(F:F,AA23)</f>
        <v>3</v>
      </c>
      <c r="AD23">
        <v>22</v>
      </c>
      <c r="AE23">
        <v>175</v>
      </c>
      <c r="AF23">
        <f>COUNTIF(R:R,AE23)</f>
        <v>2</v>
      </c>
    </row>
    <row r="24" spans="1:32">
      <c r="A24">
        <v>10</v>
      </c>
      <c r="B24">
        <f t="shared" ca="1" si="11"/>
        <v>1</v>
      </c>
      <c r="C24" t="str">
        <f t="shared" ca="1" si="0"/>
        <v>Actor2010m</v>
      </c>
      <c r="D24" t="str">
        <f>IF(ISBLANK(F24),"",
IFERROR(VLOOKUP(F24,[2]ActorTable!$A:$H,MATCH("이름참고",[2]ActorTable!$1:$1,0),0),"캐릭터없음"))</f>
        <v>나인</v>
      </c>
      <c r="E24" t="str">
        <f t="shared" ca="1" si="1"/>
        <v/>
      </c>
      <c r="F24" t="s">
        <v>523</v>
      </c>
      <c r="G24">
        <v>3</v>
      </c>
      <c r="H24">
        <v>6</v>
      </c>
      <c r="I24">
        <v>7</v>
      </c>
      <c r="J24">
        <v>8</v>
      </c>
      <c r="K24">
        <v>0</v>
      </c>
      <c r="L24">
        <v>0</v>
      </c>
      <c r="M24">
        <v>0</v>
      </c>
      <c r="N24">
        <v>0</v>
      </c>
      <c r="O24">
        <v>0</v>
      </c>
      <c r="P24">
        <v>0</v>
      </c>
      <c r="Q24">
        <v>18</v>
      </c>
      <c r="R24">
        <v>232</v>
      </c>
      <c r="S24" t="str">
        <f>IFERROR(VLOOKUP(R24,[2]WingLookTable!$A:$B,2,0),"캐릭터없음")</f>
        <v>Wing_MultiOtherOtherStripeSlow</v>
      </c>
      <c r="T24">
        <f t="shared" ca="1" si="2"/>
        <v>303</v>
      </c>
      <c r="U24"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v>
      </c>
      <c r="V24" t="str">
        <f t="shared" ca="1" si="4"/>
        <v>{"dy":10,"sl":1,"id":"Actor0236m","stats":{"tr":3,"trp":6,"str":7,"dex":8,"int":0,"vit":0,"train":0,"wgGr0":0,"wgGr1":0,"wgGr2":0,"wgGr3":18,"wgLk":232}}</v>
      </c>
      <c r="Z24">
        <v>23</v>
      </c>
      <c r="AA24" t="s">
        <v>334</v>
      </c>
      <c r="AB24">
        <f>COUNTIF(F:F,AA24)</f>
        <v>3</v>
      </c>
      <c r="AD24">
        <v>23</v>
      </c>
      <c r="AE24">
        <v>178</v>
      </c>
      <c r="AF24">
        <f>COUNTIF(R:R,AE24)</f>
        <v>0</v>
      </c>
    </row>
    <row r="25" spans="1:32">
      <c r="A25">
        <v>10</v>
      </c>
      <c r="B25">
        <f t="shared" ca="1" si="11"/>
        <v>2</v>
      </c>
      <c r="C25" t="str">
        <f t="shared" ca="1" si="0"/>
        <v>Actor0030m</v>
      </c>
      <c r="D25" t="str">
        <f>IF(ISBLANK(F25),"",
IFERROR(VLOOKUP(F25,[2]ActorTable!$A:$H,MATCH("이름참고",[2]ActorTable!$1:$1,0),0),"캐릭터없음"))</f>
        <v>오비우스</v>
      </c>
      <c r="E25" t="str">
        <f t="shared" ca="1" si="1"/>
        <v/>
      </c>
      <c r="F25" t="s">
        <v>349</v>
      </c>
      <c r="G25">
        <v>3</v>
      </c>
      <c r="H25">
        <v>6</v>
      </c>
      <c r="I25">
        <v>0</v>
      </c>
      <c r="J25">
        <v>8</v>
      </c>
      <c r="K25">
        <v>7</v>
      </c>
      <c r="L25">
        <v>0</v>
      </c>
      <c r="M25">
        <v>0</v>
      </c>
      <c r="N25">
        <v>0</v>
      </c>
      <c r="O25">
        <v>0</v>
      </c>
      <c r="P25">
        <v>0</v>
      </c>
      <c r="Q25">
        <v>18</v>
      </c>
      <c r="R25">
        <v>260</v>
      </c>
      <c r="S25" t="str">
        <f>IFERROR(VLOOKUP(R25,[2]WingLookTable!$A:$B,2,0),"캐릭터없음")</f>
        <v>Wing_SkySineNoiseFullSlow</v>
      </c>
      <c r="T25">
        <f t="shared" ref="T25" ca="1" si="59">VLOOKUP(RANDBETWEEN(1,COUNTA(AD:AD)-1),AD:AE,2,0)</f>
        <v>360</v>
      </c>
      <c r="U25" t="str">
        <f t="shared" ref="U25" ca="1" si="60">IF(ROW()=2,V25,OFFSET(U25,-1,0)&amp;IF(LEN(V25)=0,"",","&amp;V25))</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v>
      </c>
      <c r="V25" t="str">
        <f t="shared" ref="V25" ca="1" si="61">"{"""&amp;A$1&amp;""":"&amp;A25
&amp;","""&amp;B$1&amp;""":"&amp;B25
&amp;IF(LEN(F25)=0,"",","""&amp;F$1&amp;""":"""&amp;F25&amp;"""")
&amp;IF(LEN(F25)=0,"",",""stats"":{")
&amp;IF(LEN(F25)=0,"",""""&amp;G$1&amp;""":"&amp;G25)
&amp;IF(LEN(F25)=0,"",","""&amp;H$1&amp;""":"&amp;H25)
&amp;IF(LEN(F25)=0,"",","""&amp;I$1&amp;""":"&amp;I25)
&amp;IF(LEN(F25)=0,"",","""&amp;J$1&amp;""":"&amp;J25)
&amp;IF(LEN(F25)=0,"",","""&amp;K$1&amp;""":"&amp;K25)
&amp;IF(LEN(F25)=0,"",","""&amp;L$1&amp;""":"&amp;L25)
&amp;IF(LEN(F25)=0,"",","""&amp;M$1&amp;""":"&amp;M25)
&amp;IF(LEN(F25)=0,"",","""&amp;N$1&amp;""":"&amp;N25)
&amp;IF(LEN(F25)=0,"",","""&amp;O$1&amp;""":"&amp;O25)
&amp;IF(LEN(F25)=0,"",","""&amp;P$1&amp;""":"&amp;P25)
&amp;IF(LEN(F25)=0,"",","""&amp;Q$1&amp;""":"&amp;Q25)
&amp;IF(LEN(F25)=0,"",","""&amp;R$1&amp;""":"&amp;R25)
&amp;IF(LEN(F25)=0,"","}")&amp;"}"</f>
        <v>{"dy":10,"sl":2,"id":"Actor1141m","stats":{"tr":3,"trp":6,"str":0,"dex":8,"int":7,"vit":0,"train":0,"wgGr0":0,"wgGr1":0,"wgGr2":0,"wgGr3":18,"wgLk":260}}</v>
      </c>
      <c r="Z25">
        <v>24</v>
      </c>
      <c r="AA25" t="s">
        <v>335</v>
      </c>
      <c r="AB25">
        <f>COUNTIF(F:F,AA25)</f>
        <v>3</v>
      </c>
      <c r="AD25">
        <v>24</v>
      </c>
      <c r="AE25">
        <v>181</v>
      </c>
      <c r="AF25">
        <f>COUNTIF(R:R,AE25)</f>
        <v>1</v>
      </c>
    </row>
    <row r="26" spans="1:32">
      <c r="A26">
        <v>10</v>
      </c>
      <c r="B26">
        <f t="shared" ref="B26" ca="1" si="62">IF(A26&lt;&gt;OFFSET(A26,-1,0),1,OFFSET(B26,-1,0)+1)</f>
        <v>3</v>
      </c>
      <c r="C26" t="str">
        <f t="shared" ref="C26" ca="1" si="63">VLOOKUP(RANDBETWEEN(1,COUNTA(Z:Z)-1),Z:AA,2,0)</f>
        <v>Actor0236m</v>
      </c>
      <c r="D26" t="str">
        <f>IF(ISBLANK(F26),"",
IFERROR(VLOOKUP(F26,[2]ActorTable!$A:$H,MATCH("이름참고",[2]ActorTable!$1:$1,0),0),"캐릭터없음"))</f>
        <v>클라크</v>
      </c>
      <c r="E26" t="str">
        <f t="shared" ref="E26" ca="1" si="64">IF(AND(B26&lt;=OFFSET(B26,1,0),NOT(ISBLANK(F26))),
IF(F26=OFFSET(F26,1,0),"같음",""),"")</f>
        <v/>
      </c>
      <c r="F26" t="s">
        <v>370</v>
      </c>
      <c r="G26">
        <v>3</v>
      </c>
      <c r="H26">
        <v>6</v>
      </c>
      <c r="I26">
        <v>8</v>
      </c>
      <c r="J26">
        <v>0</v>
      </c>
      <c r="K26">
        <v>7</v>
      </c>
      <c r="L26">
        <v>0</v>
      </c>
      <c r="M26">
        <v>0</v>
      </c>
      <c r="N26">
        <v>0</v>
      </c>
      <c r="O26">
        <v>0</v>
      </c>
      <c r="P26">
        <v>0</v>
      </c>
      <c r="Q26">
        <v>18</v>
      </c>
      <c r="R26">
        <v>175</v>
      </c>
      <c r="S26" t="str">
        <f>IFERROR(VLOOKUP(R26,[2]WingLookTable!$A:$B,2,0),"캐릭터없음")</f>
        <v>Wing_DustMultiSineOtherFullSlow2</v>
      </c>
      <c r="T26">
        <f t="shared" ref="T26" ca="1" si="65">VLOOKUP(RANDBETWEEN(1,COUNTA(AD:AD)-1),AD:AE,2,0)</f>
        <v>226</v>
      </c>
      <c r="U26" t="str">
        <f t="shared" ref="U26" ca="1" si="66">IF(ROW()=2,V26,OFFSET(U26,-1,0)&amp;IF(LEN(V26)=0,"",","&amp;V26))</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v>
      </c>
      <c r="V26" t="str">
        <f t="shared" ref="V26" ca="1" si="67">"{"""&amp;A$1&amp;""":"&amp;A26
&amp;","""&amp;B$1&amp;""":"&amp;B26
&amp;IF(LEN(F26)=0,"",","""&amp;F$1&amp;""":"""&amp;F26&amp;"""")
&amp;IF(LEN(F26)=0,"",",""stats"":{")
&amp;IF(LEN(F26)=0,"",""""&amp;G$1&amp;""":"&amp;G26)
&amp;IF(LEN(F26)=0,"",","""&amp;H$1&amp;""":"&amp;H26)
&amp;IF(LEN(F26)=0,"",","""&amp;I$1&amp;""":"&amp;I26)
&amp;IF(LEN(F26)=0,"",","""&amp;J$1&amp;""":"&amp;J26)
&amp;IF(LEN(F26)=0,"",","""&amp;K$1&amp;""":"&amp;K26)
&amp;IF(LEN(F26)=0,"",","""&amp;L$1&amp;""":"&amp;L26)
&amp;IF(LEN(F26)=0,"",","""&amp;M$1&amp;""":"&amp;M26)
&amp;IF(LEN(F26)=0,"",","""&amp;N$1&amp;""":"&amp;N26)
&amp;IF(LEN(F26)=0,"",","""&amp;O$1&amp;""":"&amp;O26)
&amp;IF(LEN(F26)=0,"",","""&amp;P$1&amp;""":"&amp;P26)
&amp;IF(LEN(F26)=0,"",","""&amp;Q$1&amp;""":"&amp;Q26)
&amp;IF(LEN(F26)=0,"",","""&amp;R$1&amp;""":"&amp;R26)
&amp;IF(LEN(F26)=0,"","}")&amp;"}"</f>
        <v>{"dy":10,"sl":3,"id":"Actor2011m","stats":{"tr":3,"trp":6,"str":8,"dex":0,"int":7,"vit":0,"train":0,"wgGr0":0,"wgGr1":0,"wgGr2":0,"wgGr3":18,"wgLk":175}}</v>
      </c>
      <c r="Z26">
        <v>25</v>
      </c>
      <c r="AA26" t="s">
        <v>336</v>
      </c>
      <c r="AB26">
        <f>COUNTIF(F:F,AA26)</f>
        <v>1</v>
      </c>
      <c r="AD26">
        <v>25</v>
      </c>
      <c r="AE26">
        <v>184</v>
      </c>
      <c r="AF26">
        <f>COUNTIF(R:R,AE26)</f>
        <v>0</v>
      </c>
    </row>
    <row r="27" spans="1:32">
      <c r="A27">
        <v>11</v>
      </c>
      <c r="B27">
        <f t="shared" ref="B27" ca="1" si="68">IF(A27&lt;&gt;OFFSET(A27,-1,0),1,OFFSET(B27,-1,0)+1)</f>
        <v>1</v>
      </c>
      <c r="C27" t="str">
        <f t="shared" ref="C27:C28" ca="1" si="69">VLOOKUP(RANDBETWEEN(1,COUNTA(Z:Z)-1),Z:AA,2,0)</f>
        <v>Actor1039m</v>
      </c>
      <c r="D27" t="str">
        <f>IF(ISBLANK(F27),"",
IFERROR(VLOOKUP(F27,[2]ActorTable!$A:$H,MATCH("이름참고",[2]ActorTable!$1:$1,0),0),"캐릭터없음"))</f>
        <v>원더</v>
      </c>
      <c r="E27" t="str">
        <f t="shared" ref="E27:E28" ca="1" si="70">IF(AND(B27&lt;=OFFSET(B27,1,0),NOT(ISBLANK(F27))),
IF(F27=OFFSET(F27,1,0),"같음",""),"")</f>
        <v/>
      </c>
      <c r="F27" t="s">
        <v>363</v>
      </c>
      <c r="G27">
        <v>3</v>
      </c>
      <c r="H27">
        <v>6</v>
      </c>
      <c r="I27">
        <v>8</v>
      </c>
      <c r="J27">
        <v>7</v>
      </c>
      <c r="K27">
        <v>0</v>
      </c>
      <c r="L27">
        <v>0</v>
      </c>
      <c r="M27">
        <v>0</v>
      </c>
      <c r="N27">
        <v>0</v>
      </c>
      <c r="O27">
        <v>0</v>
      </c>
      <c r="P27">
        <v>0</v>
      </c>
      <c r="Q27">
        <v>18</v>
      </c>
      <c r="R27">
        <v>232</v>
      </c>
      <c r="S27" t="str">
        <f>IFERROR(VLOOKUP(R27,[2]WingLookTable!$A:$B,2,0),"캐릭터없음")</f>
        <v>Wing_MultiOtherOtherStripeSlow</v>
      </c>
      <c r="T27">
        <f t="shared" ref="T27:T28" ca="1" si="71">VLOOKUP(RANDBETWEEN(1,COUNTA(AD:AD)-1),AD:AE,2,0)</f>
        <v>363</v>
      </c>
      <c r="U27" t="str">
        <f t="shared" ref="U27:U28" ca="1" si="72">IF(ROW()=2,V27,OFFSET(U27,-1,0)&amp;IF(LEN(V27)=0,"",","&amp;V27))</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v>
      </c>
      <c r="V27" t="str">
        <f t="shared" ref="V27:V28" ca="1" si="73">"{"""&amp;A$1&amp;""":"&amp;A27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{"dy":11,"sl":1,"id":"Actor2128m","stats":{"tr":3,"trp":6,"str":8,"dex":7,"int":0,"vit":0,"train":0,"wgGr0":0,"wgGr1":0,"wgGr2":0,"wgGr3":18,"wgLk":232}}</v>
      </c>
      <c r="Z27">
        <v>26</v>
      </c>
      <c r="AA27" t="s">
        <v>337</v>
      </c>
      <c r="AB27">
        <f>COUNTIF(F:F,AA27)</f>
        <v>2</v>
      </c>
      <c r="AD27">
        <v>26</v>
      </c>
      <c r="AE27">
        <v>187</v>
      </c>
      <c r="AF27">
        <f>COUNTIF(R:R,AE27)</f>
        <v>1</v>
      </c>
    </row>
    <row r="28" spans="1:32">
      <c r="A28">
        <v>11</v>
      </c>
      <c r="B28">
        <f t="shared" ref="B28" ca="1" si="74">IF(A28&lt;&gt;OFFSET(A28,-1,0),1,OFFSET(B28,-1,0)+1)</f>
        <v>2</v>
      </c>
      <c r="C28" t="str">
        <f t="shared" ca="1" si="69"/>
        <v>Actor2120m</v>
      </c>
      <c r="D28" t="str">
        <f>IF(ISBLANK(F28),"",
IFERROR(VLOOKUP(F28,[2]ActorTable!$A:$H,MATCH("이름참고",[2]ActorTable!$1:$1,0),0),"캐릭터없음"))</f>
        <v>무테이</v>
      </c>
      <c r="E28" t="str">
        <f t="shared" ca="1" si="70"/>
        <v/>
      </c>
      <c r="F28" t="s">
        <v>368</v>
      </c>
      <c r="G28">
        <v>3</v>
      </c>
      <c r="H28">
        <v>6</v>
      </c>
      <c r="I28">
        <v>0</v>
      </c>
      <c r="J28">
        <v>7</v>
      </c>
      <c r="K28">
        <v>8</v>
      </c>
      <c r="L28">
        <v>0</v>
      </c>
      <c r="M28">
        <v>0</v>
      </c>
      <c r="N28">
        <v>0</v>
      </c>
      <c r="O28">
        <v>0</v>
      </c>
      <c r="P28">
        <v>0</v>
      </c>
      <c r="Q28">
        <v>18</v>
      </c>
      <c r="R28">
        <v>240</v>
      </c>
      <c r="S28" t="str">
        <f>IFERROR(VLOOKUP(R28,[2]WingLookTable!$A:$B,2,0),"캐릭터없음")</f>
        <v>Wing_MultiStripeOtherOtherSlow</v>
      </c>
      <c r="T28">
        <f t="shared" ca="1" si="71"/>
        <v>113</v>
      </c>
      <c r="U28" t="str">
        <f t="shared" ca="1" si="72"/>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v>
      </c>
      <c r="V28" t="str">
        <f t="shared" ca="1" si="73"/>
        <v>{"dy":11,"sl":2,"id":"Actor3021m","stats":{"tr":3,"trp":6,"str":0,"dex":7,"int":8,"vit":0,"train":0,"wgGr0":0,"wgGr1":0,"wgGr2":0,"wgGr3":18,"wgLk":240}}</v>
      </c>
      <c r="Z28">
        <v>27</v>
      </c>
      <c r="AA28" t="s">
        <v>338</v>
      </c>
      <c r="AB28">
        <f>COUNTIF(F:F,AA28)</f>
        <v>1</v>
      </c>
      <c r="AD28">
        <v>27</v>
      </c>
      <c r="AE28">
        <v>190</v>
      </c>
      <c r="AF28">
        <f>COUNTIF(R:R,AE28)</f>
        <v>0</v>
      </c>
    </row>
    <row r="29" spans="1:32">
      <c r="A29">
        <v>12</v>
      </c>
      <c r="B29">
        <f t="shared" ca="1" si="11"/>
        <v>1</v>
      </c>
      <c r="C29" t="str">
        <f t="shared" ref="C29:C30" ca="1" si="75">VLOOKUP(RANDBETWEEN(1,COUNTA(Z:Z)-1),Z:AA,2,0)</f>
        <v>Actor2235m</v>
      </c>
      <c r="D29" t="str">
        <f>IF(ISBLANK(F29),"",
IFERROR(VLOOKUP(F29,[2]ActorTable!$A:$H,MATCH("이름참고",[2]ActorTable!$1:$1,0),0),"캐릭터없음"))</f>
        <v>케이저</v>
      </c>
      <c r="E29" t="str">
        <f t="shared" ref="E29:E30" ca="1" si="76">IF(AND(B29&lt;=OFFSET(B29,1,0),NOT(ISBLANK(F29))),
IF(F29=OFFSET(F29,1,0),"같음",""),"")</f>
        <v/>
      </c>
      <c r="F29" t="s">
        <v>371</v>
      </c>
      <c r="G29">
        <v>3</v>
      </c>
      <c r="H29">
        <v>6</v>
      </c>
      <c r="I29">
        <v>8</v>
      </c>
      <c r="J29">
        <v>0</v>
      </c>
      <c r="K29">
        <v>7</v>
      </c>
      <c r="L29">
        <v>0</v>
      </c>
      <c r="M29">
        <v>0</v>
      </c>
      <c r="N29">
        <v>0</v>
      </c>
      <c r="O29">
        <v>0</v>
      </c>
      <c r="P29">
        <v>0</v>
      </c>
      <c r="Q29">
        <v>18</v>
      </c>
      <c r="R29">
        <v>223</v>
      </c>
      <c r="S29" t="str">
        <f>IFERROR(VLOOKUP(R29,[2]WingLookTable!$A:$B,2,0),"캐릭터없음")</f>
        <v>Wing_MultiFullOtherFullFast</v>
      </c>
      <c r="T29">
        <f t="shared" ref="T29:T30" ca="1" si="77">VLOOKUP(RANDBETWEEN(1,COUNTA(AD:AD)-1),AD:AE,2,0)</f>
        <v>344</v>
      </c>
      <c r="U29" t="str">
        <f t="shared" ref="U29:U30" ca="1" si="78">IF(ROW()=2,V29,OFFSET(U29,-1,0)&amp;IF(LEN(V29)=0,"",","&amp;V29))</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v>
      </c>
      <c r="V29" t="str">
        <f t="shared" ref="V29:V30" ca="1" si="79">"{"""&amp;A$1&amp;""":"&amp;A29
&amp;","""&amp;B$1&amp;""":"&amp;B29
&amp;IF(LEN(F29)=0,"",","""&amp;F$1&amp;""":"""&amp;F29&amp;"""")
&amp;IF(LEN(F29)=0,"",",""stats"":{")
&amp;IF(LEN(F29)=0,"",""""&amp;G$1&amp;""":"&amp;G29)
&amp;IF(LEN(F29)=0,"",","""&amp;H$1&amp;""":"&amp;H29)
&amp;IF(LEN(F29)=0,"",","""&amp;I$1&amp;""":"&amp;I29)
&amp;IF(LEN(F29)=0,"",","""&amp;J$1&amp;""":"&amp;J29)
&amp;IF(LEN(F29)=0,"",","""&amp;K$1&amp;""":"&amp;K29)
&amp;IF(LEN(F29)=0,"",","""&amp;L$1&amp;""":"&amp;L29)
&amp;IF(LEN(F29)=0,"",","""&amp;M$1&amp;""":"&amp;M29)
&amp;IF(LEN(F29)=0,"",","""&amp;N$1&amp;""":"&amp;N29)
&amp;IF(LEN(F29)=0,"",","""&amp;O$1&amp;""":"&amp;O29)
&amp;IF(LEN(F29)=0,"",","""&amp;P$1&amp;""":"&amp;P29)
&amp;IF(LEN(F29)=0,"",","""&amp;Q$1&amp;""":"&amp;Q29)
&amp;IF(LEN(F29)=0,"",","""&amp;R$1&amp;""":"&amp;R29)
&amp;IF(LEN(F29)=0,"","}")&amp;"}"</f>
        <v>{"dy":12,"sl":1,"id":"Actor0113m","stats":{"tr":3,"trp":6,"str":8,"dex":0,"int":7,"vit":0,"train":0,"wgGr0":0,"wgGr1":0,"wgGr2":0,"wgGr3":18,"wgLk":223}}</v>
      </c>
      <c r="Z29">
        <v>28</v>
      </c>
      <c r="AA29" t="s">
        <v>339</v>
      </c>
      <c r="AB29">
        <f>COUNTIF(F:F,AA29)</f>
        <v>2</v>
      </c>
      <c r="AD29">
        <v>28</v>
      </c>
      <c r="AE29">
        <v>193</v>
      </c>
      <c r="AF29">
        <f>COUNTIF(R:R,AE29)</f>
        <v>0</v>
      </c>
    </row>
    <row r="30" spans="1:32">
      <c r="A30">
        <v>12</v>
      </c>
      <c r="B30">
        <f t="shared" ref="B30" ca="1" si="80">IF(A30&lt;&gt;OFFSET(A30,-1,0),1,OFFSET(B30,-1,0)+1)</f>
        <v>2</v>
      </c>
      <c r="C30" t="str">
        <f t="shared" ca="1" si="75"/>
        <v>Actor1108m</v>
      </c>
      <c r="D30" t="str">
        <f>IF(ISBLANK(F30),"",
IFERROR(VLOOKUP(F30,[2]ActorTable!$A:$H,MATCH("이름참고",[2]ActorTable!$1:$1,0),0),"캐릭터없음"))</f>
        <v>그루퍼스</v>
      </c>
      <c r="E30" t="str">
        <f t="shared" ca="1" si="76"/>
        <v/>
      </c>
      <c r="F30" t="s">
        <v>369</v>
      </c>
      <c r="G30">
        <v>3</v>
      </c>
      <c r="H30">
        <v>6</v>
      </c>
      <c r="I30">
        <v>15</v>
      </c>
      <c r="J30">
        <v>0</v>
      </c>
      <c r="K30">
        <v>0</v>
      </c>
      <c r="L30">
        <v>0</v>
      </c>
      <c r="M30">
        <v>0</v>
      </c>
      <c r="N30">
        <v>0</v>
      </c>
      <c r="O30">
        <v>0</v>
      </c>
      <c r="P30">
        <v>0</v>
      </c>
      <c r="Q30">
        <v>18</v>
      </c>
      <c r="R30">
        <v>291</v>
      </c>
      <c r="S30" t="str">
        <f>IFERROR(VLOOKUP(R30,[2]WingLookTable!$A:$B,2,0),"캐릭터없음")</f>
        <v>Wing_BlackNoiseSineOtherSlow</v>
      </c>
      <c r="T30">
        <f t="shared" ca="1" si="77"/>
        <v>366</v>
      </c>
      <c r="U30" t="str">
        <f t="shared" ca="1" si="78"/>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v>
      </c>
      <c r="V30" t="str">
        <f t="shared" ca="1" si="79"/>
        <v>{"dy":12,"sl":2,"id":"Actor2010m","stats":{"tr":3,"trp":6,"str":15,"dex":0,"int":0,"vit":0,"train":0,"wgGr0":0,"wgGr1":0,"wgGr2":0,"wgGr3":18,"wgLk":291}}</v>
      </c>
      <c r="Z30">
        <v>29</v>
      </c>
      <c r="AA30" t="s">
        <v>340</v>
      </c>
      <c r="AB30">
        <f>COUNTIF(F:F,AA30)</f>
        <v>1</v>
      </c>
      <c r="AD30">
        <v>29</v>
      </c>
      <c r="AE30">
        <v>196</v>
      </c>
      <c r="AF30">
        <f>COUNTIF(R:R,AE30)</f>
        <v>1</v>
      </c>
    </row>
    <row r="31" spans="1:32">
      <c r="A31">
        <v>13</v>
      </c>
      <c r="B31">
        <f t="shared" ca="1" si="11"/>
        <v>1</v>
      </c>
      <c r="C31" t="str">
        <f t="shared" ca="1" si="0"/>
        <v>Actor3231m</v>
      </c>
      <c r="D31" t="str">
        <f>IF(ISBLANK(F31),"",
IFERROR(VLOOKUP(F31,[2]ActorTable!$A:$H,MATCH("이름참고",[2]ActorTable!$1:$1,0),0),"캐릭터없음"))</f>
        <v>클레타</v>
      </c>
      <c r="E31" t="str">
        <f t="shared" ca="1" si="1"/>
        <v/>
      </c>
      <c r="F31" t="s">
        <v>358</v>
      </c>
      <c r="G31">
        <v>3</v>
      </c>
      <c r="H31">
        <v>6</v>
      </c>
      <c r="I31">
        <v>10</v>
      </c>
      <c r="J31">
        <v>5</v>
      </c>
      <c r="K31">
        <v>0</v>
      </c>
      <c r="L31">
        <v>0</v>
      </c>
      <c r="M31">
        <v>0</v>
      </c>
      <c r="N31">
        <v>0</v>
      </c>
      <c r="O31">
        <v>0</v>
      </c>
      <c r="P31">
        <v>0</v>
      </c>
      <c r="Q31">
        <v>18</v>
      </c>
      <c r="R31">
        <v>211</v>
      </c>
      <c r="S31" t="str">
        <f>IFERROR(VLOOKUP(R31,[2]WingLookTable!$A:$B,2,0),"캐릭터없음")</f>
        <v>Wing_FireSinePatternFullSlow</v>
      </c>
      <c r="T31">
        <f t="shared" ca="1" si="2"/>
        <v>184</v>
      </c>
      <c r="U31"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v>
      </c>
      <c r="V31" t="str">
        <f t="shared" ca="1" si="4"/>
        <v>{"dy":13,"sl":1,"id":"Actor0240m","stats":{"tr":3,"trp":6,"str":10,"dex":5,"int":0,"vit":0,"train":0,"wgGr0":0,"wgGr1":0,"wgGr2":0,"wgGr3":18,"wgLk":211}}</v>
      </c>
      <c r="Z31">
        <v>30</v>
      </c>
      <c r="AA31" t="s">
        <v>341</v>
      </c>
      <c r="AB31">
        <f>COUNTIF(F:F,AA31)</f>
        <v>3</v>
      </c>
      <c r="AD31">
        <v>30</v>
      </c>
      <c r="AE31">
        <v>199</v>
      </c>
      <c r="AF31">
        <f>COUNTIF(R:R,AE31)</f>
        <v>1</v>
      </c>
    </row>
    <row r="32" spans="1:32">
      <c r="A32">
        <v>13</v>
      </c>
      <c r="B32">
        <f t="shared" ca="1" si="11"/>
        <v>2</v>
      </c>
      <c r="C32" t="str">
        <f t="shared" ca="1" si="0"/>
        <v>Actor2015m</v>
      </c>
      <c r="D32" t="str">
        <f>IF(ISBLANK(F32),"",
IFERROR(VLOOKUP(F32,[2]ActorTable!$A:$H,MATCH("이름참고",[2]ActorTable!$1:$1,0),0),"캐릭터없음"))</f>
        <v>미네락</v>
      </c>
      <c r="E32" t="str">
        <f t="shared" ca="1" si="1"/>
        <v/>
      </c>
      <c r="F32" t="s">
        <v>390</v>
      </c>
      <c r="G32">
        <v>3</v>
      </c>
      <c r="H32">
        <v>6</v>
      </c>
      <c r="I32">
        <v>10</v>
      </c>
      <c r="J32">
        <v>0</v>
      </c>
      <c r="K32">
        <v>5</v>
      </c>
      <c r="L32">
        <v>0</v>
      </c>
      <c r="M32">
        <v>0</v>
      </c>
      <c r="N32">
        <v>0</v>
      </c>
      <c r="O32">
        <v>0</v>
      </c>
      <c r="P32">
        <v>0</v>
      </c>
      <c r="Q32">
        <v>18</v>
      </c>
      <c r="R32">
        <v>306</v>
      </c>
      <c r="S32" t="str">
        <f>IFERROR(VLOOKUP(R32,[2]WingLookTable!$A:$B,2,0),"캐릭터없음")</f>
        <v>Wing_DustGreenSineOtherOtherFast</v>
      </c>
      <c r="T32">
        <f t="shared" ca="1" si="2"/>
        <v>175</v>
      </c>
      <c r="U32"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v>
      </c>
      <c r="V32" t="str">
        <f t="shared" ca="1" si="4"/>
        <v>{"dy":13,"sl":2,"id":"Actor2120m","stats":{"tr":3,"trp":6,"str":10,"dex":0,"int":5,"vit":0,"train":0,"wgGr0":0,"wgGr1":0,"wgGr2":0,"wgGr3":18,"wgLk":306}}</v>
      </c>
      <c r="Z32">
        <v>31</v>
      </c>
      <c r="AA32" t="s">
        <v>430</v>
      </c>
      <c r="AB32">
        <f>COUNTIF(F:F,AA32)</f>
        <v>1</v>
      </c>
      <c r="AD32">
        <v>31</v>
      </c>
      <c r="AE32">
        <v>202</v>
      </c>
      <c r="AF32">
        <f>COUNTIF(R:R,AE32)</f>
        <v>0</v>
      </c>
    </row>
    <row r="33" spans="1:32">
      <c r="A33">
        <v>14</v>
      </c>
      <c r="B33">
        <f t="shared" ca="1" si="11"/>
        <v>1</v>
      </c>
      <c r="C33" t="str">
        <f t="shared" ca="1" si="0"/>
        <v>Actor1039m</v>
      </c>
      <c r="D33" t="str">
        <f>IF(ISBLANK(F33),"",
IFERROR(VLOOKUP(F33,[2]ActorTable!$A:$H,MATCH("이름참고",[2]ActorTable!$1:$1,0),0),"캐릭터없음"))</f>
        <v>데브샤</v>
      </c>
      <c r="E33" t="str">
        <f t="shared" ca="1" si="1"/>
        <v/>
      </c>
      <c r="F33" t="s">
        <v>405</v>
      </c>
      <c r="G33">
        <v>3</v>
      </c>
      <c r="H33">
        <v>6</v>
      </c>
      <c r="I33">
        <v>8</v>
      </c>
      <c r="J33">
        <v>0</v>
      </c>
      <c r="K33">
        <v>7</v>
      </c>
      <c r="L33">
        <v>0</v>
      </c>
      <c r="M33">
        <v>0</v>
      </c>
      <c r="N33">
        <v>0</v>
      </c>
      <c r="O33">
        <v>0</v>
      </c>
      <c r="P33">
        <v>0</v>
      </c>
      <c r="Q33">
        <v>18</v>
      </c>
      <c r="R33">
        <v>181</v>
      </c>
      <c r="S33" t="str">
        <f>IFERROR(VLOOKUP(R33,[2]WingLookTable!$A:$B,2,0),"캐릭터없음")</f>
        <v>Wing_DustPurpleNoiseOtherStripeSlow</v>
      </c>
      <c r="T33">
        <f t="shared" ca="1" si="2"/>
        <v>157</v>
      </c>
      <c r="U33"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v>
      </c>
      <c r="V33" t="str">
        <f t="shared" ca="1" si="4"/>
        <v>{"dy":14,"sl":1,"id":"Actor2103m","stats":{"tr":3,"trp":6,"str":8,"dex":0,"int":7,"vit":0,"train":0,"wgGr0":0,"wgGr1":0,"wgGr2":0,"wgGr3":18,"wgLk":181}}</v>
      </c>
      <c r="Z33">
        <v>32</v>
      </c>
      <c r="AA33" t="s">
        <v>446</v>
      </c>
      <c r="AB33">
        <f>COUNTIF(F:F,AA33)</f>
        <v>1</v>
      </c>
      <c r="AD33">
        <v>32</v>
      </c>
      <c r="AE33">
        <v>205</v>
      </c>
      <c r="AF33">
        <f>COUNTIF(R:R,AE33)</f>
        <v>1</v>
      </c>
    </row>
    <row r="34" spans="1:32">
      <c r="A34">
        <v>14</v>
      </c>
      <c r="B34">
        <f t="shared" ref="B34" ca="1" si="81">IF(A34&lt;&gt;OFFSET(A34,-1,0),1,OFFSET(B34,-1,0)+1)</f>
        <v>2</v>
      </c>
      <c r="C34" t="str">
        <f t="shared" ca="1" si="0"/>
        <v>Actor2238m</v>
      </c>
      <c r="D34" t="str">
        <f>IF(ISBLANK(F34),"",
IFERROR(VLOOKUP(F34,[2]ActorTable!$A:$H,MATCH("이름참고",[2]ActorTable!$1:$1,0),0),"캐릭터없음"))</f>
        <v>에이잭</v>
      </c>
      <c r="E34" t="str">
        <f t="shared" ca="1" si="1"/>
        <v/>
      </c>
      <c r="F34" t="s">
        <v>410</v>
      </c>
      <c r="G34">
        <v>3</v>
      </c>
      <c r="H34">
        <v>6</v>
      </c>
      <c r="I34">
        <v>2</v>
      </c>
      <c r="J34">
        <v>5</v>
      </c>
      <c r="K34">
        <v>8</v>
      </c>
      <c r="L34">
        <v>0</v>
      </c>
      <c r="M34">
        <v>0</v>
      </c>
      <c r="N34">
        <v>0</v>
      </c>
      <c r="O34">
        <v>0</v>
      </c>
      <c r="P34">
        <v>0</v>
      </c>
      <c r="Q34">
        <v>18</v>
      </c>
      <c r="R34">
        <v>187</v>
      </c>
      <c r="S34" t="str">
        <f>IFERROR(VLOOKUP(R34,[2]WingLookTable!$A:$B,2,0),"캐릭터없음")</f>
        <v>Wing_DustPurpleSinePatternFullFast</v>
      </c>
      <c r="T34">
        <f t="shared" ca="1" si="2"/>
        <v>181</v>
      </c>
      <c r="U34"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v>
      </c>
      <c r="V34" t="str">
        <f t="shared" ca="1" si="4"/>
        <v>{"dy":14,"sl":2,"id":"Actor1029m","stats":{"tr":3,"trp":6,"str":2,"dex":5,"int":8,"vit":0,"train":0,"wgGr0":0,"wgGr1":0,"wgGr2":0,"wgGr3":18,"wgLk":187}}</v>
      </c>
      <c r="Z34">
        <v>33</v>
      </c>
      <c r="AA34" t="s">
        <v>519</v>
      </c>
      <c r="AB34">
        <f>COUNTIF(F:F,AA34)</f>
        <v>3</v>
      </c>
      <c r="AD34">
        <v>33</v>
      </c>
      <c r="AE34">
        <v>208</v>
      </c>
      <c r="AF34">
        <f>COUNTIF(R:R,AE34)</f>
        <v>1</v>
      </c>
    </row>
    <row r="35" spans="1:32">
      <c r="A35">
        <v>15</v>
      </c>
      <c r="B35">
        <f t="shared" ca="1" si="11"/>
        <v>1</v>
      </c>
      <c r="C35" t="str">
        <f t="shared" ca="1" si="0"/>
        <v>Actor2128m</v>
      </c>
      <c r="D35" t="str">
        <f>IF(ISBLANK(F35),"",
IFERROR(VLOOKUP(F35,[2]ActorTable!$A:$H,MATCH("이름참고",[2]ActorTable!$1:$1,0),0),"캐릭터없음"))</f>
        <v>카츄진</v>
      </c>
      <c r="E35" t="str">
        <f t="shared" ca="1" si="1"/>
        <v/>
      </c>
      <c r="F35" t="s">
        <v>354</v>
      </c>
      <c r="G35">
        <v>3</v>
      </c>
      <c r="H35">
        <v>6</v>
      </c>
      <c r="I35">
        <v>5</v>
      </c>
      <c r="J35">
        <v>5</v>
      </c>
      <c r="K35">
        <v>5</v>
      </c>
      <c r="L35">
        <v>0</v>
      </c>
      <c r="M35">
        <v>0</v>
      </c>
      <c r="N35">
        <v>0</v>
      </c>
      <c r="O35">
        <v>0</v>
      </c>
      <c r="P35">
        <v>0</v>
      </c>
      <c r="Q35">
        <v>18</v>
      </c>
      <c r="R35">
        <v>125</v>
      </c>
      <c r="S35" t="str">
        <f>IFERROR(VLOOKUP(R35,[2]WingLookTable!$A:$B,2,0),"캐릭터없음")</f>
        <v>Wing_CyanOtherBeeOtherSlow</v>
      </c>
      <c r="T35">
        <f t="shared" ca="1" si="2"/>
        <v>318</v>
      </c>
      <c r="U35"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v>
      </c>
      <c r="V35" t="str">
        <f t="shared" ca="1" si="4"/>
        <v>{"dy":15,"sl":1,"id":"Actor3117m","stats":{"tr":3,"trp":6,"str":5,"dex":5,"int":5,"vit":0,"train":0,"wgGr0":0,"wgGr1":0,"wgGr2":0,"wgGr3":18,"wgLk":125}}</v>
      </c>
      <c r="Z35">
        <v>34</v>
      </c>
      <c r="AA35" t="s">
        <v>520</v>
      </c>
      <c r="AB35">
        <f>COUNTIF(F:F,AA35)</f>
        <v>3</v>
      </c>
      <c r="AD35">
        <v>34</v>
      </c>
      <c r="AE35">
        <v>211</v>
      </c>
      <c r="AF35">
        <f>COUNTIF(R:R,AE35)</f>
        <v>1</v>
      </c>
    </row>
    <row r="36" spans="1:32">
      <c r="A36">
        <v>15</v>
      </c>
      <c r="B36">
        <f t="shared" ca="1" si="11"/>
        <v>2</v>
      </c>
      <c r="C36" t="str">
        <f t="shared" ca="1" si="0"/>
        <v>Actor0030m</v>
      </c>
      <c r="D36" t="str">
        <f>IF(ISBLANK(F36),"",
IFERROR(VLOOKUP(F36,[2]ActorTable!$A:$H,MATCH("이름참고",[2]ActorTable!$1:$1,0),0),"캐릭터없음"))</f>
        <v>무테이</v>
      </c>
      <c r="E36" t="str">
        <f t="shared" ca="1" si="1"/>
        <v/>
      </c>
      <c r="F36" t="s">
        <v>368</v>
      </c>
      <c r="G36">
        <v>3</v>
      </c>
      <c r="H36">
        <v>6</v>
      </c>
      <c r="I36">
        <v>10</v>
      </c>
      <c r="J36">
        <v>5</v>
      </c>
      <c r="K36">
        <v>0</v>
      </c>
      <c r="L36">
        <v>0</v>
      </c>
      <c r="M36">
        <v>0</v>
      </c>
      <c r="N36">
        <v>0</v>
      </c>
      <c r="O36">
        <v>0</v>
      </c>
      <c r="P36">
        <v>0</v>
      </c>
      <c r="Q36">
        <v>18</v>
      </c>
      <c r="R36">
        <v>205</v>
      </c>
      <c r="S36" t="str">
        <f>IFERROR(VLOOKUP(R36,[2]WingLookTable!$A:$B,2,0),"캐릭터없음")</f>
        <v>Wing_FirePatternPatternFullFast</v>
      </c>
      <c r="T36">
        <f t="shared" ca="1" si="2"/>
        <v>229</v>
      </c>
      <c r="U36"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v>
      </c>
      <c r="V36" t="str">
        <f t="shared" ca="1" si="4"/>
        <v>{"dy":15,"sl":2,"id":"Actor3021m","stats":{"tr":3,"trp":6,"str":10,"dex":5,"int":0,"vit":0,"train":0,"wgGr0":0,"wgGr1":0,"wgGr2":0,"wgGr3":18,"wgLk":205}}</v>
      </c>
      <c r="AD36">
        <v>35</v>
      </c>
      <c r="AE36">
        <v>214</v>
      </c>
      <c r="AF36">
        <f>COUNTIF(R:R,AE36)</f>
        <v>0</v>
      </c>
    </row>
    <row r="37" spans="1:32">
      <c r="A37">
        <v>16</v>
      </c>
      <c r="B37">
        <f t="shared" ref="B37:B71" ca="1" si="82">IF(A37&lt;&gt;OFFSET(A37,-1,0),1,OFFSET(B37,-1,0)+1)</f>
        <v>1</v>
      </c>
      <c r="C37" t="str">
        <f t="shared" ref="C37" ca="1" si="83">VLOOKUP(RANDBETWEEN(1,COUNTA(Z:Z)-1),Z:AA,2,0)</f>
        <v>Actor2128m</v>
      </c>
      <c r="D37" t="str">
        <f>IF(ISBLANK(F37),"",
IFERROR(VLOOKUP(F37,[2]ActorTable!$A:$H,MATCH("이름참고",[2]ActorTable!$1:$1,0),0),"캐릭터없음"))</f>
        <v>라무무</v>
      </c>
      <c r="E37" t="str">
        <f t="shared" ref="E37" ca="1" si="84">IF(AND(B37&lt;=OFFSET(B37,1,0),NOT(ISBLANK(F37))),
IF(F37=OFFSET(F37,1,0),"같음",""),"")</f>
        <v/>
      </c>
      <c r="F37" t="s">
        <v>366</v>
      </c>
      <c r="G37">
        <v>3</v>
      </c>
      <c r="H37">
        <v>6</v>
      </c>
      <c r="I37">
        <v>5</v>
      </c>
      <c r="J37">
        <v>0</v>
      </c>
      <c r="K37">
        <v>5</v>
      </c>
      <c r="L37">
        <v>5</v>
      </c>
      <c r="M37">
        <v>0</v>
      </c>
      <c r="N37">
        <v>0</v>
      </c>
      <c r="O37">
        <v>0</v>
      </c>
      <c r="P37">
        <v>0</v>
      </c>
      <c r="Q37">
        <v>18</v>
      </c>
      <c r="R37">
        <v>309</v>
      </c>
      <c r="S37" t="str">
        <f>IFERROR(VLOOKUP(R37,[2]WingLookTable!$A:$B,2,0),"캐릭터없음")</f>
        <v>Wing_DustMultiFullStripeOtherFast</v>
      </c>
      <c r="T37">
        <f t="shared" ref="T37" ca="1" si="85">VLOOKUP(RANDBETWEEN(1,COUNTA(AD:AD)-1),AD:AE,2,0)</f>
        <v>145</v>
      </c>
      <c r="U37" t="str">
        <f t="shared" ref="U37" ca="1" si="86">IF(ROW()=2,V37,OFFSET(U37,-1,0)&amp;IF(LEN(V37)=0,"",","&amp;V37))</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v>
      </c>
      <c r="V37" t="str">
        <f t="shared" ref="V37:V71" ca="1" si="87">"{"""&amp;A$1&amp;""":"&amp;A37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{"dy":16,"sl":1,"id":"Actor3231m","stats":{"tr":3,"trp":6,"str":5,"dex":0,"int":5,"vit":5,"train":0,"wgGr0":0,"wgGr1":0,"wgGr2":0,"wgGr3":18,"wgLk":309}}</v>
      </c>
      <c r="AD37">
        <v>36</v>
      </c>
      <c r="AE37">
        <v>217</v>
      </c>
      <c r="AF37">
        <f>COUNTIF(R:R,AE37)</f>
        <v>1</v>
      </c>
    </row>
    <row r="38" spans="1:32">
      <c r="A38">
        <v>16</v>
      </c>
      <c r="B38">
        <f t="shared" ca="1" si="82"/>
        <v>2</v>
      </c>
      <c r="C38" t="str">
        <f t="shared" ref="C38" ca="1" si="88">VLOOKUP(RANDBETWEEN(1,COUNTA(Z:Z)-1),Z:AA,2,0)</f>
        <v>Actor3019m</v>
      </c>
      <c r="D38" t="str">
        <f>IF(ISBLANK(F38),"",
IFERROR(VLOOKUP(F38,[2]ActorTable!$A:$H,MATCH("이름참고",[2]ActorTable!$1:$1,0),0),"캐릭터없음"))</f>
        <v>러센트</v>
      </c>
      <c r="E38" t="str">
        <f t="shared" ref="E38" ca="1" si="89">IF(AND(B38&lt;=OFFSET(B38,1,0),NOT(ISBLANK(F38))),
IF(F38=OFFSET(F38,1,0),"같음",""),"")</f>
        <v/>
      </c>
      <c r="F38" t="s">
        <v>386</v>
      </c>
      <c r="G38">
        <v>3</v>
      </c>
      <c r="H38">
        <v>6</v>
      </c>
      <c r="I38">
        <v>0</v>
      </c>
      <c r="J38">
        <v>5</v>
      </c>
      <c r="K38">
        <v>10</v>
      </c>
      <c r="L38">
        <v>0</v>
      </c>
      <c r="M38">
        <v>0</v>
      </c>
      <c r="N38">
        <v>0</v>
      </c>
      <c r="O38">
        <v>0</v>
      </c>
      <c r="P38">
        <v>0</v>
      </c>
      <c r="Q38">
        <v>18</v>
      </c>
      <c r="R38">
        <v>288</v>
      </c>
      <c r="S38" t="str">
        <f>IFERROR(VLOOKUP(R38,[2]WingLookTable!$A:$B,2,0),"캐릭터없음")</f>
        <v>Wing_YellowStripeOtherFullFast</v>
      </c>
      <c r="T38">
        <f t="shared" ref="T38:T39" ca="1" si="90">VLOOKUP(RANDBETWEEN(1,COUNTA(AD:AD)-1),AD:AE,2,0)</f>
        <v>268</v>
      </c>
      <c r="U38" t="str">
        <f t="shared" ref="U38:U39" ca="1" si="91">IF(ROW()=2,V38,OFFSET(U38,-1,0)&amp;IF(LEN(V38)=0,"",","&amp;V38))</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v>
      </c>
      <c r="V38" t="str">
        <f t="shared" ca="1" si="87"/>
        <v>{"dy":16,"sl":2,"id":"Actor0024m","stats":{"tr":3,"trp":6,"str":0,"dex":5,"int":10,"vit":0,"train":0,"wgGr0":0,"wgGr1":0,"wgGr2":0,"wgGr3":18,"wgLk":288}}</v>
      </c>
      <c r="AD38">
        <v>37</v>
      </c>
      <c r="AE38">
        <v>220</v>
      </c>
      <c r="AF38">
        <f>COUNTIF(R:R,AE38)</f>
        <v>1</v>
      </c>
    </row>
    <row r="39" spans="1:32">
      <c r="A39">
        <v>17</v>
      </c>
      <c r="B39">
        <f t="shared" ca="1" si="82"/>
        <v>1</v>
      </c>
      <c r="C39" t="str">
        <f t="shared" ref="C39:C70" ca="1" si="92">VLOOKUP(RANDBETWEEN(1,COUNTA(Z:Z)-1),Z:AA,2,0)</f>
        <v>Actor2011m</v>
      </c>
      <c r="D39" t="str">
        <f>IF(ISBLANK(F39),"",
IFERROR(VLOOKUP(F39,[2]ActorTable!$A:$H,MATCH("이름참고",[2]ActorTable!$1:$1,0),0),"캐릭터없음"))</f>
        <v>린하이</v>
      </c>
      <c r="E39" t="str">
        <f t="shared" ref="E39:E70" ca="1" si="93">IF(AND(B39&lt;=OFFSET(B39,1,0),NOT(ISBLANK(F39))),
IF(F39=OFFSET(F39,1,0),"같음",""),"")</f>
        <v/>
      </c>
      <c r="F39" t="s">
        <v>521</v>
      </c>
      <c r="G39">
        <v>3</v>
      </c>
      <c r="H39">
        <v>6</v>
      </c>
      <c r="I39">
        <v>7</v>
      </c>
      <c r="J39">
        <v>0</v>
      </c>
      <c r="K39">
        <v>0</v>
      </c>
      <c r="L39">
        <v>8</v>
      </c>
      <c r="M39">
        <v>0</v>
      </c>
      <c r="N39">
        <v>0</v>
      </c>
      <c r="O39">
        <v>0</v>
      </c>
      <c r="P39">
        <v>0</v>
      </c>
      <c r="Q39">
        <v>18</v>
      </c>
      <c r="R39">
        <v>141</v>
      </c>
      <c r="S39" t="str">
        <f>IFERROR(VLOOKUP(R39,[2]WingLookTable!$A:$B,2,0),"캐릭터없음")</f>
        <v>Wing_DustBlueOtherFullOtherFast</v>
      </c>
      <c r="T39">
        <f t="shared" ca="1" si="90"/>
        <v>145</v>
      </c>
      <c r="U39" t="str">
        <f t="shared" ca="1" si="91"/>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v>
      </c>
      <c r="V39" t="str">
        <f t="shared" ca="1" si="87"/>
        <v>{"dy":17,"sl":1,"id":"Actor2235m","stats":{"tr":3,"trp":6,"str":7,"dex":0,"int":0,"vit":8,"train":0,"wgGr0":0,"wgGr1":0,"wgGr2":0,"wgGr3":18,"wgLk":141}}</v>
      </c>
      <c r="AD39">
        <v>38</v>
      </c>
      <c r="AE39">
        <v>223</v>
      </c>
      <c r="AF39">
        <f>COUNTIF(R:R,AE39)</f>
        <v>2</v>
      </c>
    </row>
    <row r="40" spans="1:32">
      <c r="A40">
        <v>17</v>
      </c>
      <c r="B40">
        <f t="shared" ca="1" si="82"/>
        <v>2</v>
      </c>
      <c r="C40" t="str">
        <f t="shared" ca="1" si="92"/>
        <v>Actor1002m</v>
      </c>
      <c r="D40" t="str">
        <f>IF(ISBLANK(F40),"",
IFERROR(VLOOKUP(F40,[2]ActorTable!$A:$H,MATCH("이름참고",[2]ActorTable!$1:$1,0),0),"캐릭터없음"))</f>
        <v>오비우스</v>
      </c>
      <c r="E40" t="str">
        <f t="shared" ca="1" si="93"/>
        <v/>
      </c>
      <c r="F40" t="s">
        <v>349</v>
      </c>
      <c r="G40">
        <v>3</v>
      </c>
      <c r="H40">
        <v>6</v>
      </c>
      <c r="I40">
        <v>0</v>
      </c>
      <c r="J40">
        <v>0</v>
      </c>
      <c r="K40">
        <v>15</v>
      </c>
      <c r="L40">
        <v>0</v>
      </c>
      <c r="M40">
        <v>0</v>
      </c>
      <c r="N40">
        <v>0</v>
      </c>
      <c r="O40">
        <v>0</v>
      </c>
      <c r="P40">
        <v>0</v>
      </c>
      <c r="Q40">
        <v>18</v>
      </c>
      <c r="R40">
        <v>133</v>
      </c>
      <c r="S40" t="str">
        <f>IFERROR(VLOOKUP(R40,[2]WingLookTable!$A:$B,2,0),"캐릭터없음")</f>
        <v>Wing_CyanSineOtherFullFast</v>
      </c>
      <c r="T40">
        <f t="shared" ref="T40" ca="1" si="94">VLOOKUP(RANDBETWEEN(1,COUNTA(AD:AD)-1),AD:AE,2,0)</f>
        <v>205</v>
      </c>
      <c r="U40" t="str">
        <f t="shared" ref="U40" ca="1" si="95">IF(ROW()=2,V40,OFFSET(U40,-1,0)&amp;IF(LEN(V40)=0,"",","&amp;V40))</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v>
      </c>
      <c r="V40" t="str">
        <f t="shared" ref="V40" ca="1" si="96">"{"""&amp;A$1&amp;""":"&amp;A40
&amp;","""&amp;B$1&amp;""":"&amp;B40
&amp;IF(LEN(F40)=0,"",","""&amp;F$1&amp;""":"""&amp;F40&amp;"""")
&amp;IF(LEN(F40)=0,"",",""stats"":{")
&amp;IF(LEN(F40)=0,"",""""&amp;G$1&amp;""":"&amp;G40)
&amp;IF(LEN(F40)=0,"",","""&amp;H$1&amp;""":"&amp;H40)
&amp;IF(LEN(F40)=0,"",","""&amp;I$1&amp;""":"&amp;I40)
&amp;IF(LEN(F40)=0,"",","""&amp;J$1&amp;""":"&amp;J40)
&amp;IF(LEN(F40)=0,"",","""&amp;K$1&amp;""":"&amp;K40)
&amp;IF(LEN(F40)=0,"",","""&amp;L$1&amp;""":"&amp;L40)
&amp;IF(LEN(F40)=0,"",","""&amp;M$1&amp;""":"&amp;M40)
&amp;IF(LEN(F40)=0,"",","""&amp;N$1&amp;""":"&amp;N40)
&amp;IF(LEN(F40)=0,"",","""&amp;O$1&amp;""":"&amp;O40)
&amp;IF(LEN(F40)=0,"",","""&amp;P$1&amp;""":"&amp;P40)
&amp;IF(LEN(F40)=0,"",","""&amp;Q$1&amp;""":"&amp;Q40)
&amp;IF(LEN(F40)=0,"",","""&amp;R$1&amp;""":"&amp;R40)
&amp;IF(LEN(F40)=0,"","}")&amp;"}"</f>
        <v>{"dy":17,"sl":2,"id":"Actor1141m","stats":{"tr":3,"trp":6,"str":0,"dex":0,"int":15,"vit":0,"train":0,"wgGr0":0,"wgGr1":0,"wgGr2":0,"wgGr3":18,"wgLk":133}}</v>
      </c>
      <c r="AD40">
        <v>39</v>
      </c>
      <c r="AE40">
        <v>226</v>
      </c>
      <c r="AF40">
        <f>COUNTIF(R:R,AE40)</f>
        <v>1</v>
      </c>
    </row>
    <row r="41" spans="1:32">
      <c r="A41">
        <v>17</v>
      </c>
      <c r="B41">
        <f t="shared" ref="B41" ca="1" si="97">IF(A41&lt;&gt;OFFSET(A41,-1,0),1,OFFSET(B41,-1,0)+1)</f>
        <v>3</v>
      </c>
      <c r="C41" t="str">
        <f t="shared" ref="C41" ca="1" si="98">VLOOKUP(RANDBETWEEN(1,COUNTA(Z:Z)-1),Z:AA,2,0)</f>
        <v>Actor1141m</v>
      </c>
      <c r="D41" t="str">
        <f>IF(ISBLANK(F41),"",
IFERROR(VLOOKUP(F41,[2]ActorTable!$A:$H,MATCH("이름참고",[2]ActorTable!$1:$1,0),0),"캐릭터없음"))</f>
        <v>튤린</v>
      </c>
      <c r="E41" t="str">
        <f t="shared" ref="E41" ca="1" si="99">IF(AND(B41&lt;=OFFSET(B41,1,0),NOT(ISBLANK(F41))),
IF(F41=OFFSET(F41,1,0),"같음",""),"")</f>
        <v/>
      </c>
      <c r="F41" t="s">
        <v>380</v>
      </c>
      <c r="G41">
        <v>3</v>
      </c>
      <c r="H41">
        <v>6</v>
      </c>
      <c r="I41">
        <v>0</v>
      </c>
      <c r="J41">
        <v>0</v>
      </c>
      <c r="K41">
        <v>10</v>
      </c>
      <c r="L41">
        <v>5</v>
      </c>
      <c r="M41">
        <v>0</v>
      </c>
      <c r="N41">
        <v>0</v>
      </c>
      <c r="O41">
        <v>0</v>
      </c>
      <c r="P41">
        <v>0</v>
      </c>
      <c r="Q41">
        <v>18</v>
      </c>
      <c r="R41">
        <v>366</v>
      </c>
      <c r="S41" t="str">
        <f>IFERROR(VLOOKUP(R41,[2]WingLookTable!$A:$B,2,0),"캐릭터없음")</f>
        <v>Wing_RedNoiseNoiseOtherFast</v>
      </c>
      <c r="T41">
        <f t="shared" ref="T41" ca="1" si="100">VLOOKUP(RANDBETWEEN(1,COUNTA(AD:AD)-1),AD:AE,2,0)</f>
        <v>291</v>
      </c>
      <c r="U41" t="str">
        <f t="shared" ref="U41" ca="1" si="101">IF(ROW()=2,V41,OFFSET(U41,-1,0)&amp;IF(LEN(V41)=0,"",","&amp;V41))</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v>
      </c>
      <c r="V41" t="str">
        <f t="shared" ref="V41" ca="1" si="102">"{"""&amp;A$1&amp;""":"&amp;A41
&amp;","""&amp;B$1&amp;""":"&amp;B41
&amp;IF(LEN(F41)=0,"",","""&amp;F$1&amp;""":"""&amp;F41&amp;"""")
&amp;IF(LEN(F41)=0,"",",""stats"":{")
&amp;IF(LEN(F41)=0,"",""""&amp;G$1&amp;""":"&amp;G41)
&amp;IF(LEN(F41)=0,"",","""&amp;H$1&amp;""":"&amp;H41)
&amp;IF(LEN(F41)=0,"",","""&amp;I$1&amp;""":"&amp;I41)
&amp;IF(LEN(F41)=0,"",","""&amp;J$1&amp;""":"&amp;J41)
&amp;IF(LEN(F41)=0,"",","""&amp;K$1&amp;""":"&amp;K41)
&amp;IF(LEN(F41)=0,"",","""&amp;L$1&amp;""":"&amp;L41)
&amp;IF(LEN(F41)=0,"",","""&amp;M$1&amp;""":"&amp;M41)
&amp;IF(LEN(F41)=0,"",","""&amp;N$1&amp;""":"&amp;N41)
&amp;IF(LEN(F41)=0,"",","""&amp;O$1&amp;""":"&amp;O41)
&amp;IF(LEN(F41)=0,"",","""&amp;P$1&amp;""":"&amp;P41)
&amp;IF(LEN(F41)=0,"",","""&amp;Q$1&amp;""":"&amp;Q41)
&amp;IF(LEN(F41)=0,"",","""&amp;R$1&amp;""":"&amp;R41)
&amp;IF(LEN(F41)=0,"","}")&amp;"}"</f>
        <v>{"dy":17,"sl":3,"id":"Actor0037m","stats":{"tr":3,"trp":6,"str":0,"dex":0,"int":10,"vit":5,"train":0,"wgGr0":0,"wgGr1":0,"wgGr2":0,"wgGr3":18,"wgLk":366}}</v>
      </c>
      <c r="AD41">
        <v>40</v>
      </c>
      <c r="AE41">
        <v>229</v>
      </c>
      <c r="AF41">
        <f>COUNTIF(R:R,AE41)</f>
        <v>0</v>
      </c>
    </row>
    <row r="42" spans="1:32">
      <c r="A42">
        <v>18</v>
      </c>
      <c r="B42">
        <f t="shared" ca="1" si="82"/>
        <v>1</v>
      </c>
      <c r="C42" t="str">
        <f t="shared" ca="1" si="92"/>
        <v>Actor1109m</v>
      </c>
      <c r="D42" t="str">
        <f>IF(ISBLANK(F42),"",
IFERROR(VLOOKUP(F42,[2]ActorTable!$A:$H,MATCH("이름참고",[2]ActorTable!$1:$1,0),0),"캐릭터없음"))</f>
        <v>미네락</v>
      </c>
      <c r="E42" t="str">
        <f t="shared" ca="1" si="93"/>
        <v/>
      </c>
      <c r="F42" t="s">
        <v>390</v>
      </c>
      <c r="G42">
        <v>3</v>
      </c>
      <c r="H42">
        <v>6</v>
      </c>
      <c r="I42">
        <v>15</v>
      </c>
      <c r="J42">
        <v>0</v>
      </c>
      <c r="K42">
        <v>0</v>
      </c>
      <c r="L42">
        <v>0</v>
      </c>
      <c r="M42">
        <v>0</v>
      </c>
      <c r="N42">
        <v>0</v>
      </c>
      <c r="O42">
        <v>0</v>
      </c>
      <c r="P42">
        <v>0</v>
      </c>
      <c r="Q42">
        <v>18</v>
      </c>
      <c r="R42">
        <v>356</v>
      </c>
      <c r="S42" t="str">
        <f>IFERROR(VLOOKUP(R42,[2]WingLookTable!$A:$B,2,0),"캐릭터없음")</f>
        <v>Wing_GreenOtherPatternOtherFast</v>
      </c>
      <c r="T42">
        <f t="shared" ref="T42:T70" ca="1" si="103">VLOOKUP(RANDBETWEEN(1,COUNTA(AD:AD)-1),AD:AE,2,0)</f>
        <v>199</v>
      </c>
      <c r="U42"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v>
      </c>
      <c r="V42" t="str">
        <f t="shared" ca="1" si="87"/>
        <v>{"dy":18,"sl":1,"id":"Actor2120m","stats":{"tr":3,"trp":6,"str":15,"dex":0,"int":0,"vit":0,"train":0,"wgGr0":0,"wgGr1":0,"wgGr2":0,"wgGr3":18,"wgLk":356}}</v>
      </c>
      <c r="AD42">
        <v>41</v>
      </c>
      <c r="AE42">
        <v>232</v>
      </c>
      <c r="AF42">
        <f>COUNTIF(R:R,AE42)</f>
        <v>2</v>
      </c>
    </row>
    <row r="43" spans="1:32">
      <c r="A43">
        <v>18</v>
      </c>
      <c r="B43">
        <f t="shared" ca="1" si="82"/>
        <v>2</v>
      </c>
      <c r="C43" t="str">
        <f t="shared" ca="1" si="92"/>
        <v>Actor2238m</v>
      </c>
      <c r="D43" t="str">
        <f>IF(ISBLANK(F43),"",
IFERROR(VLOOKUP(F43,[2]ActorTable!$A:$H,MATCH("이름참고",[2]ActorTable!$1:$1,0),0),"캐릭터없음"))</f>
        <v>도스로프</v>
      </c>
      <c r="E43" t="str">
        <f t="shared" ca="1" si="93"/>
        <v/>
      </c>
      <c r="F43" t="s">
        <v>470</v>
      </c>
      <c r="G43">
        <v>3</v>
      </c>
      <c r="H43">
        <v>6</v>
      </c>
      <c r="I43">
        <v>5</v>
      </c>
      <c r="J43">
        <v>0</v>
      </c>
      <c r="K43">
        <v>10</v>
      </c>
      <c r="L43">
        <v>0</v>
      </c>
      <c r="M43">
        <v>0</v>
      </c>
      <c r="N43">
        <v>0</v>
      </c>
      <c r="O43">
        <v>0</v>
      </c>
      <c r="P43">
        <v>0</v>
      </c>
      <c r="Q43">
        <v>18</v>
      </c>
      <c r="R43">
        <v>252</v>
      </c>
      <c r="S43" t="str">
        <f>IFERROR(VLOOKUP(R43,[2]WingLookTable!$A:$B,2,0),"캐릭터없음")</f>
        <v>Wing_RedSineFullOtherFast</v>
      </c>
      <c r="T43">
        <f t="shared" ca="1" si="103"/>
        <v>312</v>
      </c>
      <c r="U43"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v>
      </c>
      <c r="V43" t="str">
        <f t="shared" ca="1" si="87"/>
        <v>{"dy":18,"sl":2,"id":"Actor0030m","stats":{"tr":3,"trp":6,"str":5,"dex":0,"int":10,"vit":0,"train":0,"wgGr0":0,"wgGr1":0,"wgGr2":0,"wgGr3":18,"wgLk":252}}</v>
      </c>
      <c r="AD43">
        <v>42</v>
      </c>
      <c r="AE43">
        <v>236</v>
      </c>
      <c r="AF43">
        <f>COUNTIF(R:R,AE43)</f>
        <v>1</v>
      </c>
    </row>
    <row r="44" spans="1:32">
      <c r="A44">
        <v>19</v>
      </c>
      <c r="B44">
        <f t="shared" ca="1" si="82"/>
        <v>1</v>
      </c>
      <c r="C44" t="str">
        <f t="shared" ref="C44:C45" ca="1" si="104">VLOOKUP(RANDBETWEEN(1,COUNTA(Z:Z)-1),Z:AA,2,0)</f>
        <v>Actor0113m</v>
      </c>
      <c r="D44" t="str">
        <f>IF(ISBLANK(F44),"",
IFERROR(VLOOKUP(F44,[2]ActorTable!$A:$H,MATCH("이름참고",[2]ActorTable!$1:$1,0),0),"캐릭터없음"))</f>
        <v>닉스</v>
      </c>
      <c r="E44" t="str">
        <f t="shared" ref="E44:E45" ca="1" si="105">IF(AND(B44&lt;=OFFSET(B44,1,0),NOT(ISBLANK(F44))),
IF(F44=OFFSET(F44,1,0),"같음",""),"")</f>
        <v/>
      </c>
      <c r="F44" t="s">
        <v>362</v>
      </c>
      <c r="G44">
        <v>3</v>
      </c>
      <c r="H44">
        <v>6</v>
      </c>
      <c r="I44">
        <v>0</v>
      </c>
      <c r="J44">
        <v>15</v>
      </c>
      <c r="K44">
        <v>0</v>
      </c>
      <c r="L44">
        <v>0</v>
      </c>
      <c r="M44">
        <v>0</v>
      </c>
      <c r="N44">
        <v>0</v>
      </c>
      <c r="O44">
        <v>0</v>
      </c>
      <c r="P44">
        <v>0</v>
      </c>
      <c r="Q44">
        <v>18</v>
      </c>
      <c r="R44">
        <v>160</v>
      </c>
      <c r="S44" t="str">
        <f>IFERROR(VLOOKUP(R44,[2]WingLookTable!$A:$B,2,0),"캐릭터없음")</f>
        <v>Wing_DustGreenSineFullOtherFast</v>
      </c>
      <c r="T44">
        <f t="shared" ref="T44:T45" ca="1" si="106">VLOOKUP(RANDBETWEEN(1,COUNTA(AD:AD)-1),AD:AE,2,0)</f>
        <v>366</v>
      </c>
      <c r="U44" t="str">
        <f t="shared" ref="U44:U45" ca="1" si="107">IF(ROW()=2,V44,OFFSET(U44,-1,0)&amp;IF(LEN(V44)=0,"",","&amp;V44))</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v>
      </c>
      <c r="V44" t="str">
        <f t="shared" ca="1" si="87"/>
        <v>{"dy":19,"sl":1,"id":"Actor1109m","stats":{"tr":3,"trp":6,"str":0,"dex":15,"int":0,"vit":0,"train":0,"wgGr0":0,"wgGr1":0,"wgGr2":0,"wgGr3":18,"wgLk":160}}</v>
      </c>
      <c r="AD44">
        <v>43</v>
      </c>
      <c r="AE44">
        <v>240</v>
      </c>
      <c r="AF44">
        <f>COUNTIF(R:R,AE44)</f>
        <v>1</v>
      </c>
    </row>
    <row r="45" spans="1:32">
      <c r="A45">
        <v>19</v>
      </c>
      <c r="B45">
        <f t="shared" ca="1" si="82"/>
        <v>2</v>
      </c>
      <c r="C45" t="str">
        <f t="shared" ca="1" si="104"/>
        <v>Actor0037m</v>
      </c>
      <c r="D45" t="str">
        <f>IF(ISBLANK(F45),"",
IFERROR(VLOOKUP(F45,[2]ActorTable!$A:$H,MATCH("이름참고",[2]ActorTable!$1:$1,0),0),"캐릭터없음"))</f>
        <v>솔</v>
      </c>
      <c r="E45" t="str">
        <f t="shared" ca="1" si="105"/>
        <v/>
      </c>
      <c r="F45" t="s">
        <v>413</v>
      </c>
      <c r="G45">
        <v>3</v>
      </c>
      <c r="H45">
        <v>6</v>
      </c>
      <c r="I45">
        <v>0</v>
      </c>
      <c r="J45">
        <v>0</v>
      </c>
      <c r="K45">
        <v>15</v>
      </c>
      <c r="L45">
        <v>0</v>
      </c>
      <c r="M45">
        <v>0</v>
      </c>
      <c r="N45">
        <v>0</v>
      </c>
      <c r="O45">
        <v>0</v>
      </c>
      <c r="P45">
        <v>0</v>
      </c>
      <c r="Q45">
        <v>18</v>
      </c>
      <c r="R45">
        <v>324</v>
      </c>
      <c r="S45" t="str">
        <f>IFERROR(VLOOKUP(R45,[2]WingLookTable!$A:$B,2,0),"캐릭터없음")</f>
        <v>Wing_DustMultiOtherSineOtherFast</v>
      </c>
      <c r="T45">
        <f t="shared" ca="1" si="106"/>
        <v>196</v>
      </c>
      <c r="U45" t="str">
        <f t="shared" ca="1" si="107"/>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v>
      </c>
      <c r="V45" t="str">
        <f t="shared" ca="1" si="87"/>
        <v>{"dy":19,"sl":2,"id":"Actor2015m","stats":{"tr":3,"trp":6,"str":0,"dex":0,"int":15,"vit":0,"train":0,"wgGr0":0,"wgGr1":0,"wgGr2":0,"wgGr3":18,"wgLk":324}}</v>
      </c>
      <c r="AD45">
        <v>44</v>
      </c>
      <c r="AE45">
        <v>244</v>
      </c>
      <c r="AF45">
        <f>COUNTIF(R:R,AE45)</f>
        <v>1</v>
      </c>
    </row>
    <row r="46" spans="1:32">
      <c r="A46">
        <v>20</v>
      </c>
      <c r="B46">
        <f t="shared" ca="1" si="82"/>
        <v>1</v>
      </c>
      <c r="C46" t="str">
        <f t="shared" ca="1" si="92"/>
        <v>Actor1005m</v>
      </c>
      <c r="D46" t="str">
        <f>IF(ISBLANK(F46),"",
IFERROR(VLOOKUP(F46,[2]ActorTable!$A:$H,MATCH("이름참고",[2]ActorTable!$1:$1,0),0),"캐릭터없음"))</f>
        <v>프로토27</v>
      </c>
      <c r="E46" t="str">
        <f t="shared" ca="1" si="93"/>
        <v/>
      </c>
      <c r="F46" t="s">
        <v>364</v>
      </c>
      <c r="G46">
        <v>3</v>
      </c>
      <c r="H46">
        <v>6</v>
      </c>
      <c r="I46">
        <v>0</v>
      </c>
      <c r="J46">
        <v>10</v>
      </c>
      <c r="K46">
        <v>5</v>
      </c>
      <c r="L46">
        <v>0</v>
      </c>
      <c r="M46">
        <v>0</v>
      </c>
      <c r="N46">
        <v>0</v>
      </c>
      <c r="O46">
        <v>0</v>
      </c>
      <c r="P46">
        <v>0</v>
      </c>
      <c r="Q46">
        <v>18</v>
      </c>
      <c r="R46">
        <v>236</v>
      </c>
      <c r="S46" t="str">
        <f>IFERROR(VLOOKUP(R46,[2]WingLookTable!$A:$B,2,0),"캐릭터없음")</f>
        <v>Wing_MultiPatternNoiseStripeFast</v>
      </c>
      <c r="T46">
        <f t="shared" ca="1" si="103"/>
        <v>248</v>
      </c>
      <c r="U46"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v>
      </c>
      <c r="V46" t="str">
        <f t="shared" ca="1" si="87"/>
        <v>{"dy":20,"sl":1,"id":"Actor1216m","stats":{"tr":3,"trp":6,"str":0,"dex":10,"int":5,"vit":0,"train":0,"wgGr0":0,"wgGr1":0,"wgGr2":0,"wgGr3":18,"wgLk":236}}</v>
      </c>
      <c r="AD46">
        <v>45</v>
      </c>
      <c r="AE46">
        <v>248</v>
      </c>
      <c r="AF46">
        <f>COUNTIF(R:R,AE46)</f>
        <v>1</v>
      </c>
    </row>
    <row r="47" spans="1:32">
      <c r="A47">
        <v>20</v>
      </c>
      <c r="B47">
        <f t="shared" ca="1" si="82"/>
        <v>2</v>
      </c>
      <c r="C47" t="str">
        <f t="shared" ca="1" si="92"/>
        <v>Actor3114m</v>
      </c>
      <c r="D47" t="str">
        <f>IF(ISBLANK(F47),"",
IFERROR(VLOOKUP(F47,[2]ActorTable!$A:$H,MATCH("이름참고",[2]ActorTable!$1:$1,0),0),"캐릭터없음"))</f>
        <v>튤린</v>
      </c>
      <c r="E47" t="str">
        <f t="shared" ca="1" si="93"/>
        <v/>
      </c>
      <c r="F47" t="s">
        <v>380</v>
      </c>
      <c r="G47">
        <v>3</v>
      </c>
      <c r="H47">
        <v>6</v>
      </c>
      <c r="I47">
        <v>10</v>
      </c>
      <c r="J47">
        <v>5</v>
      </c>
      <c r="K47">
        <v>0</v>
      </c>
      <c r="L47">
        <v>0</v>
      </c>
      <c r="M47">
        <v>0</v>
      </c>
      <c r="N47">
        <v>0</v>
      </c>
      <c r="O47">
        <v>0</v>
      </c>
      <c r="P47">
        <v>0</v>
      </c>
      <c r="Q47">
        <v>18</v>
      </c>
      <c r="R47">
        <v>300</v>
      </c>
      <c r="S47" t="str">
        <f>IFERROR(VLOOKUP(R47,[2]WingLookTable!$A:$B,2,0),"캐릭터없음")</f>
        <v>Wing_DustBlueOtherOtherStripeSlow</v>
      </c>
      <c r="T47">
        <f t="shared" ca="1" si="103"/>
        <v>199</v>
      </c>
      <c r="U47"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v>
      </c>
      <c r="V47" t="str">
        <f t="shared" ca="1" si="87"/>
        <v>{"dy":20,"sl":2,"id":"Actor0037m","stats":{"tr":3,"trp":6,"str":10,"dex":5,"int":0,"vit":0,"train":0,"wgGr0":0,"wgGr1":0,"wgGr2":0,"wgGr3":18,"wgLk":300}}</v>
      </c>
      <c r="AD47">
        <v>46</v>
      </c>
      <c r="AE47">
        <v>252</v>
      </c>
      <c r="AF47">
        <f>COUNTIF(R:R,AE47)</f>
        <v>1</v>
      </c>
    </row>
    <row r="48" spans="1:32">
      <c r="A48">
        <v>21</v>
      </c>
      <c r="B48">
        <f t="shared" ca="1" si="82"/>
        <v>1</v>
      </c>
      <c r="C48" t="str">
        <f t="shared" ca="1" si="92"/>
        <v>Actor0024m</v>
      </c>
      <c r="D48" t="str">
        <f>IF(ISBLANK(F48),"",
IFERROR(VLOOKUP(F48,[2]ActorTable!$A:$H,MATCH("이름참고",[2]ActorTable!$1:$1,0),0),"캐릭터없음"))</f>
        <v>케이저</v>
      </c>
      <c r="E48" t="str">
        <f t="shared" ca="1" si="93"/>
        <v/>
      </c>
      <c r="F48" t="s">
        <v>371</v>
      </c>
      <c r="G48">
        <v>3</v>
      </c>
      <c r="H48">
        <v>6</v>
      </c>
      <c r="I48">
        <v>0</v>
      </c>
      <c r="J48">
        <v>0</v>
      </c>
      <c r="K48">
        <v>15</v>
      </c>
      <c r="L48">
        <v>0</v>
      </c>
      <c r="M48">
        <v>0</v>
      </c>
      <c r="N48">
        <v>0</v>
      </c>
      <c r="O48">
        <v>0</v>
      </c>
      <c r="P48">
        <v>0</v>
      </c>
      <c r="Q48">
        <v>18</v>
      </c>
      <c r="R48">
        <v>297</v>
      </c>
      <c r="S48" t="str">
        <f>IFERROR(VLOOKUP(R48,[2]WingLookTable!$A:$B,2,0),"캐릭터없음")</f>
        <v>Wing_DustBlueOtherNoiseOtherFast</v>
      </c>
      <c r="T48">
        <f t="shared" ca="1" si="103"/>
        <v>187</v>
      </c>
      <c r="U48"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v>
      </c>
      <c r="V48" t="str">
        <f t="shared" ca="1" si="87"/>
        <v>{"dy":21,"sl":1,"id":"Actor0113m","stats":{"tr":3,"trp":6,"str":0,"dex":0,"int":15,"vit":0,"train":0,"wgGr0":0,"wgGr1":0,"wgGr2":0,"wgGr3":18,"wgLk":297}}</v>
      </c>
      <c r="AD48">
        <v>47</v>
      </c>
      <c r="AE48">
        <v>256</v>
      </c>
      <c r="AF48">
        <f>COUNTIF(R:R,AE48)</f>
        <v>0</v>
      </c>
    </row>
    <row r="49" spans="1:32">
      <c r="A49">
        <v>21</v>
      </c>
      <c r="B49">
        <f t="shared" ca="1" si="82"/>
        <v>2</v>
      </c>
      <c r="C49" t="str">
        <f t="shared" ca="1" si="92"/>
        <v>Actor0236m</v>
      </c>
      <c r="D49" t="str">
        <f>IF(ISBLANK(F49),"",
IFERROR(VLOOKUP(F49,[2]ActorTable!$A:$H,MATCH("이름참고",[2]ActorTable!$1:$1,0),0),"캐릭터없음"))</f>
        <v>플랜도</v>
      </c>
      <c r="E49" t="str">
        <f t="shared" ca="1" si="93"/>
        <v/>
      </c>
      <c r="F49" t="s">
        <v>339</v>
      </c>
      <c r="G49">
        <v>3</v>
      </c>
      <c r="H49">
        <v>6</v>
      </c>
      <c r="I49">
        <v>5</v>
      </c>
      <c r="J49">
        <v>0</v>
      </c>
      <c r="K49">
        <v>10</v>
      </c>
      <c r="L49">
        <v>0</v>
      </c>
      <c r="M49">
        <v>0</v>
      </c>
      <c r="N49">
        <v>0</v>
      </c>
      <c r="O49">
        <v>0</v>
      </c>
      <c r="P49">
        <v>0</v>
      </c>
      <c r="Q49">
        <v>18</v>
      </c>
      <c r="R49">
        <v>145</v>
      </c>
      <c r="S49" t="str">
        <f>IFERROR(VLOOKUP(R49,[2]WingLookTable!$A:$B,2,0),"캐릭터없음")</f>
        <v>Wing_DustBlueSinePatternFullSlow</v>
      </c>
      <c r="T49">
        <f t="shared" ca="1" si="103"/>
        <v>105</v>
      </c>
      <c r="U49"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v>
      </c>
      <c r="V49" t="str">
        <f t="shared" ca="1" si="87"/>
        <v>{"dy":21,"sl":2,"id":"Actor1039m","stats":{"tr":3,"trp":6,"str":5,"dex":0,"int":10,"vit":0,"train":0,"wgGr0":0,"wgGr1":0,"wgGr2":0,"wgGr3":18,"wgLk":145}}</v>
      </c>
      <c r="AD49">
        <v>48</v>
      </c>
      <c r="AE49">
        <v>260</v>
      </c>
      <c r="AF49">
        <f>COUNTIF(R:R,AE49)</f>
        <v>1</v>
      </c>
    </row>
    <row r="50" spans="1:32">
      <c r="A50">
        <v>22</v>
      </c>
      <c r="B50">
        <f t="shared" ca="1" si="82"/>
        <v>1</v>
      </c>
      <c r="C50" t="str">
        <f t="shared" ref="C50" ca="1" si="108">VLOOKUP(RANDBETWEEN(1,COUNTA(Z:Z)-1),Z:AA,2,0)</f>
        <v>Actor1218m</v>
      </c>
      <c r="D50" t="str">
        <f>IF(ISBLANK(F50),"",
IFERROR(VLOOKUP(F50,[2]ActorTable!$A:$H,MATCH("이름참고",[2]ActorTable!$1:$1,0),0),"캐릭터없음"))</f>
        <v>프리스</v>
      </c>
      <c r="E50" t="str">
        <f t="shared" ref="E50" ca="1" si="109">IF(AND(B50&lt;=OFFSET(B50,1,0),NOT(ISBLANK(F50))),
IF(F50=OFFSET(F50,1,0),"같음",""),"")</f>
        <v/>
      </c>
      <c r="F50" t="s">
        <v>367</v>
      </c>
      <c r="G50">
        <v>3</v>
      </c>
      <c r="H50">
        <v>6</v>
      </c>
      <c r="I50">
        <v>0</v>
      </c>
      <c r="J50">
        <v>10</v>
      </c>
      <c r="K50">
        <v>5</v>
      </c>
      <c r="L50">
        <v>0</v>
      </c>
      <c r="M50">
        <v>0</v>
      </c>
      <c r="N50">
        <v>0</v>
      </c>
      <c r="O50">
        <v>0</v>
      </c>
      <c r="P50">
        <v>0</v>
      </c>
      <c r="Q50">
        <v>18</v>
      </c>
      <c r="R50">
        <v>352</v>
      </c>
      <c r="S50" t="str">
        <f>IFERROR(VLOOKUP(R50,[2]WingLookTable!$A:$B,2,0),"캐릭터없음")</f>
        <v>Wing_GreenOtherOtherFullFast</v>
      </c>
      <c r="T50">
        <f t="shared" ref="T50" ca="1" si="110">VLOOKUP(RANDBETWEEN(1,COUNTA(AD:AD)-1),AD:AE,2,0)</f>
        <v>151</v>
      </c>
      <c r="U50" t="str">
        <f t="shared" ref="U50" ca="1" si="111">IF(ROW()=2,V50,OFFSET(U50,-1,0)&amp;IF(LEN(V50)=0,"",","&amp;V50))</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v>
      </c>
      <c r="V50" t="str">
        <f t="shared" ca="1" si="87"/>
        <v>{"dy":22,"sl":1,"id":"Actor0125m","stats":{"tr":3,"trp":6,"str":0,"dex":10,"int":5,"vit":0,"train":0,"wgGr0":0,"wgGr1":0,"wgGr2":0,"wgGr3":18,"wgLk":352}}</v>
      </c>
      <c r="AD50">
        <v>49</v>
      </c>
      <c r="AE50">
        <v>264</v>
      </c>
      <c r="AF50">
        <f>COUNTIF(R:R,AE50)</f>
        <v>2</v>
      </c>
    </row>
    <row r="51" spans="1:32">
      <c r="A51">
        <v>22</v>
      </c>
      <c r="B51">
        <f t="shared" ca="1" si="82"/>
        <v>2</v>
      </c>
      <c r="C51" t="str">
        <f t="shared" ref="C51" ca="1" si="112">VLOOKUP(RANDBETWEEN(1,COUNTA(Z:Z)-1),Z:AA,2,0)</f>
        <v>Actor3212m</v>
      </c>
      <c r="D51" t="str">
        <f>IF(ISBLANK(F51),"",
IFERROR(VLOOKUP(F51,[2]ActorTable!$A:$H,MATCH("이름참고",[2]ActorTable!$1:$1,0),0),"캐릭터없음"))</f>
        <v>클라크</v>
      </c>
      <c r="E51" t="str">
        <f t="shared" ref="E51" ca="1" si="113">IF(AND(B51&lt;=OFFSET(B51,1,0),NOT(ISBLANK(F51))),
IF(F51=OFFSET(F51,1,0),"같음",""),"")</f>
        <v/>
      </c>
      <c r="F51" t="s">
        <v>370</v>
      </c>
      <c r="G51">
        <v>3</v>
      </c>
      <c r="H51">
        <v>6</v>
      </c>
      <c r="I51">
        <v>0</v>
      </c>
      <c r="J51">
        <v>5</v>
      </c>
      <c r="K51">
        <v>10</v>
      </c>
      <c r="L51">
        <v>0</v>
      </c>
      <c r="M51">
        <v>0</v>
      </c>
      <c r="N51">
        <v>0</v>
      </c>
      <c r="O51">
        <v>0</v>
      </c>
      <c r="P51">
        <v>0</v>
      </c>
      <c r="Q51">
        <v>18</v>
      </c>
      <c r="R51">
        <v>199</v>
      </c>
      <c r="S51" t="str">
        <f>IFERROR(VLOOKUP(R51,[2]WingLookTable!$A:$B,2,0),"캐릭터없음")</f>
        <v>Wing_FireFullNoiseOtherSlow</v>
      </c>
      <c r="T51">
        <f t="shared" ref="T51" ca="1" si="114">VLOOKUP(RANDBETWEEN(1,COUNTA(AD:AD)-1),AD:AE,2,0)</f>
        <v>264</v>
      </c>
      <c r="U51" t="str">
        <f t="shared" ref="U51" ca="1" si="115">IF(ROW()=2,V51,OFFSET(U51,-1,0)&amp;IF(LEN(V51)=0,"",","&amp;V51))</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v>
      </c>
      <c r="V51" t="str">
        <f t="shared" ca="1" si="87"/>
        <v>{"dy":22,"sl":2,"id":"Actor2011m","stats":{"tr":3,"trp":6,"str":0,"dex":5,"int":10,"vit":0,"train":0,"wgGr0":0,"wgGr1":0,"wgGr2":0,"wgGr3":18,"wgLk":199}}</v>
      </c>
      <c r="AD51">
        <v>50</v>
      </c>
      <c r="AE51">
        <v>268</v>
      </c>
      <c r="AF51">
        <f>COUNTIF(R:R,AE51)</f>
        <v>1</v>
      </c>
    </row>
    <row r="52" spans="1:32">
      <c r="A52">
        <v>23</v>
      </c>
      <c r="B52">
        <f t="shared" ca="1" si="82"/>
        <v>1</v>
      </c>
      <c r="C52" t="str">
        <f t="shared" ref="C52" ca="1" si="116">VLOOKUP(RANDBETWEEN(1,COUNTA(Z:Z)-1),Z:AA,2,0)</f>
        <v>Actor0104m</v>
      </c>
      <c r="D52" t="str">
        <f>IF(ISBLANK(F52),"",
IFERROR(VLOOKUP(F52,[2]ActorTable!$A:$H,MATCH("이름참고",[2]ActorTable!$1:$1,0),0),"캐릭터없음"))</f>
        <v>오비우스</v>
      </c>
      <c r="E52" t="str">
        <f t="shared" ref="E52" ca="1" si="117">IF(AND(B52&lt;=OFFSET(B52,1,0),NOT(ISBLANK(F52))),
IF(F52=OFFSET(F52,1,0),"같음",""),"")</f>
        <v/>
      </c>
      <c r="F52" t="s">
        <v>349</v>
      </c>
      <c r="G52">
        <v>3</v>
      </c>
      <c r="H52">
        <v>6</v>
      </c>
      <c r="I52">
        <v>8</v>
      </c>
      <c r="J52">
        <v>0</v>
      </c>
      <c r="K52">
        <v>0</v>
      </c>
      <c r="L52">
        <v>7</v>
      </c>
      <c r="M52">
        <v>0</v>
      </c>
      <c r="N52">
        <v>0</v>
      </c>
      <c r="O52">
        <v>0</v>
      </c>
      <c r="P52">
        <v>0</v>
      </c>
      <c r="Q52">
        <v>18</v>
      </c>
      <c r="R52">
        <v>248</v>
      </c>
      <c r="S52" t="str">
        <f>IFERROR(VLOOKUP(R52,[2]WingLookTable!$A:$B,2,0),"캐릭터없음")</f>
        <v>Wing_RedOtherOtherFullFast</v>
      </c>
      <c r="T52">
        <f t="shared" ref="T52" ca="1" si="118">VLOOKUP(RANDBETWEEN(1,COUNTA(AD:AD)-1),AD:AE,2,0)</f>
        <v>105</v>
      </c>
      <c r="U52" t="str">
        <f t="shared" ref="U52" ca="1" si="119">IF(ROW()=2,V52,OFFSET(U52,-1,0)&amp;IF(LEN(V52)=0,"",","&amp;V52))</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v>
      </c>
      <c r="V52" t="str">
        <f t="shared" ca="1" si="87"/>
        <v>{"dy":23,"sl":1,"id":"Actor1141m","stats":{"tr":3,"trp":6,"str":8,"dex":0,"int":0,"vit":7,"train":0,"wgGr0":0,"wgGr1":0,"wgGr2":0,"wgGr3":18,"wgLk":248}}</v>
      </c>
      <c r="AD52">
        <v>51</v>
      </c>
      <c r="AE52">
        <v>272</v>
      </c>
      <c r="AF52">
        <f>COUNTIF(R:R,AE52)</f>
        <v>1</v>
      </c>
    </row>
    <row r="53" spans="1:32">
      <c r="A53">
        <v>23</v>
      </c>
      <c r="B53">
        <f t="shared" ca="1" si="82"/>
        <v>2</v>
      </c>
      <c r="C53" t="str">
        <f t="shared" ref="C53" ca="1" si="120">VLOOKUP(RANDBETWEEN(1,COUNTA(Z:Z)-1),Z:AA,2,0)</f>
        <v>Actor2120m</v>
      </c>
      <c r="D53" t="str">
        <f>IF(ISBLANK(F53),"",
IFERROR(VLOOKUP(F53,[2]ActorTable!$A:$H,MATCH("이름참고",[2]ActorTable!$1:$1,0),0),"캐릭터없음"))</f>
        <v>헤르윈</v>
      </c>
      <c r="E53" t="str">
        <f t="shared" ref="E53" ca="1" si="121">IF(AND(B53&lt;=OFFSET(B53,1,0),NOT(ISBLANK(F53))),
IF(F53=OFFSET(F53,1,0),"같음",""),"")</f>
        <v/>
      </c>
      <c r="F53" t="s">
        <v>365</v>
      </c>
      <c r="G53">
        <v>3</v>
      </c>
      <c r="H53">
        <v>6</v>
      </c>
      <c r="I53">
        <v>0</v>
      </c>
      <c r="J53">
        <v>0</v>
      </c>
      <c r="K53">
        <v>15</v>
      </c>
      <c r="L53">
        <v>0</v>
      </c>
      <c r="M53">
        <v>0</v>
      </c>
      <c r="N53">
        <v>0</v>
      </c>
      <c r="O53">
        <v>0</v>
      </c>
      <c r="P53">
        <v>0</v>
      </c>
      <c r="Q53">
        <v>18</v>
      </c>
      <c r="R53">
        <v>151</v>
      </c>
      <c r="S53" t="str">
        <f>IFERROR(VLOOKUP(R53,[2]WingLookTable!$A:$B,2,0),"캐릭터없음")</f>
        <v>Wing_DustCyanSineOtherFullFast</v>
      </c>
      <c r="T53">
        <f t="shared" ref="T53" ca="1" si="122">VLOOKUP(RANDBETWEEN(1,COUNTA(AD:AD)-1),AD:AE,2,0)</f>
        <v>105</v>
      </c>
      <c r="U53" t="str">
        <f t="shared" ref="U53" ca="1" si="123">IF(ROW()=2,V53,OFFSET(U53,-1,0)&amp;IF(LEN(V53)=0,"",","&amp;V53))</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v>
      </c>
      <c r="V53" t="str">
        <f t="shared" ca="1" si="87"/>
        <v>{"dy":23,"sl":2,"id":"Actor0007m","stats":{"tr":3,"trp":6,"str":0,"dex":0,"int":15,"vit":0,"train":0,"wgGr0":0,"wgGr1":0,"wgGr2":0,"wgGr3":18,"wgLk":151}}</v>
      </c>
      <c r="AD53">
        <v>52</v>
      </c>
      <c r="AE53">
        <v>276</v>
      </c>
      <c r="AF53">
        <f>COUNTIF(R:R,AE53)</f>
        <v>1</v>
      </c>
    </row>
    <row r="54" spans="1:32">
      <c r="A54">
        <v>24</v>
      </c>
      <c r="B54">
        <f t="shared" ca="1" si="82"/>
        <v>1</v>
      </c>
      <c r="C54" t="str">
        <f t="shared" ca="1" si="92"/>
        <v>Actor1109m</v>
      </c>
      <c r="D54" t="str">
        <f>IF(ISBLANK(F54),"",
IFERROR(VLOOKUP(F54,[2]ActorTable!$A:$H,MATCH("이름참고",[2]ActorTable!$1:$1,0),0),"캐릭터없음"))</f>
        <v>원더</v>
      </c>
      <c r="E54" t="str">
        <f t="shared" ca="1" si="93"/>
        <v/>
      </c>
      <c r="F54" t="s">
        <v>363</v>
      </c>
      <c r="G54">
        <v>3</v>
      </c>
      <c r="H54">
        <v>6</v>
      </c>
      <c r="I54">
        <v>10</v>
      </c>
      <c r="J54">
        <v>5</v>
      </c>
      <c r="K54">
        <v>0</v>
      </c>
      <c r="L54">
        <v>0</v>
      </c>
      <c r="M54">
        <v>0</v>
      </c>
      <c r="N54">
        <v>0</v>
      </c>
      <c r="O54">
        <v>0</v>
      </c>
      <c r="P54">
        <v>0</v>
      </c>
      <c r="Q54">
        <v>18</v>
      </c>
      <c r="R54">
        <v>268</v>
      </c>
      <c r="S54" t="str">
        <f>IFERROR(VLOOKUP(R54,[2]WingLookTable!$A:$B,2,0),"캐릭터없음")</f>
        <v>Wing_SkySineSineFullSlow</v>
      </c>
      <c r="T54">
        <f t="shared" ca="1" si="103"/>
        <v>312</v>
      </c>
      <c r="U54"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v>
      </c>
      <c r="V54" t="str">
        <f t="shared" ca="1" si="87"/>
        <v>{"dy":24,"sl":1,"id":"Actor2128m","stats":{"tr":3,"trp":6,"str":10,"dex":5,"int":0,"vit":0,"train":0,"wgGr0":0,"wgGr1":0,"wgGr2":0,"wgGr3":18,"wgLk":268}}</v>
      </c>
      <c r="AD54">
        <v>53</v>
      </c>
      <c r="AE54">
        <v>280</v>
      </c>
      <c r="AF54">
        <f>COUNTIF(R:R,AE54)</f>
        <v>1</v>
      </c>
    </row>
    <row r="55" spans="1:32">
      <c r="A55">
        <v>24</v>
      </c>
      <c r="B55">
        <f t="shared" ca="1" si="82"/>
        <v>2</v>
      </c>
      <c r="C55" t="str">
        <f t="shared" ca="1" si="92"/>
        <v>Actor2010m</v>
      </c>
      <c r="D55" t="str">
        <f>IF(ISBLANK(F55),"",
IFERROR(VLOOKUP(F55,[2]ActorTable!$A:$H,MATCH("이름참고",[2]ActorTable!$1:$1,0),0),"캐릭터없음"))</f>
        <v>플랜도</v>
      </c>
      <c r="E55" t="str">
        <f t="shared" ca="1" si="93"/>
        <v/>
      </c>
      <c r="F55" t="s">
        <v>471</v>
      </c>
      <c r="G55">
        <v>3</v>
      </c>
      <c r="H55">
        <v>6</v>
      </c>
      <c r="I55">
        <v>5</v>
      </c>
      <c r="J55">
        <v>10</v>
      </c>
      <c r="K55">
        <v>0</v>
      </c>
      <c r="L55">
        <v>0</v>
      </c>
      <c r="M55">
        <v>0</v>
      </c>
      <c r="N55">
        <v>0</v>
      </c>
      <c r="O55">
        <v>0</v>
      </c>
      <c r="P55">
        <v>0</v>
      </c>
      <c r="Q55">
        <v>18</v>
      </c>
      <c r="R55">
        <v>226</v>
      </c>
      <c r="S55" t="str">
        <f>IFERROR(VLOOKUP(R55,[2]WingLookTable!$A:$B,2,0),"캐릭터없음")</f>
        <v>Wing_MultiOtherNoiseFullFast</v>
      </c>
      <c r="T55">
        <f t="shared" ca="1" si="103"/>
        <v>113</v>
      </c>
      <c r="U55"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v>
      </c>
      <c r="V55" t="str">
        <f t="shared" ca="1" si="87"/>
        <v>{"dy":24,"sl":2,"id":"Actor1039m","stats":{"tr":3,"trp":6,"str":5,"dex":10,"int":0,"vit":0,"train":0,"wgGr0":0,"wgGr1":0,"wgGr2":0,"wgGr3":18,"wgLk":226}}</v>
      </c>
      <c r="AD55">
        <v>54</v>
      </c>
      <c r="AE55">
        <v>284</v>
      </c>
      <c r="AF55">
        <f>COUNTIF(R:R,AE55)</f>
        <v>1</v>
      </c>
    </row>
    <row r="56" spans="1:32">
      <c r="A56">
        <v>25</v>
      </c>
      <c r="B56">
        <f t="shared" ca="1" si="82"/>
        <v>1</v>
      </c>
      <c r="C56" t="str">
        <f t="shared" ca="1" si="92"/>
        <v>Actor1216m</v>
      </c>
      <c r="D56" t="str">
        <f>IF(ISBLANK(F56),"",
IFERROR(VLOOKUP(F56,[2]ActorTable!$A:$H,MATCH("이름참고",[2]ActorTable!$1:$1,0),0),"캐릭터없음"))</f>
        <v>테이슨</v>
      </c>
      <c r="E56" t="str">
        <f t="shared" ca="1" si="93"/>
        <v/>
      </c>
      <c r="F56" t="s">
        <v>360</v>
      </c>
      <c r="G56">
        <v>3</v>
      </c>
      <c r="H56">
        <v>6</v>
      </c>
      <c r="I56">
        <v>15</v>
      </c>
      <c r="J56">
        <v>0</v>
      </c>
      <c r="K56">
        <v>0</v>
      </c>
      <c r="L56">
        <v>0</v>
      </c>
      <c r="M56">
        <v>0</v>
      </c>
      <c r="N56">
        <v>0</v>
      </c>
      <c r="O56">
        <v>0</v>
      </c>
      <c r="P56">
        <v>0</v>
      </c>
      <c r="Q56">
        <v>18</v>
      </c>
      <c r="R56">
        <v>264</v>
      </c>
      <c r="S56" t="str">
        <f>IFERROR(VLOOKUP(R56,[2]WingLookTable!$A:$B,2,0),"캐릭터없음")</f>
        <v>Wing_SkySineNoneFullFast</v>
      </c>
      <c r="T56">
        <f t="shared" ca="1" si="103"/>
        <v>272</v>
      </c>
      <c r="U56"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v>
      </c>
      <c r="V56" t="str">
        <f t="shared" ca="1" si="87"/>
        <v>{"dy":25,"sl":1,"id":"Actor1108m","stats":{"tr":3,"trp":6,"str":15,"dex":0,"int":0,"vit":0,"train":0,"wgGr0":0,"wgGr1":0,"wgGr2":0,"wgGr3":18,"wgLk":264}}</v>
      </c>
      <c r="AD56">
        <v>55</v>
      </c>
      <c r="AE56">
        <v>288</v>
      </c>
      <c r="AF56">
        <f>COUNTIF(R:R,AE56)</f>
        <v>1</v>
      </c>
    </row>
    <row r="57" spans="1:32">
      <c r="A57">
        <v>25</v>
      </c>
      <c r="B57">
        <f t="shared" ca="1" si="82"/>
        <v>2</v>
      </c>
      <c r="C57" t="str">
        <f t="shared" ca="1" si="92"/>
        <v>Actor3212m</v>
      </c>
      <c r="D57" t="str">
        <f>IF(ISBLANK(F57),"",
IFERROR(VLOOKUP(F57,[2]ActorTable!$A:$H,MATCH("이름참고",[2]ActorTable!$1:$1,0),0),"캐릭터없음"))</f>
        <v>딘즈</v>
      </c>
      <c r="E57" t="str">
        <f t="shared" ca="1" si="93"/>
        <v/>
      </c>
      <c r="F57" t="s">
        <v>382</v>
      </c>
      <c r="G57">
        <v>3</v>
      </c>
      <c r="H57">
        <v>6</v>
      </c>
      <c r="I57">
        <v>10</v>
      </c>
      <c r="J57">
        <v>0</v>
      </c>
      <c r="K57">
        <v>0</v>
      </c>
      <c r="L57">
        <v>5</v>
      </c>
      <c r="M57">
        <v>0</v>
      </c>
      <c r="N57">
        <v>0</v>
      </c>
      <c r="O57">
        <v>0</v>
      </c>
      <c r="P57">
        <v>0</v>
      </c>
      <c r="Q57">
        <v>18</v>
      </c>
      <c r="R57">
        <v>344</v>
      </c>
      <c r="S57" t="str">
        <f>IFERROR(VLOOKUP(R57,[2]WingLookTable!$A:$B,2,0),"캐릭터없음")</f>
        <v>Wing_DustYellowOtherStripeFullSlow</v>
      </c>
      <c r="T57">
        <f t="shared" ca="1" si="103"/>
        <v>328</v>
      </c>
      <c r="U57"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v>
      </c>
      <c r="V57" t="str">
        <f t="shared" ca="1" si="87"/>
        <v>{"dy":25,"sl":2,"id":"Actor3022m","stats":{"tr":3,"trp":6,"str":10,"dex":0,"int":0,"vit":5,"train":0,"wgGr0":0,"wgGr1":0,"wgGr2":0,"wgGr3":18,"wgLk":344}}</v>
      </c>
      <c r="AD57">
        <v>56</v>
      </c>
      <c r="AE57">
        <v>291</v>
      </c>
      <c r="AF57">
        <f>COUNTIF(R:R,AE57)</f>
        <v>1</v>
      </c>
    </row>
    <row r="58" spans="1:32">
      <c r="A58">
        <v>26</v>
      </c>
      <c r="B58">
        <f t="shared" ca="1" si="82"/>
        <v>1</v>
      </c>
      <c r="C58" t="str">
        <f t="shared" ref="C58:C59" ca="1" si="124">VLOOKUP(RANDBETWEEN(1,COUNTA(Z:Z)-1),Z:AA,2,0)</f>
        <v>Actor1216m</v>
      </c>
      <c r="D58" t="str">
        <f>IF(ISBLANK(F58),"",
IFERROR(VLOOKUP(F58,[2]ActorTable!$A:$H,MATCH("이름참고",[2]ActorTable!$1:$1,0),0),"캐릭터없음"))</f>
        <v>메릴</v>
      </c>
      <c r="E58" t="str">
        <f t="shared" ref="E58:E59" ca="1" si="125">IF(AND(B58&lt;=OFFSET(B58,1,0),NOT(ISBLANK(F58))),
IF(F58=OFFSET(F58,1,0),"같음",""),"")</f>
        <v/>
      </c>
      <c r="F58" t="s">
        <v>446</v>
      </c>
      <c r="G58">
        <v>3</v>
      </c>
      <c r="H58">
        <v>6</v>
      </c>
      <c r="I58">
        <v>8</v>
      </c>
      <c r="J58">
        <v>7</v>
      </c>
      <c r="K58">
        <v>0</v>
      </c>
      <c r="L58">
        <v>0</v>
      </c>
      <c r="M58">
        <v>0</v>
      </c>
      <c r="N58">
        <v>0</v>
      </c>
      <c r="O58">
        <v>0</v>
      </c>
      <c r="P58">
        <v>0</v>
      </c>
      <c r="Q58">
        <v>18</v>
      </c>
      <c r="R58">
        <v>284</v>
      </c>
      <c r="S58" t="str">
        <f>IFERROR(VLOOKUP(R58,[2]WingLookTable!$A:$B,2,0),"캐릭터없음")</f>
        <v>Wing_YellowOtherNoiseStripeFast</v>
      </c>
      <c r="T58">
        <f t="shared" ref="T58" ca="1" si="126">VLOOKUP(RANDBETWEEN(1,COUNTA(AD:AD)-1),AD:AE,2,0)</f>
        <v>223</v>
      </c>
      <c r="U58"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v>
      </c>
      <c r="V58" t="str">
        <f t="shared" ref="V58" ca="1" si="127">"{"""&amp;A$1&amp;""":"&amp;A58
&amp;","""&amp;B$1&amp;""":"&amp;B58
&amp;IF(LEN(F58)=0,"",","""&amp;F$1&amp;""":"""&amp;F58&amp;"""")
&amp;IF(LEN(F58)=0,"",",""stats"":{")
&amp;IF(LEN(F58)=0,"",""""&amp;G$1&amp;""":"&amp;G58)
&amp;IF(LEN(F58)=0,"",","""&amp;H$1&amp;""":"&amp;H58)
&amp;IF(LEN(F58)=0,"",","""&amp;I$1&amp;""":"&amp;I58)
&amp;IF(LEN(F58)=0,"",","""&amp;J$1&amp;""":"&amp;J58)
&amp;IF(LEN(F58)=0,"",","""&amp;K$1&amp;""":"&amp;K58)
&amp;IF(LEN(F58)=0,"",","""&amp;L$1&amp;""":"&amp;L58)
&amp;IF(LEN(F58)=0,"",","""&amp;M$1&amp;""":"&amp;M58)
&amp;IF(LEN(F58)=0,"",","""&amp;N$1&amp;""":"&amp;N58)
&amp;IF(LEN(F58)=0,"",","""&amp;O$1&amp;""":"&amp;O58)
&amp;IF(LEN(F58)=0,"",","""&amp;P$1&amp;""":"&amp;P58)
&amp;IF(LEN(F58)=0,"",","""&amp;Q$1&amp;""":"&amp;Q58)
&amp;IF(LEN(F58)=0,"",","""&amp;R$1&amp;""":"&amp;R58)
&amp;IF(LEN(F58)=0,"","}")&amp;"}"</f>
        <v>{"dy":26,"sl":1,"id":"Actor3212m","stats":{"tr":3,"trp":6,"str":8,"dex":7,"int":0,"vit":0,"train":0,"wgGr0":0,"wgGr1":0,"wgGr2":0,"wgGr3":18,"wgLk":284}}</v>
      </c>
      <c r="AD58">
        <v>57</v>
      </c>
      <c r="AE58">
        <v>294</v>
      </c>
      <c r="AF58">
        <f>COUNTIF(R:R,AE58)</f>
        <v>0</v>
      </c>
    </row>
    <row r="59" spans="1:32">
      <c r="A59">
        <v>26</v>
      </c>
      <c r="B59">
        <f t="shared" ca="1" si="82"/>
        <v>2</v>
      </c>
      <c r="C59" t="str">
        <f t="shared" ca="1" si="124"/>
        <v>Actor1109m</v>
      </c>
      <c r="D59" t="str">
        <f>IF(ISBLANK(F59),"",
IFERROR(VLOOKUP(F59,[2]ActorTable!$A:$H,MATCH("이름참고",[2]ActorTable!$1:$1,0),0),"캐릭터없음"))</f>
        <v>베이</v>
      </c>
      <c r="E59" t="str">
        <f t="shared" ca="1" si="125"/>
        <v/>
      </c>
      <c r="F59" t="s">
        <v>411</v>
      </c>
      <c r="G59">
        <v>3</v>
      </c>
      <c r="H59">
        <v>6</v>
      </c>
      <c r="I59">
        <v>8</v>
      </c>
      <c r="J59">
        <v>0</v>
      </c>
      <c r="K59">
        <v>7</v>
      </c>
      <c r="L59">
        <v>0</v>
      </c>
      <c r="M59">
        <v>0</v>
      </c>
      <c r="N59">
        <v>0</v>
      </c>
      <c r="O59">
        <v>0</v>
      </c>
      <c r="P59">
        <v>0</v>
      </c>
      <c r="Q59">
        <v>18</v>
      </c>
      <c r="R59">
        <v>360</v>
      </c>
      <c r="S59" t="str">
        <f>IFERROR(VLOOKUP(R59,[2]WingLookTable!$A:$B,2,0),"캐릭터없음")</f>
        <v>Wing_MultiFullSineStripeSlow</v>
      </c>
      <c r="T59">
        <f t="shared" ref="T59" ca="1" si="128">VLOOKUP(RANDBETWEEN(1,COUNTA(AD:AD)-1),AD:AE,2,0)</f>
        <v>148</v>
      </c>
      <c r="U59" t="str">
        <f t="shared" ref="U59" ca="1" si="129">IF(ROW()=2,V59,OFFSET(U59,-1,0)&amp;IF(LEN(V59)=0,"",","&amp;V59))</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v>
      </c>
      <c r="V59" t="str">
        <f t="shared" ref="V59" ca="1" si="130">"{"""&amp;A$1&amp;""":"&amp;A59
&amp;","""&amp;B$1&amp;""":"&amp;B59
&amp;IF(LEN(F59)=0,"",","""&amp;F$1&amp;""":"""&amp;F59&amp;"""")
&amp;IF(LEN(F59)=0,"",",""stats"":{")
&amp;IF(LEN(F59)=0,"",""""&amp;G$1&amp;""":"&amp;G59)
&amp;IF(LEN(F59)=0,"",","""&amp;H$1&amp;""":"&amp;H59)
&amp;IF(LEN(F59)=0,"",","""&amp;I$1&amp;""":"&amp;I59)
&amp;IF(LEN(F59)=0,"",","""&amp;J$1&amp;""":"&amp;J59)
&amp;IF(LEN(F59)=0,"",","""&amp;K$1&amp;""":"&amp;K59)
&amp;IF(LEN(F59)=0,"",","""&amp;L$1&amp;""":"&amp;L59)
&amp;IF(LEN(F59)=0,"",","""&amp;M$1&amp;""":"&amp;M59)
&amp;IF(LEN(F59)=0,"",","""&amp;N$1&amp;""":"&amp;N59)
&amp;IF(LEN(F59)=0,"",","""&amp;O$1&amp;""":"&amp;O59)
&amp;IF(LEN(F59)=0,"",","""&amp;P$1&amp;""":"&amp;P59)
&amp;IF(LEN(F59)=0,"",","""&amp;Q$1&amp;""":"&amp;Q59)
&amp;IF(LEN(F59)=0,"",","""&amp;R$1&amp;""":"&amp;R59)
&amp;IF(LEN(F59)=0,"","}")&amp;"}"</f>
        <v>{"dy":26,"sl":2,"id":"Actor0104m","stats":{"tr":3,"trp":6,"str":8,"dex":0,"int":7,"vit":0,"train":0,"wgGr0":0,"wgGr1":0,"wgGr2":0,"wgGr3":18,"wgLk":360}}</v>
      </c>
      <c r="AD59">
        <v>58</v>
      </c>
      <c r="AE59">
        <v>297</v>
      </c>
      <c r="AF59">
        <f>COUNTIF(R:R,AE59)</f>
        <v>1</v>
      </c>
    </row>
    <row r="60" spans="1:32">
      <c r="A60">
        <v>26</v>
      </c>
      <c r="B60">
        <f t="shared" ref="B60" ca="1" si="131">IF(A60&lt;&gt;OFFSET(A60,-1,0),1,OFFSET(B60,-1,0)+1)</f>
        <v>3</v>
      </c>
      <c r="C60" t="str">
        <f t="shared" ref="C60" ca="1" si="132">VLOOKUP(RANDBETWEEN(1,COUNTA(Z:Z)-1),Z:AA,2,0)</f>
        <v>Actor0113m</v>
      </c>
      <c r="D60" t="str">
        <f>IF(ISBLANK(F60),"",
IFERROR(VLOOKUP(F60,[2]ActorTable!$A:$H,MATCH("이름참고",[2]ActorTable!$1:$1,0),0),"캐릭터없음"))</f>
        <v>에이잭</v>
      </c>
      <c r="E60" t="str">
        <f t="shared" ref="E60" ca="1" si="133">IF(AND(B60&lt;=OFFSET(B60,1,0),NOT(ISBLANK(F60))),
IF(F60=OFFSET(F60,1,0),"같음",""),"")</f>
        <v/>
      </c>
      <c r="F60" t="s">
        <v>410</v>
      </c>
      <c r="G60">
        <v>3</v>
      </c>
      <c r="H60">
        <v>6</v>
      </c>
      <c r="I60">
        <v>15</v>
      </c>
      <c r="J60">
        <v>0</v>
      </c>
      <c r="K60">
        <v>0</v>
      </c>
      <c r="L60">
        <v>0</v>
      </c>
      <c r="M60">
        <v>0</v>
      </c>
      <c r="N60">
        <v>0</v>
      </c>
      <c r="O60">
        <v>0</v>
      </c>
      <c r="P60">
        <v>0</v>
      </c>
      <c r="Q60">
        <v>18</v>
      </c>
      <c r="R60">
        <v>244</v>
      </c>
      <c r="S60" t="str">
        <f>IFERROR(VLOOKUP(R60,[2]WingLookTable!$A:$B,2,0),"캐릭터없음")</f>
        <v>Wing_PurpleStripeNoiseFullSlow</v>
      </c>
      <c r="T60">
        <f t="shared" ref="T60" ca="1" si="134">VLOOKUP(RANDBETWEEN(1,COUNTA(AD:AD)-1),AD:AE,2,0)</f>
        <v>312</v>
      </c>
      <c r="U60" t="str">
        <f t="shared" ref="U60" ca="1" si="135">IF(ROW()=2,V60,OFFSET(U60,-1,0)&amp;IF(LEN(V60)=0,"",","&amp;V60))</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v>
      </c>
      <c r="V60" t="str">
        <f t="shared" ref="V60" ca="1" si="136">"{"""&amp;A$1&amp;""":"&amp;A60
&amp;","""&amp;B$1&amp;""":"&amp;B60
&amp;IF(LEN(F60)=0,"",","""&amp;F$1&amp;""":"""&amp;F60&amp;"""")
&amp;IF(LEN(F60)=0,"",",""stats"":{")
&amp;IF(LEN(F60)=0,"",""""&amp;G$1&amp;""":"&amp;G60)
&amp;IF(LEN(F60)=0,"",","""&amp;H$1&amp;""":"&amp;H60)
&amp;IF(LEN(F60)=0,"",","""&amp;I$1&amp;""":"&amp;I60)
&amp;IF(LEN(F60)=0,"",","""&amp;J$1&amp;""":"&amp;J60)
&amp;IF(LEN(F60)=0,"",","""&amp;K$1&amp;""":"&amp;K60)
&amp;IF(LEN(F60)=0,"",","""&amp;L$1&amp;""":"&amp;L60)
&amp;IF(LEN(F60)=0,"",","""&amp;M$1&amp;""":"&amp;M60)
&amp;IF(LEN(F60)=0,"",","""&amp;N$1&amp;""":"&amp;N60)
&amp;IF(LEN(F60)=0,"",","""&amp;O$1&amp;""":"&amp;O60)
&amp;IF(LEN(F60)=0,"",","""&amp;P$1&amp;""":"&amp;P60)
&amp;IF(LEN(F60)=0,"",","""&amp;Q$1&amp;""":"&amp;Q60)
&amp;IF(LEN(F60)=0,"",","""&amp;R$1&amp;""":"&amp;R60)
&amp;IF(LEN(F60)=0,"","}")&amp;"}"</f>
        <v>{"dy":26,"sl":3,"id":"Actor1029m","stats":{"tr":3,"trp":6,"str":15,"dex":0,"int":0,"vit":0,"train":0,"wgGr0":0,"wgGr1":0,"wgGr2":0,"wgGr3":18,"wgLk":244}}</v>
      </c>
      <c r="AD60">
        <v>59</v>
      </c>
      <c r="AE60">
        <v>300</v>
      </c>
      <c r="AF60">
        <f>COUNTIF(R:R,AE60)</f>
        <v>1</v>
      </c>
    </row>
    <row r="61" spans="1:32">
      <c r="A61">
        <v>27</v>
      </c>
      <c r="B61">
        <f t="shared" ca="1" si="82"/>
        <v>1</v>
      </c>
      <c r="C61" t="str">
        <f t="shared" ca="1" si="92"/>
        <v>Actor0236m</v>
      </c>
      <c r="D61" t="str">
        <f>IF(ISBLANK(F61),"",
IFERROR(VLOOKUP(F61,[2]ActorTable!$A:$H,MATCH("이름참고",[2]ActorTable!$1:$1,0),0),"캐릭터없음"))</f>
        <v>메디아</v>
      </c>
      <c r="E61" t="str">
        <f t="shared" ca="1" si="93"/>
        <v/>
      </c>
      <c r="F61" t="s">
        <v>429</v>
      </c>
      <c r="G61">
        <v>3</v>
      </c>
      <c r="H61">
        <v>6</v>
      </c>
      <c r="I61">
        <v>8</v>
      </c>
      <c r="J61">
        <v>0</v>
      </c>
      <c r="K61">
        <v>7</v>
      </c>
      <c r="L61">
        <v>0</v>
      </c>
      <c r="M61">
        <v>0</v>
      </c>
      <c r="N61">
        <v>0</v>
      </c>
      <c r="O61">
        <v>0</v>
      </c>
      <c r="P61">
        <v>0</v>
      </c>
      <c r="Q61">
        <v>18</v>
      </c>
      <c r="R61">
        <v>129</v>
      </c>
      <c r="S61" t="str">
        <f>IFERROR(VLOOKUP(R61,[2]WingLookTable!$A:$B,2,0),"캐릭터없음")</f>
        <v>Wing_CyanOtherBeeStripeFast</v>
      </c>
      <c r="T61">
        <f t="shared" ref="T61" ca="1" si="137">VLOOKUP(RANDBETWEEN(1,COUNTA(AD:AD)-1),AD:AE,2,0)</f>
        <v>272</v>
      </c>
      <c r="U61" t="str">
        <f t="shared" ref="U61" ca="1" si="138">IF(ROW()=2,V61,OFFSET(U61,-1,0)&amp;IF(LEN(V61)=0,"",","&amp;V61))</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v>
      </c>
      <c r="V61" t="str">
        <f t="shared" ref="V61" ca="1" si="139">"{"""&amp;A$1&amp;""":"&amp;A61
&amp;","""&amp;B$1&amp;""":"&amp;B61
&amp;IF(LEN(F61)=0,"",","""&amp;F$1&amp;""":"""&amp;F61&amp;"""")
&amp;IF(LEN(F61)=0,"",",""stats"":{")
&amp;IF(LEN(F61)=0,"",""""&amp;G$1&amp;""":"&amp;G61)
&amp;IF(LEN(F61)=0,"",","""&amp;H$1&amp;""":"&amp;H61)
&amp;IF(LEN(F61)=0,"",","""&amp;I$1&amp;""":"&amp;I61)
&amp;IF(LEN(F61)=0,"",","""&amp;J$1&amp;""":"&amp;J61)
&amp;IF(LEN(F61)=0,"",","""&amp;K$1&amp;""":"&amp;K61)
&amp;IF(LEN(F61)=0,"",","""&amp;L$1&amp;""":"&amp;L61)
&amp;IF(LEN(F61)=0,"",","""&amp;M$1&amp;""":"&amp;M61)
&amp;IF(LEN(F61)=0,"",","""&amp;N$1&amp;""":"&amp;N61)
&amp;IF(LEN(F61)=0,"",","""&amp;O$1&amp;""":"&amp;O61)
&amp;IF(LEN(F61)=0,"",","""&amp;P$1&amp;""":"&amp;P61)
&amp;IF(LEN(F61)=0,"",","""&amp;Q$1&amp;""":"&amp;Q61)
&amp;IF(LEN(F61)=0,"",","""&amp;R$1&amp;""":"&amp;R61)
&amp;IF(LEN(F61)=0,"","}")&amp;"}"</f>
        <v>{"dy":27,"sl":1,"id":"Actor1218m","stats":{"tr":3,"trp":6,"str":8,"dex":0,"int":7,"vit":0,"train":0,"wgGr0":0,"wgGr1":0,"wgGr2":0,"wgGr3":18,"wgLk":129}}</v>
      </c>
      <c r="AD61">
        <v>60</v>
      </c>
      <c r="AE61">
        <v>303</v>
      </c>
      <c r="AF61">
        <f>COUNTIF(R:R,AE61)</f>
        <v>1</v>
      </c>
    </row>
    <row r="62" spans="1:32">
      <c r="A62">
        <v>27</v>
      </c>
      <c r="B62">
        <f t="shared" ca="1" si="82"/>
        <v>2</v>
      </c>
      <c r="C62" t="str">
        <f t="shared" ca="1" si="92"/>
        <v>Actor3021m</v>
      </c>
      <c r="D62" t="str">
        <f>IF(ISBLANK(F62),"",
IFERROR(VLOOKUP(F62,[2]ActorTable!$A:$H,MATCH("이름참고",[2]ActorTable!$1:$1,0),0),"캐릭터없음"))</f>
        <v>닉스</v>
      </c>
      <c r="E62" t="str">
        <f t="shared" ca="1" si="93"/>
        <v/>
      </c>
      <c r="F62" t="s">
        <v>319</v>
      </c>
      <c r="G62">
        <v>3</v>
      </c>
      <c r="H62">
        <v>6</v>
      </c>
      <c r="I62">
        <v>0</v>
      </c>
      <c r="J62">
        <v>5</v>
      </c>
      <c r="K62">
        <v>0</v>
      </c>
      <c r="L62">
        <v>10</v>
      </c>
      <c r="M62">
        <v>0</v>
      </c>
      <c r="N62">
        <v>0</v>
      </c>
      <c r="O62">
        <v>0</v>
      </c>
      <c r="P62">
        <v>0</v>
      </c>
      <c r="Q62">
        <v>18</v>
      </c>
      <c r="R62">
        <v>148</v>
      </c>
      <c r="S62" t="str">
        <f>IFERROR(VLOOKUP(R62,[2]WingLookTable!$A:$B,2,0),"캐릭터없음")</f>
        <v>Wing_DustCyanPatternFullFullSlow</v>
      </c>
      <c r="T62">
        <f t="shared" ref="T62:T65" ca="1" si="140">VLOOKUP(RANDBETWEEN(1,COUNTA(AD:AD)-1),AD:AE,2,0)</f>
        <v>312</v>
      </c>
      <c r="U62" t="str">
        <f t="shared" ref="U62:U65" ca="1" si="141">IF(ROW()=2,V62,OFFSET(U62,-1,0)&amp;IF(LEN(V62)=0,"",","&amp;V62))</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v>
      </c>
      <c r="V62" t="str">
        <f t="shared" ref="V62:V63" ca="1" si="142">"{"""&amp;A$1&amp;""":"&amp;A62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{"dy":27,"sl":2,"id":"Actor1109m","stats":{"tr":3,"trp":6,"str":0,"dex":5,"int":0,"vit":10,"train":0,"wgGr0":0,"wgGr1":0,"wgGr2":0,"wgGr3":18,"wgLk":148}}</v>
      </c>
      <c r="AD62">
        <v>61</v>
      </c>
      <c r="AE62">
        <v>306</v>
      </c>
      <c r="AF62">
        <f>COUNTIF(R:R,AE62)</f>
        <v>1</v>
      </c>
    </row>
    <row r="63" spans="1:32">
      <c r="A63">
        <v>27</v>
      </c>
      <c r="B63">
        <f t="shared" ref="B63" ca="1" si="143">IF(A63&lt;&gt;OFFSET(A63,-1,0),1,OFFSET(B63,-1,0)+1)</f>
        <v>3</v>
      </c>
      <c r="C63" t="str">
        <f t="shared" ref="C63" ca="1" si="144">VLOOKUP(RANDBETWEEN(1,COUNTA(Z:Z)-1),Z:AA,2,0)</f>
        <v>Actor3019m</v>
      </c>
      <c r="D63" t="str">
        <f>IF(ISBLANK(F63),"",
IFERROR(VLOOKUP(F63,[2]ActorTable!$A:$H,MATCH("이름참고",[2]ActorTable!$1:$1,0),0),"캐릭터없음"))</f>
        <v>롤라</v>
      </c>
      <c r="E63" t="str">
        <f t="shared" ref="E63" ca="1" si="145">IF(AND(B63&lt;=OFFSET(B63,1,0),NOT(ISBLANK(F63))),
IF(F63=OFFSET(F63,1,0),"같음",""),"")</f>
        <v/>
      </c>
      <c r="F63" t="s">
        <v>327</v>
      </c>
      <c r="G63">
        <v>3</v>
      </c>
      <c r="H63">
        <v>6</v>
      </c>
      <c r="I63">
        <v>0</v>
      </c>
      <c r="J63">
        <v>5</v>
      </c>
      <c r="K63">
        <v>10</v>
      </c>
      <c r="L63">
        <v>0</v>
      </c>
      <c r="M63">
        <v>0</v>
      </c>
      <c r="N63">
        <v>0</v>
      </c>
      <c r="O63">
        <v>0</v>
      </c>
      <c r="P63">
        <v>0</v>
      </c>
      <c r="Q63">
        <v>18</v>
      </c>
      <c r="R63">
        <v>154</v>
      </c>
      <c r="S63" t="str">
        <f>IFERROR(VLOOKUP(R63,[2]WingLookTable!$A:$B,2,0),"캐릭터없음")</f>
        <v>Wing_DustFireSinePatternFullSlow</v>
      </c>
      <c r="T63">
        <f t="shared" ca="1" si="140"/>
        <v>172</v>
      </c>
      <c r="U63" t="str">
        <f t="shared" ca="1" si="141"/>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v>
      </c>
      <c r="V63" t="str">
        <f t="shared" ca="1" si="142"/>
        <v>{"dy":27,"sl":3,"id":"Actor3019m","stats":{"tr":3,"trp":6,"str":0,"dex":5,"int":10,"vit":0,"train":0,"wgGr0":0,"wgGr1":0,"wgGr2":0,"wgGr3":18,"wgLk":154}}</v>
      </c>
      <c r="AD63">
        <v>62</v>
      </c>
      <c r="AE63">
        <v>309</v>
      </c>
      <c r="AF63">
        <f>COUNTIF(R:R,AE63)</f>
        <v>1</v>
      </c>
    </row>
    <row r="64" spans="1:32">
      <c r="A64">
        <v>28</v>
      </c>
      <c r="B64">
        <f t="shared" ca="1" si="82"/>
        <v>1</v>
      </c>
      <c r="C64" t="str">
        <f t="shared" ref="C64:C65" ca="1" si="146">VLOOKUP(RANDBETWEEN(1,COUNTA(Z:Z)-1),Z:AA,2,0)</f>
        <v>Actor1039m</v>
      </c>
      <c r="D64" t="str">
        <f>IF(ISBLANK(F64),"",
IFERROR(VLOOKUP(F64,[2]ActorTable!$A:$H,MATCH("이름참고",[2]ActorTable!$1:$1,0),0),"캐릭터없음"))</f>
        <v>카츄진</v>
      </c>
      <c r="E64" t="str">
        <f t="shared" ref="E64:E65" ca="1" si="147">IF(AND(B64&lt;=OFFSET(B64,1,0),NOT(ISBLANK(F64))),
IF(F64=OFFSET(F64,1,0),"같음",""),"")</f>
        <v/>
      </c>
      <c r="F64" t="s">
        <v>326</v>
      </c>
      <c r="G64">
        <v>3</v>
      </c>
      <c r="H64">
        <v>6</v>
      </c>
      <c r="I64">
        <v>0</v>
      </c>
      <c r="J64">
        <v>0</v>
      </c>
      <c r="K64">
        <v>15</v>
      </c>
      <c r="L64">
        <v>0</v>
      </c>
      <c r="M64">
        <v>0</v>
      </c>
      <c r="N64">
        <v>0</v>
      </c>
      <c r="O64">
        <v>0</v>
      </c>
      <c r="P64">
        <v>0</v>
      </c>
      <c r="Q64">
        <v>18</v>
      </c>
      <c r="R64">
        <v>196</v>
      </c>
      <c r="S64" t="str">
        <f>IFERROR(VLOOKUP(R64,[2]WingLookTable!$A:$B,2,0),"캐릭터없음")</f>
        <v>Wing_FireBeeSineWingSlow</v>
      </c>
      <c r="T64">
        <f t="shared" ca="1" si="140"/>
        <v>133</v>
      </c>
      <c r="U64" t="str">
        <f t="shared" ca="1" si="141"/>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v>
      </c>
      <c r="V64" t="str">
        <f t="shared" ca="1" si="87"/>
        <v>{"dy":28,"sl":1,"id":"Actor3117m","stats":{"tr":3,"trp":6,"str":0,"dex":0,"int":15,"vit":0,"train":0,"wgGr0":0,"wgGr1":0,"wgGr2":0,"wgGr3":18,"wgLk":196}}</v>
      </c>
      <c r="AD64">
        <v>63</v>
      </c>
      <c r="AE64">
        <v>312</v>
      </c>
      <c r="AF64">
        <f>COUNTIF(R:R,AE64)</f>
        <v>0</v>
      </c>
    </row>
    <row r="65" spans="1:32">
      <c r="A65">
        <v>28</v>
      </c>
      <c r="B65">
        <f t="shared" ca="1" si="82"/>
        <v>2</v>
      </c>
      <c r="C65" t="str">
        <f t="shared" ca="1" si="146"/>
        <v>Actor0236m</v>
      </c>
      <c r="D65" t="str">
        <f>IF(ISBLANK(F65),"",
IFERROR(VLOOKUP(F65,[2]ActorTable!$A:$H,MATCH("이름참고",[2]ActorTable!$1:$1,0),0),"캐릭터없음"))</f>
        <v>헤르윈</v>
      </c>
      <c r="E65" t="str">
        <f t="shared" ca="1" si="147"/>
        <v/>
      </c>
      <c r="F65" t="s">
        <v>365</v>
      </c>
      <c r="G65">
        <v>3</v>
      </c>
      <c r="H65">
        <v>6</v>
      </c>
      <c r="I65">
        <v>7</v>
      </c>
      <c r="J65">
        <v>8</v>
      </c>
      <c r="K65">
        <v>0</v>
      </c>
      <c r="L65">
        <v>0</v>
      </c>
      <c r="M65">
        <v>0</v>
      </c>
      <c r="N65">
        <v>0</v>
      </c>
      <c r="O65">
        <v>0</v>
      </c>
      <c r="P65">
        <v>0</v>
      </c>
      <c r="Q65">
        <v>18</v>
      </c>
      <c r="R65">
        <v>280</v>
      </c>
      <c r="S65" t="str">
        <f>IFERROR(VLOOKUP(R65,[2]WingLookTable!$A:$B,2,0),"캐릭터없음")</f>
        <v>Wing_YellowFullSineStripeSlow</v>
      </c>
      <c r="T65">
        <f t="shared" ca="1" si="140"/>
        <v>276</v>
      </c>
      <c r="U65" t="str">
        <f t="shared" ca="1" si="141"/>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v>
      </c>
      <c r="V65" t="str">
        <f t="shared" ca="1" si="87"/>
        <v>{"dy":28,"sl":2,"id":"Actor0007m","stats":{"tr":3,"trp":6,"str":7,"dex":8,"int":0,"vit":0,"train":0,"wgGr0":0,"wgGr1":0,"wgGr2":0,"wgGr3":18,"wgLk":280}}</v>
      </c>
      <c r="AD65">
        <v>64</v>
      </c>
      <c r="AE65">
        <v>315</v>
      </c>
      <c r="AF65">
        <f>COUNTIF(R:R,AE65)</f>
        <v>1</v>
      </c>
    </row>
    <row r="66" spans="1:32">
      <c r="A66">
        <v>29</v>
      </c>
      <c r="B66">
        <f t="shared" ca="1" si="82"/>
        <v>1</v>
      </c>
      <c r="C66" t="str">
        <f t="shared" ca="1" si="92"/>
        <v>Actor0240m</v>
      </c>
      <c r="D66" t="str">
        <f>IF(ISBLANK(F66),"",
IFERROR(VLOOKUP(F66,[2]ActorTable!$A:$H,MATCH("이름참고",[2]ActorTable!$1:$1,0),0),"캐릭터없음"))</f>
        <v>프리스</v>
      </c>
      <c r="E66" t="str">
        <f t="shared" ca="1" si="93"/>
        <v/>
      </c>
      <c r="F66" t="s">
        <v>447</v>
      </c>
      <c r="G66">
        <v>3</v>
      </c>
      <c r="H66">
        <v>6</v>
      </c>
      <c r="I66">
        <v>0</v>
      </c>
      <c r="J66">
        <v>8</v>
      </c>
      <c r="K66">
        <v>7</v>
      </c>
      <c r="L66">
        <v>0</v>
      </c>
      <c r="M66">
        <v>0</v>
      </c>
      <c r="N66">
        <v>0</v>
      </c>
      <c r="O66">
        <v>0</v>
      </c>
      <c r="P66">
        <v>0</v>
      </c>
      <c r="Q66">
        <v>18</v>
      </c>
      <c r="R66">
        <v>363</v>
      </c>
      <c r="S66" t="str">
        <f>IFERROR(VLOOKUP(R66,[2]WingLookTable!$A:$B,2,0),"캐릭터없음")</f>
        <v>Wing_PinkOtherFullOtherFast</v>
      </c>
      <c r="T66">
        <f t="shared" ca="1" si="103"/>
        <v>297</v>
      </c>
      <c r="U66"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v>
      </c>
      <c r="V66" t="str">
        <f t="shared" ca="1" si="87"/>
        <v>{"dy":29,"sl":1,"id":"Actor0125m","stats":{"tr":3,"trp":6,"str":0,"dex":8,"int":7,"vit":0,"train":0,"wgGr0":0,"wgGr1":0,"wgGr2":0,"wgGr3":18,"wgLk":363}}</v>
      </c>
      <c r="AD66">
        <v>65</v>
      </c>
      <c r="AE66">
        <v>318</v>
      </c>
      <c r="AF66">
        <f>COUNTIF(R:R,AE66)</f>
        <v>1</v>
      </c>
    </row>
    <row r="67" spans="1:32">
      <c r="A67">
        <v>29</v>
      </c>
      <c r="B67">
        <f t="shared" ca="1" si="82"/>
        <v>2</v>
      </c>
      <c r="C67" t="str">
        <f t="shared" ca="1" si="92"/>
        <v>Actor1005m</v>
      </c>
      <c r="D67" t="str">
        <f>IF(ISBLANK(F67),"",
IFERROR(VLOOKUP(F67,[2]ActorTable!$A:$H,MATCH("이름참고",[2]ActorTable!$1:$1,0),0),"캐릭터없음"))</f>
        <v>그루퍼스</v>
      </c>
      <c r="E67" t="str">
        <f t="shared" ca="1" si="93"/>
        <v/>
      </c>
      <c r="F67" t="s">
        <v>320</v>
      </c>
      <c r="G67">
        <v>3</v>
      </c>
      <c r="H67">
        <v>6</v>
      </c>
      <c r="I67">
        <v>0</v>
      </c>
      <c r="J67">
        <v>0</v>
      </c>
      <c r="K67">
        <v>15</v>
      </c>
      <c r="L67">
        <v>0</v>
      </c>
      <c r="M67">
        <v>0</v>
      </c>
      <c r="N67">
        <v>0</v>
      </c>
      <c r="O67">
        <v>0</v>
      </c>
      <c r="P67">
        <v>0</v>
      </c>
      <c r="Q67">
        <v>18</v>
      </c>
      <c r="R67">
        <v>340</v>
      </c>
      <c r="S67" t="str">
        <f>IFERROR(VLOOKUP(R67,[2]WingLookTable!$A:$B,2,0),"캐릭터없음")</f>
        <v>Wing_DustRedStripeFullOtherSlow</v>
      </c>
      <c r="T67">
        <f t="shared" ca="1" si="103"/>
        <v>187</v>
      </c>
      <c r="U67"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v>
      </c>
      <c r="V67" t="str">
        <f t="shared" ca="1" si="87"/>
        <v>{"dy":29,"sl":2,"id":"Actor2010m","stats":{"tr":3,"trp":6,"str":0,"dex":0,"int":15,"vit":0,"train":0,"wgGr0":0,"wgGr1":0,"wgGr2":0,"wgGr3":18,"wgLk":340}}</v>
      </c>
      <c r="AD67">
        <v>66</v>
      </c>
      <c r="AE67">
        <v>321</v>
      </c>
      <c r="AF67">
        <f>COUNTIF(R:R,AE67)</f>
        <v>1</v>
      </c>
    </row>
    <row r="68" spans="1:32">
      <c r="A68">
        <v>30</v>
      </c>
      <c r="B68">
        <f t="shared" ca="1" si="82"/>
        <v>1</v>
      </c>
      <c r="C68" t="str">
        <f t="shared" ca="1" si="92"/>
        <v>Actor3212m</v>
      </c>
      <c r="D68" t="str">
        <f>IF(ISBLANK(F68),"",
IFERROR(VLOOKUP(F68,[2]ActorTable!$A:$H,MATCH("이름참고",[2]ActorTable!$1:$1,0),0),"캐릭터없음"))</f>
        <v>슬로니카</v>
      </c>
      <c r="E68" t="str">
        <f t="shared" ca="1" si="93"/>
        <v/>
      </c>
      <c r="F68" t="s">
        <v>361</v>
      </c>
      <c r="G68">
        <v>3</v>
      </c>
      <c r="H68">
        <v>6</v>
      </c>
      <c r="I68">
        <v>0</v>
      </c>
      <c r="J68">
        <v>5</v>
      </c>
      <c r="K68">
        <v>10</v>
      </c>
      <c r="L68">
        <v>0</v>
      </c>
      <c r="M68">
        <v>0</v>
      </c>
      <c r="N68">
        <v>0</v>
      </c>
      <c r="O68">
        <v>0</v>
      </c>
      <c r="P68">
        <v>0</v>
      </c>
      <c r="Q68">
        <v>18</v>
      </c>
      <c r="R68">
        <v>303</v>
      </c>
      <c r="S68" t="str">
        <f>IFERROR(VLOOKUP(R68,[2]WingLookTable!$A:$B,2,0),"캐릭터없음")</f>
        <v>Wing_DustFireOtherOtherStripeFast</v>
      </c>
      <c r="T68">
        <f t="shared" ca="1" si="103"/>
        <v>300</v>
      </c>
      <c r="U68"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dy":30,"sl":1,"id":"Actor3114m","stats":{"tr":3,"trp":6,"str":0,"dex":5,"int":10,"vit":0,"train":0,"wgGr0":0,"wgGr1":0,"wgGr2":0,"wgGr3":18,"wgLk":303}}</v>
      </c>
      <c r="V68" t="str">
        <f t="shared" ca="1" si="87"/>
        <v>{"dy":30,"sl":1,"id":"Actor3114m","stats":{"tr":3,"trp":6,"str":0,"dex":5,"int":10,"vit":0,"train":0,"wgGr0":0,"wgGr1":0,"wgGr2":0,"wgGr3":18,"wgLk":303}}</v>
      </c>
      <c r="AD68">
        <v>67</v>
      </c>
      <c r="AE68">
        <v>324</v>
      </c>
      <c r="AF68">
        <f>COUNTIF(R:R,AE68)</f>
        <v>1</v>
      </c>
    </row>
    <row r="69" spans="1:32">
      <c r="A69">
        <v>30</v>
      </c>
      <c r="B69">
        <f t="shared" ca="1" si="82"/>
        <v>2</v>
      </c>
      <c r="C69" t="str">
        <f t="shared" ref="C69" ca="1" si="148">VLOOKUP(RANDBETWEEN(1,COUNTA(Z:Z)-1),Z:AA,2,0)</f>
        <v>Actor1039m</v>
      </c>
      <c r="D69" t="str">
        <f>IF(ISBLANK(F69),"",
IFERROR(VLOOKUP(F69,[2]ActorTable!$A:$H,MATCH("이름참고",[2]ActorTable!$1:$1,0),0),"캐릭터없음"))</f>
        <v>에이잭</v>
      </c>
      <c r="E69" t="str">
        <f t="shared" ref="E69" ca="1" si="149">IF(AND(B69&lt;=OFFSET(B69,1,0),NOT(ISBLANK(F69))),
IF(F69=OFFSET(F69,1,0),"같음",""),"")</f>
        <v/>
      </c>
      <c r="F69" t="s">
        <v>410</v>
      </c>
      <c r="G69">
        <v>3</v>
      </c>
      <c r="H69">
        <v>6</v>
      </c>
      <c r="I69">
        <v>5</v>
      </c>
      <c r="J69">
        <v>5</v>
      </c>
      <c r="K69">
        <v>0</v>
      </c>
      <c r="L69">
        <v>5</v>
      </c>
      <c r="M69">
        <v>0</v>
      </c>
      <c r="N69">
        <v>0</v>
      </c>
      <c r="O69">
        <v>0</v>
      </c>
      <c r="P69">
        <v>0</v>
      </c>
      <c r="Q69">
        <v>18</v>
      </c>
      <c r="R69">
        <v>172</v>
      </c>
      <c r="S69" t="str">
        <f>IFERROR(VLOOKUP(R69,[2]WingLookTable!$A:$B,2,0),"캐릭터없음")</f>
        <v>Wing_DustMultiSineOtherFullSlow</v>
      </c>
      <c r="T69">
        <f t="shared" ref="T69" ca="1" si="150">VLOOKUP(RANDBETWEEN(1,COUNTA(AD:AD)-1),AD:AE,2,0)</f>
        <v>256</v>
      </c>
      <c r="U69" t="str">
        <f t="shared" ref="U69" ca="1" si="151">IF(ROW()=2,V69,OFFSET(U69,-1,0)&amp;IF(LEN(V69)=0,"",","&amp;V69))</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dy":30,"sl":1,"id":"Actor3114m","stats":{"tr":3,"trp":6,"str":0,"dex":5,"int":10,"vit":0,"train":0,"wgGr0":0,"wgGr1":0,"wgGr2":0,"wgGr3":18,"wgLk":303}},{"dy":30,"sl":2,"id":"Actor1029m","stats":{"tr":3,"trp":6,"str":5,"dex":5,"int":0,"vit":5,"train":0,"wgGr0":0,"wgGr1":0,"wgGr2":0,"wgGr3":18,"wgLk":172}}</v>
      </c>
      <c r="V69" t="str">
        <f t="shared" ca="1" si="87"/>
        <v>{"dy":30,"sl":2,"id":"Actor1029m","stats":{"tr":3,"trp":6,"str":5,"dex":5,"int":0,"vit":5,"train":0,"wgGr0":0,"wgGr1":0,"wgGr2":0,"wgGr3":18,"wgLk":172}}</v>
      </c>
      <c r="AD69">
        <v>68</v>
      </c>
      <c r="AE69">
        <v>328</v>
      </c>
      <c r="AF69">
        <f>COUNTIF(R:R,AE69)</f>
        <v>1</v>
      </c>
    </row>
    <row r="70" spans="1:32">
      <c r="A70">
        <v>31</v>
      </c>
      <c r="B70">
        <f t="shared" ca="1" si="82"/>
        <v>1</v>
      </c>
      <c r="C70" t="str">
        <f t="shared" ca="1" si="92"/>
        <v>Actor1108m</v>
      </c>
      <c r="D70" t="str">
        <f>IF(ISBLANK(F70),"",
IFERROR(VLOOKUP(F70,[2]ActorTable!$A:$H,MATCH("이름참고",[2]ActorTable!$1:$1,0),0),"캐릭터없음"))</f>
        <v>나인</v>
      </c>
      <c r="E70" t="str">
        <f t="shared" ca="1" si="93"/>
        <v/>
      </c>
      <c r="F70" t="s">
        <v>523</v>
      </c>
      <c r="G70">
        <v>3</v>
      </c>
      <c r="H70">
        <v>6</v>
      </c>
      <c r="I70">
        <v>15</v>
      </c>
      <c r="J70">
        <v>0</v>
      </c>
      <c r="K70">
        <v>0</v>
      </c>
      <c r="L70">
        <v>0</v>
      </c>
      <c r="M70">
        <v>0</v>
      </c>
      <c r="N70">
        <v>0</v>
      </c>
      <c r="O70">
        <v>0</v>
      </c>
      <c r="P70">
        <v>0</v>
      </c>
      <c r="Q70">
        <v>18</v>
      </c>
      <c r="R70">
        <v>264</v>
      </c>
      <c r="S70" t="str">
        <f>IFERROR(VLOOKUP(R70,[2]WingLookTable!$A:$B,2,0),"캐릭터없음")</f>
        <v>Wing_SkySineNoneFullFast</v>
      </c>
      <c r="T70">
        <f t="shared" ca="1" si="103"/>
        <v>356</v>
      </c>
      <c r="U70" t="str">
        <f t="shared" ca="1" si="3"/>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dy":30,"sl":1,"id":"Actor3114m","stats":{"tr":3,"trp":6,"str":0,"dex":5,"int":10,"vit":0,"train":0,"wgGr0":0,"wgGr1":0,"wgGr2":0,"wgGr3":18,"wgLk":303}},{"dy":30,"sl":2,"id":"Actor1029m","stats":{"tr":3,"trp":6,"str":5,"dex":5,"int":0,"vit":5,"train":0,"wgGr0":0,"wgGr1":0,"wgGr2":0,"wgGr3":18,"wgLk":172}},{"dy":31,"sl":1,"id":"Actor0236m","stats":{"tr":3,"trp":6,"str":15,"dex":0,"int":0,"vit":0,"train":0,"wgGr0":0,"wgGr1":0,"wgGr2":0,"wgGr3":18,"wgLk":264}}</v>
      </c>
      <c r="V70" t="str">
        <f t="shared" ca="1" si="87"/>
        <v>{"dy":31,"sl":1,"id":"Actor0236m","stats":{"tr":3,"trp":6,"str":15,"dex":0,"int":0,"vit":0,"train":0,"wgGr0":0,"wgGr1":0,"wgGr2":0,"wgGr3":18,"wgLk":264}}</v>
      </c>
      <c r="AD70">
        <v>69</v>
      </c>
      <c r="AE70">
        <v>332</v>
      </c>
      <c r="AF70">
        <f>COUNTIF(R:R,AE70)</f>
        <v>1</v>
      </c>
    </row>
    <row r="71" spans="1:32">
      <c r="A71">
        <v>31</v>
      </c>
      <c r="B71">
        <f t="shared" ca="1" si="82"/>
        <v>2</v>
      </c>
      <c r="C71" t="str">
        <f t="shared" ref="C71" ca="1" si="152">VLOOKUP(RANDBETWEEN(1,COUNTA(Z:Z)-1),Z:AA,2,0)</f>
        <v>Actor1216m</v>
      </c>
      <c r="D71" t="str">
        <f>IF(ISBLANK(F71),"",
IFERROR(VLOOKUP(F71,[2]ActorTable!$A:$H,MATCH("이름참고",[2]ActorTable!$1:$1,0),0),"캐릭터없음"))</f>
        <v>케이저</v>
      </c>
      <c r="E71" t="str">
        <f t="shared" ref="E71" ca="1" si="153">IF(AND(B71&lt;=OFFSET(B71,1,0),NOT(ISBLANK(F71))),
IF(F71=OFFSET(F71,1,0),"같음",""),"")</f>
        <v/>
      </c>
      <c r="F71" t="s">
        <v>322</v>
      </c>
      <c r="G71">
        <v>3</v>
      </c>
      <c r="H71">
        <v>6</v>
      </c>
      <c r="I71">
        <v>0</v>
      </c>
      <c r="J71">
        <v>8</v>
      </c>
      <c r="K71">
        <v>7</v>
      </c>
      <c r="L71">
        <v>0</v>
      </c>
      <c r="M71">
        <v>0</v>
      </c>
      <c r="N71">
        <v>0</v>
      </c>
      <c r="O71">
        <v>0</v>
      </c>
      <c r="P71">
        <v>0</v>
      </c>
      <c r="Q71">
        <v>18</v>
      </c>
      <c r="R71">
        <v>276</v>
      </c>
      <c r="S71" t="str">
        <f>IFERROR(VLOOKUP(R71,[2]WingLookTable!$A:$B,2,0),"캐릭터없음")</f>
        <v>Wing_WhiteSineNoiseFullFast</v>
      </c>
      <c r="T71">
        <f t="shared" ref="T71" ca="1" si="154">VLOOKUP(RANDBETWEEN(1,COUNTA(AD:AD)-1),AD:AE,2,0)</f>
        <v>154</v>
      </c>
      <c r="U71" t="str">
        <f t="shared" ref="U71" ca="1" si="155">IF(ROW()=2,V71,OFFSET(U71,-1,0)&amp;IF(LEN(V71)=0,"",","&amp;V71))</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dy":30,"sl":1,"id":"Actor3114m","stats":{"tr":3,"trp":6,"str":0,"dex":5,"int":10,"vit":0,"train":0,"wgGr0":0,"wgGr1":0,"wgGr2":0,"wgGr3":18,"wgLk":303}},{"dy":30,"sl":2,"id":"Actor1029m","stats":{"tr":3,"trp":6,"str":5,"dex":5,"int":0,"vit":5,"train":0,"wgGr0":0,"wgGr1":0,"wgGr2":0,"wgGr3":18,"wgLk":172}},{"dy":31,"sl":1,"id":"Actor0236m","stats":{"tr":3,"trp":6,"str":15,"dex":0,"int":0,"vit":0,"train":0,"wgGr0":0,"wgGr1":0,"wgGr2":0,"wgGr3":18,"wgLk":264}},{"dy":31,"sl":2,"id":"Actor0113m","stats":{"tr":3,"trp":6,"str":0,"dex":8,"int":7,"vit":0,"train":0,"wgGr0":0,"wgGr1":0,"wgGr2":0,"wgGr3":18,"wgLk":276}}</v>
      </c>
      <c r="V71" t="str">
        <f t="shared" ref="V71" ca="1" si="156">"{"""&amp;A$1&amp;""":"&amp;A71
&amp;","""&amp;B$1&amp;""":"&amp;B71
&amp;IF(LEN(F71)=0,"",","""&amp;F$1&amp;""":"""&amp;F71&amp;"""")
&amp;IF(LEN(F71)=0,"",",""stats"":{")
&amp;IF(LEN(F71)=0,"",""""&amp;G$1&amp;""":"&amp;G71)
&amp;IF(LEN(F71)=0,"",","""&amp;H$1&amp;""":"&amp;H71)
&amp;IF(LEN(F71)=0,"",","""&amp;I$1&amp;""":"&amp;I71)
&amp;IF(LEN(F71)=0,"",","""&amp;J$1&amp;""":"&amp;J71)
&amp;IF(LEN(F71)=0,"",","""&amp;K$1&amp;""":"&amp;K71)
&amp;IF(LEN(F71)=0,"",","""&amp;L$1&amp;""":"&amp;L71)
&amp;IF(LEN(F71)=0,"",","""&amp;M$1&amp;""":"&amp;M71)
&amp;IF(LEN(F71)=0,"",","""&amp;N$1&amp;""":"&amp;N71)
&amp;IF(LEN(F71)=0,"",","""&amp;O$1&amp;""":"&amp;O71)
&amp;IF(LEN(F71)=0,"",","""&amp;P$1&amp;""":"&amp;P71)
&amp;IF(LEN(F71)=0,"",","""&amp;Q$1&amp;""":"&amp;Q71)
&amp;IF(LEN(F71)=0,"",","""&amp;R$1&amp;""":"&amp;R71)
&amp;IF(LEN(F71)=0,"","}")&amp;"}"</f>
        <v>{"dy":31,"sl":2,"id":"Actor0113m","stats":{"tr":3,"trp":6,"str":0,"dex":8,"int":7,"vit":0,"train":0,"wgGr0":0,"wgGr1":0,"wgGr2":0,"wgGr3":18,"wgLk":276}}</v>
      </c>
      <c r="AD71">
        <v>70</v>
      </c>
      <c r="AE71">
        <v>336</v>
      </c>
      <c r="AF71">
        <f>COUNTIF(R:R,AE71)</f>
        <v>1</v>
      </c>
    </row>
    <row r="72" spans="1:32">
      <c r="A72">
        <v>31</v>
      </c>
      <c r="B72">
        <f t="shared" ref="B72" ca="1" si="157">IF(A72&lt;&gt;OFFSET(A72,-1,0),1,OFFSET(B72,-1,0)+1)</f>
        <v>3</v>
      </c>
      <c r="C72" t="str">
        <f t="shared" ref="C72" ca="1" si="158">VLOOKUP(RANDBETWEEN(1,COUNTA(Z:Z)-1),Z:AA,2,0)</f>
        <v>Actor3212m</v>
      </c>
      <c r="D72" t="str">
        <f>IF(ISBLANK(F72),"",
IFERROR(VLOOKUP(F72,[2]ActorTable!$A:$H,MATCH("이름참고",[2]ActorTable!$1:$1,0),0),"캐릭터없음"))</f>
        <v>도스로프</v>
      </c>
      <c r="E72" t="str">
        <f t="shared" ref="E72" ca="1" si="159">IF(AND(B72&lt;=OFFSET(B72,1,0),NOT(ISBLANK(F72))),
IF(F72=OFFSET(F72,1,0),"같음",""),"")</f>
        <v/>
      </c>
      <c r="F72" t="s">
        <v>392</v>
      </c>
      <c r="G72">
        <v>3</v>
      </c>
      <c r="H72">
        <v>6</v>
      </c>
      <c r="I72">
        <v>0</v>
      </c>
      <c r="J72">
        <v>7</v>
      </c>
      <c r="K72">
        <v>8</v>
      </c>
      <c r="L72">
        <v>0</v>
      </c>
      <c r="M72">
        <v>0</v>
      </c>
      <c r="N72">
        <v>0</v>
      </c>
      <c r="O72">
        <v>0</v>
      </c>
      <c r="P72">
        <v>0</v>
      </c>
      <c r="Q72">
        <v>18</v>
      </c>
      <c r="R72">
        <v>101</v>
      </c>
      <c r="S72" t="str">
        <f>IFERROR(VLOOKUP(R72,[2]WingLookTable!$A:$B,2,0),"캐릭터없음")</f>
        <v>Wing_BlackFullSineStripeFast</v>
      </c>
      <c r="T72">
        <f t="shared" ref="T72" ca="1" si="160">VLOOKUP(RANDBETWEEN(1,COUNTA(AD:AD)-1),AD:AE,2,0)</f>
        <v>240</v>
      </c>
      <c r="U72" t="str">
        <f t="shared" ref="U72" ca="1" si="161">IF(ROW()=2,V72,OFFSET(U72,-1,0)&amp;IF(LEN(V72)=0,"",","&amp;V72))</f>
        <v>{"dy":1,"sl":1,"id":"Actor2235m","stats":{"tr":3,"trp":6,"str":0,"dex":0,"int":15,"vit":0,"train":0,"wgGr0":0,"wgGr1":0,"wgGr2":0,"wgGr3":18,"wgLk":366}},{"dy":1,"sl":2,"id":"Actor1109m","stats":{"tr":3,"trp":6,"str":0,"dex":5,"int":10,"vit":0,"train":0,"wgGr0":0,"wgGr1":0,"wgGr2":0,"wgGr3":18,"wgLk":169}},{"dy":1,"sl":3,"id":"Actor3021m","stats":{"tr":3,"trp":6,"str":7,"dex":8,"int":0,"vit":0,"train":0,"wgGr0":0,"wgGr1":0,"wgGr2":0,"wgGr3":18,"wgLk":157}},{"dy":2,"sl":1,"id":"Actor0236m","stats":{"tr":3,"trp":6,"str":0,"dex":5,"int":10,"vit":0,"train":0,"wgGr0":0,"wgGr1":0,"wgGr2":0,"wgGr3":18,"wgLk":223}},{"dy":2,"sl":2,"id":"Actor2128m","stats":{"tr":3,"trp":6,"str":8,"dex":7,"int":0,"vit":0,"train":0,"wgGr0":0,"wgGr1":0,"wgGr2":0,"wgGr3":18,"wgLk":372}},{"dy":2,"sl":3,"id":"Actor1005m","stats":{"tr":3,"trp":6,"str":8,"dex":0,"int":7,"vit":0,"train":0,"wgGr0":0,"wgGr1":0,"wgGr2":0,"wgGr3":18,"wgLk":321}},{"dy":3,"sl":1,"id":"Actor2235m","stats":{"tr":3,"trp":6,"str":15,"dex":0,"int":0,"vit":0,"train":0,"wgGr0":0,"wgGr1":0,"wgGr2":0,"wgGr3":18,"wgLk":175}},{"dy":3,"sl":2,"id":"Actor3117m","stats":{"tr":3,"trp":6,"str":0,"dex":15,"int":0,"vit":0,"train":0,"wgGr0":0,"wgGr1":0,"wgGr2":0,"wgGr3":18,"wgLk":336}},{"dy":3,"sl":3,"id":"Actor0030m","stats":{"tr":3,"trp":6,"str":0,"dex":0,"int":15,"vit":0,"train":0,"wgGr0":0,"wgGr1":0,"wgGr2":0,"wgGr3":18,"wgLk":163}},{"dy":4,"sl":1,"id":"Actor0125m","stats":{"tr":3,"trp":6,"str":15,"dex":0,"int":0,"vit":0,"train":0,"wgGr0":0,"wgGr1":0,"wgGr2":0,"wgGr3":18,"wgLk":121}},{"dy":4,"sl":2,"id":"Actor2010m","stats":{"tr":3,"trp":6,"str":7,"dex":8,"int":0,"vit":0,"train":0,"wgGr0":0,"wgGr1":0,"wgGr2":0,"wgGr3":18,"wgLk":105}},{"dy":5,"sl":1,"id":"Actor2120m","stats":{"tr":3,"trp":6,"str":0,"dex":8,"int":7,"vit":0,"train":0,"wgGr0":0,"wgGr1":0,"wgGr2":0,"wgGr3":18,"wgLk":315}},{"dy":5,"sl":2,"id":"Actor3019m","stats":{"tr":3,"trp":6,"str":8,"dex":7,"int":0,"vit":0,"train":0,"wgGr0":0,"wgGr1":0,"wgGr2":0,"wgGr3":18,"wgLk":220}},{"dy":6,"sl":1,"id":"Actor1108m","stats":{"tr":3,"trp":6,"str":15,"dex":0,"int":0,"vit":0,"train":0,"wgGr0":0,"wgGr1":0,"wgGr2":0,"wgGr3":18,"wgLk":328}},{"dy":6,"sl":2,"id":"Actor0024m","stats":{"tr":3,"trp":6,"str":0,"dex":0,"int":0,"vit":15,"train":0,"wgGr0":0,"wgGr1":0,"wgGr2":0,"wgGr3":18,"wgLk":109}},{"dy":7,"sl":1,"id":"Actor0201m","stats":{"tr":3,"trp":6,"str":7,"dex":0,"int":8,"vit":0,"train":0,"wgGr0":0,"wgGr1":0,"wgGr2":0,"wgGr3":18,"wgLk":332}},{"dy":7,"sl":2,"id":"Actor1108m","stats":{"tr":3,"trp":6,"str":15,"dex":0,"int":0,"vit":0,"train":0,"wgGr0":0,"wgGr1":0,"wgGr2":0,"wgGr3":18,"wgLk":318}},{"dy":8,"sl":1,"id":"Actor3114m","stats":{"tr":3,"trp":6,"str":0,"dex":15,"int":0,"vit":0,"train":0,"wgGr0":0,"wgGr1":0,"wgGr2":0,"wgGr3":18,"wgLk":208}},{"dy":8,"sl":2,"id":"Actor2015m","stats":{"tr":3,"trp":6,"str":0,"dex":8,"int":7,"vit":0,"train":0,"wgGr0":0,"wgGr1":0,"wgGr2":0,"wgGr3":18,"wgLk":348}},{"dy":9,"sl":1,"id":"Actor2238m","stats":{"tr":3,"trp":6,"str":8,"dex":0,"int":7,"vit":0,"train":0,"wgGr0":0,"wgGr1":0,"wgGr2":0,"wgGr3":18,"wgLk":272}},{"dy":9,"sl":2,"id":"Actor0104m","stats":{"tr":3,"trp":6,"str":0,"dex":0,"int":7,"vit":8,"train":0,"wgGr0":0,"wgGr1":0,"wgGr2":0,"wgGr3":18,"wgLk":217}},{"dy":9,"sl":3,"id":"Actor1002m","stats":{"tr":3,"trp":6,"str":15,"dex":0,"int":0,"vit":0,"train":0,"wgGr0":0,"wgGr1":0,"wgGr2":0,"wgGr3":18,"wgLk":137}},{"dy":10,"sl":1,"id":"Actor0236m","stats":{"tr":3,"trp":6,"str":7,"dex":8,"int":0,"vit":0,"train":0,"wgGr0":0,"wgGr1":0,"wgGr2":0,"wgGr3":18,"wgLk":232}},{"dy":10,"sl":2,"id":"Actor1141m","stats":{"tr":3,"trp":6,"str":0,"dex":8,"int":7,"vit":0,"train":0,"wgGr0":0,"wgGr1":0,"wgGr2":0,"wgGr3":18,"wgLk":260}},{"dy":10,"sl":3,"id":"Actor2011m","stats":{"tr":3,"trp":6,"str":8,"dex":0,"int":7,"vit":0,"train":0,"wgGr0":0,"wgGr1":0,"wgGr2":0,"wgGr3":18,"wgLk":175}},{"dy":11,"sl":1,"id":"Actor2128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10,"dex":5,"int":0,"vit":0,"train":0,"wgGr0":0,"wgGr1":0,"wgGr2":0,"wgGr3":18,"wgLk":211}},{"dy":13,"sl":2,"id":"Actor2120m","stats":{"tr":3,"trp":6,"str":10,"dex":0,"int":5,"vit":0,"train":0,"wgGr0":0,"wgGr1":0,"wgGr2":0,"wgGr3":18,"wgLk":306}},{"dy":14,"sl":1,"id":"Actor2103m","stats":{"tr":3,"trp":6,"str":8,"dex":0,"int":7,"vit":0,"train":0,"wgGr0":0,"wgGr1":0,"wgGr2":0,"wgGr3":18,"wgLk":181}},{"dy":14,"sl":2,"id":"Actor1029m","stats":{"tr":3,"trp":6,"str":2,"dex":5,"int":8,"vit":0,"train":0,"wgGr0":0,"wgGr1":0,"wgGr2":0,"wgGr3":18,"wgLk":187}},{"dy":15,"sl":1,"id":"Actor3117m","stats":{"tr":3,"trp":6,"str":5,"dex":5,"int":5,"vit":0,"train":0,"wgGr0":0,"wgGr1":0,"wgGr2":0,"wgGr3":18,"wgLk":125}},{"dy":15,"sl":2,"id":"Actor3021m","stats":{"tr":3,"trp":6,"str":10,"dex":5,"int":0,"vit":0,"train":0,"wgGr0":0,"wgGr1":0,"wgGr2":0,"wgGr3":18,"wgLk":205}},{"dy":16,"sl":1,"id":"Actor3231m","stats":{"tr":3,"trp":6,"str":5,"dex":0,"int":5,"vit":5,"train":0,"wgGr0":0,"wgGr1":0,"wgGr2":0,"wgGr3":18,"wgLk":309}},{"dy":16,"sl":2,"id":"Actor0024m","stats":{"tr":3,"trp":6,"str":0,"dex":5,"int":10,"vit":0,"train":0,"wgGr0":0,"wgGr1":0,"wgGr2":0,"wgGr3":18,"wgLk":288}},{"dy":17,"sl":1,"id":"Actor2235m","stats":{"tr":3,"trp":6,"str":7,"dex":0,"int":0,"vit":8,"train":0,"wgGr0":0,"wgGr1":0,"wgGr2":0,"wgGr3":18,"wgLk":141}},{"dy":17,"sl":2,"id":"Actor1141m","stats":{"tr":3,"trp":6,"str":0,"dex":0,"int":15,"vit":0,"train":0,"wgGr0":0,"wgGr1":0,"wgGr2":0,"wgGr3":18,"wgLk":133}},{"dy":17,"sl":3,"id":"Actor0037m","stats":{"tr":3,"trp":6,"str":0,"dex":0,"int":10,"vit":5,"train":0,"wgGr0":0,"wgGr1":0,"wgGr2":0,"wgGr3":18,"wgLk":366}},{"dy":18,"sl":1,"id":"Actor2120m","stats":{"tr":3,"trp":6,"str":15,"dex":0,"int":0,"vit":0,"train":0,"wgGr0":0,"wgGr1":0,"wgGr2":0,"wgGr3":18,"wgLk":356}},{"dy":18,"sl":2,"id":"Actor0030m","stats":{"tr":3,"trp":6,"str":5,"dex":0,"int":10,"vit":0,"train":0,"wgGr0":0,"wgGr1":0,"wgGr2":0,"wgGr3":18,"wgLk":252}},{"dy":19,"sl":1,"id":"Actor1109m","stats":{"tr":3,"trp":6,"str":0,"dex":15,"int":0,"vit":0,"train":0,"wgGr0":0,"wgGr1":0,"wgGr2":0,"wgGr3":18,"wgLk":160}},{"dy":19,"sl":2,"id":"Actor2015m","stats":{"tr":3,"trp":6,"str":0,"dex":0,"int":15,"vit":0,"train":0,"wgGr0":0,"wgGr1":0,"wgGr2":0,"wgGr3":18,"wgLk":324}},{"dy":20,"sl":1,"id":"Actor1216m","stats":{"tr":3,"trp":6,"str":0,"dex":10,"int":5,"vit":0,"train":0,"wgGr0":0,"wgGr1":0,"wgGr2":0,"wgGr3":18,"wgLk":236}},{"dy":20,"sl":2,"id":"Actor0037m","stats":{"tr":3,"trp":6,"str":10,"dex":5,"int":0,"vit":0,"train":0,"wgGr0":0,"wgGr1":0,"wgGr2":0,"wgGr3":18,"wgLk":300}},{"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2128m","stats":{"tr":3,"trp":6,"str":10,"dex":5,"int":0,"vit":0,"train":0,"wgGr0":0,"wgGr1":0,"wgGr2":0,"wgGr3":18,"wgLk":268}},{"dy":24,"sl":2,"id":"Actor1039m","stats":{"tr":3,"trp":6,"str":5,"dex":10,"int":0,"vit":0,"train":0,"wgGr0":0,"wgGr1":0,"wgGr2":0,"wgGr3":18,"wgLk":226}},{"dy":25,"sl":1,"id":"Actor1108m","stats":{"tr":3,"trp":6,"str":15,"dex":0,"int":0,"vit":0,"train":0,"wgGr0":0,"wgGr1":0,"wgGr2":0,"wgGr3":18,"wgLk":264}},{"dy":25,"sl":2,"id":"Actor3022m","stats":{"tr":3,"trp":6,"str":10,"dex":0,"int":0,"vit":5,"train":0,"wgGr0":0,"wgGr1":0,"wgGr2":0,"wgGr3":18,"wgLk":344}},{"dy":26,"sl":1,"id":"Actor3212m","stats":{"tr":3,"trp":6,"str":8,"dex":7,"int":0,"vit":0,"train":0,"wgGr0":0,"wgGr1":0,"wgGr2":0,"wgGr3":18,"wgLk":284}},{"dy":26,"sl":2,"id":"Actor0104m","stats":{"tr":3,"trp":6,"str":8,"dex":0,"int":7,"vit":0,"train":0,"wgGr0":0,"wgGr1":0,"wgGr2":0,"wgGr3":18,"wgLk":360}},{"dy":26,"sl":3,"id":"Actor1029m","stats":{"tr":3,"trp":6,"str":15,"dex":0,"int":0,"vit":0,"train":0,"wgGr0":0,"wgGr1":0,"wgGr2":0,"wgGr3":18,"wgLk":244}},{"dy":27,"sl":1,"id":"Actor1218m","stats":{"tr":3,"trp":6,"str":8,"dex":0,"int":7,"vit":0,"train":0,"wgGr0":0,"wgGr1":0,"wgGr2":0,"wgGr3":18,"wgLk":129}},{"dy":27,"sl":2,"id":"Actor1109m","stats":{"tr":3,"trp":6,"str":0,"dex":5,"int":0,"vit":10,"train":0,"wgGr0":0,"wgGr1":0,"wgGr2":0,"wgGr3":18,"wgLk":148}},{"dy":27,"sl":3,"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363}},{"dy":29,"sl":2,"id":"Actor2010m","stats":{"tr":3,"trp":6,"str":0,"dex":0,"int":15,"vit":0,"train":0,"wgGr0":0,"wgGr1":0,"wgGr2":0,"wgGr3":18,"wgLk":340}},{"dy":30,"sl":1,"id":"Actor3114m","stats":{"tr":3,"trp":6,"str":0,"dex":5,"int":10,"vit":0,"train":0,"wgGr0":0,"wgGr1":0,"wgGr2":0,"wgGr3":18,"wgLk":303}},{"dy":30,"sl":2,"id":"Actor1029m","stats":{"tr":3,"trp":6,"str":5,"dex":5,"int":0,"vit":5,"train":0,"wgGr0":0,"wgGr1":0,"wgGr2":0,"wgGr3":18,"wgLk":172}},{"dy":31,"sl":1,"id":"Actor0236m","stats":{"tr":3,"trp":6,"str":15,"dex":0,"int":0,"vit":0,"train":0,"wgGr0":0,"wgGr1":0,"wgGr2":0,"wgGr3":18,"wgLk":264}},{"dy":31,"sl":2,"id":"Actor0113m","stats":{"tr":3,"trp":6,"str":0,"dex":8,"int":7,"vit":0,"train":0,"wgGr0":0,"wgGr1":0,"wgGr2":0,"wgGr3":18,"wgLk":276}},{"dy":31,"sl":3,"id":"Actor0030m","stats":{"tr":3,"trp":6,"str":0,"dex":7,"int":8,"vit":0,"train":0,"wgGr0":0,"wgGr1":0,"wgGr2":0,"wgGr3":18,"wgLk":101}}</v>
      </c>
      <c r="V72" t="str">
        <f t="shared" ref="V72" ca="1" si="162">"{"""&amp;A$1&amp;""":"&amp;A72
&amp;","""&amp;B$1&amp;""":"&amp;B72
&amp;IF(LEN(F72)=0,"",","""&amp;F$1&amp;""":"""&amp;F72&amp;"""")
&amp;IF(LEN(F72)=0,"",",""stats"":{")
&amp;IF(LEN(F72)=0,"",""""&amp;G$1&amp;""":"&amp;G72)
&amp;IF(LEN(F72)=0,"",","""&amp;H$1&amp;""":"&amp;H72)
&amp;IF(LEN(F72)=0,"",","""&amp;I$1&amp;""":"&amp;I72)
&amp;IF(LEN(F72)=0,"",","""&amp;J$1&amp;""":"&amp;J72)
&amp;IF(LEN(F72)=0,"",","""&amp;K$1&amp;""":"&amp;K72)
&amp;IF(LEN(F72)=0,"",","""&amp;L$1&amp;""":"&amp;L72)
&amp;IF(LEN(F72)=0,"",","""&amp;M$1&amp;""":"&amp;M72)
&amp;IF(LEN(F72)=0,"",","""&amp;N$1&amp;""":"&amp;N72)
&amp;IF(LEN(F72)=0,"",","""&amp;O$1&amp;""":"&amp;O72)
&amp;IF(LEN(F72)=0,"",","""&amp;P$1&amp;""":"&amp;P72)
&amp;IF(LEN(F72)=0,"",","""&amp;Q$1&amp;""":"&amp;Q72)
&amp;IF(LEN(F72)=0,"",","""&amp;R$1&amp;""":"&amp;R72)
&amp;IF(LEN(F72)=0,"","}")&amp;"}"</f>
        <v>{"dy":31,"sl":3,"id":"Actor0030m","stats":{"tr":3,"trp":6,"str":0,"dex":7,"int":8,"vit":0,"train":0,"wgGr0":0,"wgGr1":0,"wgGr2":0,"wgGr3":18,"wgLk":101}}</v>
      </c>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1</v>
      </c>
    </row>
    <row r="78" spans="1:32">
      <c r="AD78">
        <v>77</v>
      </c>
      <c r="AE78">
        <v>363</v>
      </c>
      <c r="AF78">
        <f>COUNTIF(R:R,AE78)</f>
        <v>1</v>
      </c>
    </row>
    <row r="79" spans="1:32">
      <c r="AD79">
        <v>78</v>
      </c>
      <c r="AE79">
        <v>366</v>
      </c>
      <c r="AF79">
        <f>COUNTIF(R:R,AE79)</f>
        <v>2</v>
      </c>
    </row>
    <row r="80" spans="1:32">
      <c r="AD80">
        <v>79</v>
      </c>
      <c r="AE80">
        <v>369</v>
      </c>
      <c r="AF80">
        <f>COUNTIF(R:R,AE80)</f>
        <v>0</v>
      </c>
    </row>
    <row r="81" spans="30:32">
      <c r="AD81">
        <v>80</v>
      </c>
      <c r="AE81">
        <v>372</v>
      </c>
      <c r="AF81">
        <f>COUNTIF(R:R,AE81)</f>
        <v>1</v>
      </c>
    </row>
  </sheetData>
  <sortState xmlns:xlrd2="http://schemas.microsoft.com/office/spreadsheetml/2017/richdata2" ref="Z2:AA36">
    <sortCondition ref="Z2:Z3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389</v>
      </c>
      <c r="B5">
        <v>175</v>
      </c>
      <c r="C5" t="s">
        <v>387</v>
      </c>
      <c r="D5" t="s">
        <v>388</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2022-03-30T01:37:11Z</dcterms:modified>
</cp:coreProperties>
</file>