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4299C17-20BC-4A34-BC31-AE2ABC6A9A2D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M9" i="1"/>
  <c r="J9" i="1"/>
  <c r="I9" i="1"/>
  <c r="H9" i="1"/>
  <c r="G9" i="1"/>
  <c r="F9" i="1"/>
  <c r="E9" i="1"/>
  <c r="D9" i="1"/>
  <c r="Q8" i="1"/>
  <c r="M8" i="1"/>
  <c r="J8" i="1"/>
  <c r="I8" i="1"/>
  <c r="H8" i="1"/>
  <c r="G8" i="1"/>
  <c r="F8" i="1"/>
  <c r="E8" i="1"/>
  <c r="D8" i="1"/>
  <c r="Q7" i="1"/>
  <c r="Q6" i="1"/>
  <c r="Q5" i="1"/>
  <c r="Q4" i="1"/>
  <c r="Q3" i="1"/>
  <c r="V16" i="2" l="1"/>
  <c r="V15" i="2"/>
  <c r="V14" i="2"/>
  <c r="V13" i="2"/>
  <c r="V12" i="2"/>
  <c r="V11" i="2"/>
  <c r="V10" i="2"/>
  <c r="V9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6" i="2"/>
  <c r="J15" i="2"/>
  <c r="J14" i="2"/>
  <c r="J13" i="2"/>
  <c r="J12" i="2"/>
  <c r="J11" i="2"/>
  <c r="J10" i="2"/>
  <c r="J9" i="2"/>
  <c r="J7" i="2"/>
  <c r="J6" i="2"/>
  <c r="J5" i="2"/>
  <c r="J4" i="2"/>
  <c r="J3" i="2"/>
  <c r="J2" i="2"/>
  <c r="E16" i="2"/>
  <c r="E15" i="2"/>
  <c r="E14" i="2"/>
  <c r="E13" i="2"/>
  <c r="E12" i="2"/>
  <c r="E11" i="2"/>
  <c r="E10" i="2"/>
  <c r="E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7" i="2"/>
  <c r="E3" i="2"/>
  <c r="E8" i="2"/>
  <c r="J8" i="2"/>
  <c r="E5" i="2"/>
  <c r="E2" i="2"/>
  <c r="E4" i="2"/>
  <c r="E6" i="2"/>
  <c r="V5" i="2" l="1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AA2" i="2" l="1"/>
  <c r="M6" i="1" l="1"/>
  <c r="M5" i="1"/>
  <c r="D6" i="1"/>
  <c r="D4" i="1"/>
  <c r="D5" i="1"/>
  <c r="D7" i="1"/>
  <c r="D3" i="1"/>
  <c r="D2" i="1"/>
  <c r="J6" i="1" l="1"/>
  <c r="I6" i="1"/>
  <c r="H6" i="1"/>
  <c r="J4" i="1"/>
  <c r="I4" i="1"/>
  <c r="H4" i="1"/>
  <c r="J5" i="1"/>
  <c r="I5" i="1"/>
  <c r="H5" i="1"/>
  <c r="J7" i="1"/>
  <c r="I7" i="1"/>
  <c r="H7" i="1"/>
  <c r="J3" i="1"/>
  <c r="I3" i="1"/>
  <c r="H3" i="1"/>
  <c r="J2" i="1"/>
  <c r="I2" i="1"/>
  <c r="H2" i="1"/>
  <c r="G6" i="1"/>
  <c r="F6" i="1"/>
  <c r="E6" i="1"/>
  <c r="G4" i="1"/>
  <c r="F4" i="1"/>
  <c r="E4" i="1"/>
  <c r="G5" i="1"/>
  <c r="F5" i="1"/>
  <c r="E5" i="1"/>
  <c r="G7" i="1"/>
  <c r="F7" i="1"/>
  <c r="E7" i="1"/>
  <c r="G3" i="1"/>
  <c r="F3" i="1"/>
  <c r="E3" i="1"/>
  <c r="G2" i="1"/>
  <c r="F2" i="1"/>
  <c r="E2" i="1"/>
  <c r="Q2" i="1" s="1"/>
  <c r="P2" i="1" l="1"/>
  <c r="P3" i="1" s="1"/>
  <c r="P4" i="1" l="1"/>
  <c r="P5" i="1" s="1"/>
  <c r="P6" i="1" l="1"/>
  <c r="P7" i="1" s="1"/>
  <c r="P8" i="1" s="1"/>
  <c r="P9" i="1" s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넣어둠</t>
        </r>
      </text>
    </comment>
  </commentList>
</comments>
</file>

<file path=xl/sharedStrings.xml><?xml version="1.0" encoding="utf-8"?>
<sst xmlns="http://schemas.openxmlformats.org/spreadsheetml/2006/main" count="92" uniqueCount="61">
  <si>
    <t>7챕터 클리어 특별 보상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</si>
  <si>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</si>
  <si>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</si>
  <si>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</si>
  <si>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</si>
  <si>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</si>
  <si>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</si>
  <si>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</si>
  <si>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</si>
  <si>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</si>
  <si>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</si>
  <si>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</si>
  <si>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</si>
  <si>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</si>
  <si>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</si>
  <si>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</si>
  <si>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</si>
  <si>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</si>
  <si>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</si>
  <si>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</si>
  <si>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</si>
  <si>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</si>
  <si>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</si>
  <si>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</si>
  <si>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</si>
  <si>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</si>
  <si>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</si>
  <si>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</si>
  <si>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</si>
  <si>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</si>
  <si>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</si>
  <si>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</si>
  <si>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</si>
  <si>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</si>
  <si>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</si>
  <si>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</si>
  <si>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</si>
  <si>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</si>
  <si>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</si>
  <si>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</si>
  <si>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</si>
  <si>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</si>
  <si>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</si>
  <si>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DI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</si>
  <si>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</si>
  <si>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</si>
  <si>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</si>
  <si>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</si>
  <si>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</si>
  <si>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</si>
  <si>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GO</t>
    <phoneticPr fontId="1" type="noConversion"/>
  </si>
  <si>
    <t>DI</t>
    <phoneticPr fontId="1" type="noConversion"/>
  </si>
  <si>
    <t>EN</t>
    <phoneticPr fontId="1" type="noConversion"/>
  </si>
  <si>
    <t>재화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</si>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</sst>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9"/>
  <sheetViews>
    <sheetView tabSelected="1" workbookViewId="0"/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3" t="s">
        <v>17</v>
      </c>
      <c r="B1" t="s">
        <v>5</v>
      </c>
      <c r="C1" t="s">
        <v>22</v>
      </c>
      <c r="D1" s="4" t="s">
        <v>28</v>
      </c>
      <c r="E1" s="2" t="s">
        <v>15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t="s">
        <v>23</v>
      </c>
      <c r="L1" t="s">
        <v>24</v>
      </c>
      <c r="M1" t="s">
        <v>29</v>
      </c>
      <c r="N1" s="3" t="s">
        <v>16</v>
      </c>
      <c r="O1" s="4" t="s">
        <v>25</v>
      </c>
      <c r="P1" s="5" t="s">
        <v>26</v>
      </c>
      <c r="Q1" s="5" t="s">
        <v>27</v>
      </c>
      <c r="S1" s="5" t="s">
        <v>30</v>
      </c>
    </row>
    <row r="2" spans="1:19">
      <c r="A2" t="s">
        <v>18</v>
      </c>
      <c r="B2" t="s">
        <v>6</v>
      </c>
      <c r="C2">
        <v>0</v>
      </c>
      <c r="D2" s="6" t="str">
        <f t="shared" ref="D2:D6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6" ca="1" si="1">IF(ROW()=2,Q2,OFFSET(P2,-1,0)&amp;IF(LEN(Q2)=0,"",","&amp;Q2))</f>
        <v>{"id":"na","td":7}</v>
      </c>
      <c r="Q2" t="str">
        <f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[{"id":"na","td":7}]</v>
      </c>
    </row>
    <row r="3" spans="1:19">
      <c r="A3" t="s">
        <v>19</v>
      </c>
      <c r="B3" t="s">
        <v>7</v>
      </c>
      <c r="C3">
        <v>0</v>
      </c>
      <c r="D3" s="6" t="str">
        <f t="shared" si="0"/>
        <v/>
      </c>
      <c r="E3" t="str">
        <f t="shared" ref="E3:E9" si="2">IF(ISBLANK($K3),"",YEAR($K3))</f>
        <v/>
      </c>
      <c r="F3" t="str">
        <f t="shared" ref="F3:F9" si="3">IF(ISBLANK($K3),"",MONTH($K3))</f>
        <v/>
      </c>
      <c r="G3" t="str">
        <f t="shared" ref="G3:G9" si="4">IF(ISBLANK($K3),"",DAY($K3))</f>
        <v/>
      </c>
      <c r="H3" t="str">
        <f t="shared" ref="H3:H9" si="5">IF(ISBLANK($L3),"",YEAR($L3+1))</f>
        <v/>
      </c>
      <c r="I3" t="str">
        <f t="shared" ref="I3:I9" si="6">IF(ISBLANK($L3),"",MONTH($L3+1))</f>
        <v/>
      </c>
      <c r="J3" t="str">
        <f t="shared" ref="J3:J9" si="7">IF(ISBLANK($L3),"",DAY($L3+1))</f>
        <v/>
      </c>
      <c r="N3">
        <v>10</v>
      </c>
      <c r="O3">
        <v>0</v>
      </c>
      <c r="P3" t="str">
        <f t="shared" ca="1" si="1"/>
        <v>{"id":"na","td":7}</v>
      </c>
      <c r="Q3" t="str">
        <f>IF(O3&lt;&gt;1,"",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&amp;","""&amp;N$1&amp;""":"&amp;N3&amp;"}")</f>
        <v/>
      </c>
    </row>
    <row r="4" spans="1:19">
      <c r="A4" t="s">
        <v>21</v>
      </c>
      <c r="B4" t="s">
        <v>0</v>
      </c>
      <c r="C4">
        <v>0</v>
      </c>
      <c r="D4" s="6" t="str">
        <f t="shared" si="0"/>
        <v/>
      </c>
      <c r="E4" t="str">
        <f>IF(ISBLANK($K4),"",YEAR($K4))</f>
        <v/>
      </c>
      <c r="F4" t="str">
        <f>IF(ISBLANK($K4),"",MONTH($K4))</f>
        <v/>
      </c>
      <c r="G4" t="str">
        <f>IF(ISBLANK($K4),"",DAY($K4))</f>
        <v/>
      </c>
      <c r="H4" t="str">
        <f>IF(ISBLANK($L4),"",YEAR($L4+1))</f>
        <v/>
      </c>
      <c r="I4" t="str">
        <f>IF(ISBLANK($L4),"",MONTH($L4+1))</f>
        <v/>
      </c>
      <c r="J4" t="str">
        <f>IF(ISBLANK($L4),"",DAY($L4+1))</f>
        <v/>
      </c>
      <c r="N4">
        <v>7</v>
      </c>
      <c r="O4">
        <v>0</v>
      </c>
      <c r="P4" t="str">
        <f t="shared" ca="1" si="1"/>
        <v>{"id":"na","td":7}</v>
      </c>
      <c r="Q4" t="str">
        <f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/>
      </c>
    </row>
    <row r="5" spans="1:19">
      <c r="A5" t="s">
        <v>54</v>
      </c>
      <c r="B5" t="s">
        <v>9</v>
      </c>
      <c r="C5">
        <v>1</v>
      </c>
      <c r="D5" s="6" t="str">
        <f t="shared" si="0"/>
        <v/>
      </c>
      <c r="E5">
        <f t="shared" si="2"/>
        <v>2020</v>
      </c>
      <c r="F5">
        <f t="shared" si="3"/>
        <v>6</v>
      </c>
      <c r="G5">
        <f t="shared" si="4"/>
        <v>10</v>
      </c>
      <c r="H5">
        <f t="shared" si="5"/>
        <v>2020</v>
      </c>
      <c r="I5">
        <f t="shared" si="6"/>
        <v>7</v>
      </c>
      <c r="J5">
        <f t="shared" si="7"/>
        <v>2</v>
      </c>
      <c r="K5" s="1">
        <v>43992</v>
      </c>
      <c r="L5" s="1">
        <v>44013</v>
      </c>
      <c r="M5" s="7">
        <f>L5-K5+1</f>
        <v>22</v>
      </c>
      <c r="N5">
        <v>14</v>
      </c>
      <c r="O5">
        <v>0</v>
      </c>
      <c r="P5" t="str">
        <f t="shared" ca="1" si="1"/>
        <v>{"id":"na","td":7}</v>
      </c>
      <c r="Q5" t="str">
        <f>IF(O5&lt;&gt;1,"",
"{"""&amp;A$1&amp;""":"""&amp;A5&amp;""""
&amp;IF(LEN(E5)=0,"",","""&amp;E$1&amp;""":"""&amp;E5&amp;"""")
&amp;IF(LEN(F5)=0,"",","""&amp;F$1&amp;""":"""&amp;F5&amp;"""")
&amp;IF(LEN(G5)=0,"",","""&amp;G$1&amp;""":"""&amp;G5&amp;"""")
&amp;IF(LEN(H5)=0,"",","""&amp;H$1&amp;""":"""&amp;H5&amp;"""")
&amp;IF(LEN(I5)=0,"",","""&amp;I$1&amp;""":"""&amp;I5&amp;"""")
&amp;IF(LEN(J5)=0,"",","""&amp;J$1&amp;""":"""&amp;J5&amp;"""")
&amp;","""&amp;N$1&amp;""":"&amp;N5&amp;"}")</f>
        <v/>
      </c>
    </row>
    <row r="6" spans="1:19">
      <c r="A6" t="s">
        <v>56</v>
      </c>
      <c r="B6" t="s">
        <v>55</v>
      </c>
      <c r="C6">
        <v>1</v>
      </c>
      <c r="D6" s="6" t="str">
        <f t="shared" si="0"/>
        <v/>
      </c>
      <c r="E6">
        <f t="shared" si="2"/>
        <v>2020</v>
      </c>
      <c r="F6">
        <f t="shared" si="3"/>
        <v>8</v>
      </c>
      <c r="G6">
        <f t="shared" si="4"/>
        <v>1</v>
      </c>
      <c r="H6">
        <f t="shared" si="5"/>
        <v>2020</v>
      </c>
      <c r="I6">
        <f t="shared" si="6"/>
        <v>8</v>
      </c>
      <c r="J6">
        <f t="shared" si="7"/>
        <v>21</v>
      </c>
      <c r="K6" s="1">
        <v>44044</v>
      </c>
      <c r="L6" s="1">
        <v>44063</v>
      </c>
      <c r="M6" s="7">
        <f>L6-K6+1</f>
        <v>20</v>
      </c>
      <c r="N6">
        <v>10</v>
      </c>
      <c r="O6">
        <v>0</v>
      </c>
      <c r="P6" t="str">
        <f t="shared" ca="1" si="1"/>
        <v>{"id":"na","td":7}</v>
      </c>
      <c r="Q6" t="str">
        <f>IF(O6&lt;&gt;1,"",
"{"""&amp;A$1&amp;""":"""&amp;A6&amp;""""
&amp;IF(LEN(E6)=0,"",","""&amp;E$1&amp;""":"""&amp;E6&amp;"""")
&amp;IF(LEN(F6)=0,"",","""&amp;F$1&amp;""":"""&amp;F6&amp;"""")
&amp;IF(LEN(G6)=0,"",","""&amp;G$1&amp;""":"""&amp;G6&amp;"""")
&amp;IF(LEN(H6)=0,"",","""&amp;H$1&amp;""":"""&amp;H6&amp;"""")
&amp;IF(LEN(I6)=0,"",","""&amp;I$1&amp;""":"""&amp;I6&amp;"""")
&amp;IF(LEN(J6)=0,"",","""&amp;J$1&amp;""":"""&amp;J6&amp;"""")
&amp;","""&amp;N$1&amp;""":"&amp;N6&amp;"}")</f>
        <v/>
      </c>
    </row>
    <row r="7" spans="1:19">
      <c r="A7" t="s">
        <v>20</v>
      </c>
      <c r="B7" t="s">
        <v>8</v>
      </c>
      <c r="C7">
        <v>0</v>
      </c>
      <c r="D7" s="6" t="str">
        <f>IF(AND(C7=0,OR(NOT(ISBLANK(K7)),NOT(ISBLANK(L7)))),"날짜있음",
IF(AND(C7=1,OR(ISBLANK(K7),ISBLANK(L7))),"날짜없음",""))</f>
        <v/>
      </c>
      <c r="E7" t="str">
        <f>IF(ISBLANK($K7),"",YEAR($K7))</f>
        <v/>
      </c>
      <c r="F7" t="str">
        <f>IF(ISBLANK($K7),"",MONTH($K7))</f>
        <v/>
      </c>
      <c r="G7" t="str">
        <f>IF(ISBLANK($K7),"",DAY($K7))</f>
        <v/>
      </c>
      <c r="H7" t="str">
        <f>IF(ISBLANK($L7),"",YEAR($L7+1))</f>
        <v/>
      </c>
      <c r="I7" t="str">
        <f>IF(ISBLANK($L7),"",MONTH($L7+1))</f>
        <v/>
      </c>
      <c r="J7" t="str">
        <f>IF(ISBLANK($L7),"",DAY($L7+1))</f>
        <v/>
      </c>
      <c r="N7">
        <v>7</v>
      </c>
      <c r="O7">
        <v>0</v>
      </c>
      <c r="P7" t="str">
        <f ca="1">IF(ROW()=2,Q7,OFFSET(P7,-1,0)&amp;IF(LEN(Q7)=0,"",","&amp;Q7))</f>
        <v>{"id":"na","td":7}</v>
      </c>
      <c r="Q7" t="str">
        <f>IF(O7&lt;&gt;1,"",
"{"""&amp;A$1&amp;""":"""&amp;A7&amp;""""
&amp;IF(LEN(E7)=0,"",","""&amp;E$1&amp;""":"""&amp;E7&amp;"""")
&amp;IF(LEN(F7)=0,"",","""&amp;F$1&amp;""":"""&amp;F7&amp;"""")
&amp;IF(LEN(G7)=0,"",","""&amp;G$1&amp;""":"""&amp;G7&amp;"""")
&amp;IF(LEN(H7)=0,"",","""&amp;H$1&amp;""":"""&amp;H7&amp;"""")
&amp;IF(LEN(I7)=0,"",","""&amp;I$1&amp;""":"""&amp;I7&amp;"""")
&amp;IF(LEN(J7)=0,"",","""&amp;J$1&amp;""":"""&amp;J7&amp;"""")
&amp;","""&amp;N$1&amp;""":"&amp;N7&amp;"}")</f>
        <v/>
      </c>
    </row>
    <row r="8" spans="1:19">
      <c r="A8" t="s">
        <v>59</v>
      </c>
      <c r="B8" t="s">
        <v>57</v>
      </c>
      <c r="C8">
        <v>1</v>
      </c>
      <c r="D8" s="6" t="str">
        <f t="shared" ref="D8:D9" si="8">IF(AND(C8=0,OR(NOT(ISBLANK(K8)),NOT(ISBLANK(L8)))),"날짜있음",
IF(AND(C8=1,OR(ISBLANK(K8),ISBLANK(L8))),"날짜없음",""))</f>
        <v/>
      </c>
      <c r="E8">
        <f t="shared" si="2"/>
        <v>2020</v>
      </c>
      <c r="F8">
        <f t="shared" si="3"/>
        <v>8</v>
      </c>
      <c r="G8">
        <f t="shared" si="4"/>
        <v>1</v>
      </c>
      <c r="H8">
        <f t="shared" si="5"/>
        <v>2020</v>
      </c>
      <c r="I8">
        <f t="shared" si="6"/>
        <v>8</v>
      </c>
      <c r="J8">
        <f t="shared" si="7"/>
        <v>21</v>
      </c>
      <c r="K8" s="1">
        <v>44044</v>
      </c>
      <c r="L8" s="1">
        <v>44063</v>
      </c>
      <c r="M8" s="7">
        <f t="shared" ref="M8:M9" si="9">L8-K8+1</f>
        <v>20</v>
      </c>
      <c r="N8">
        <v>0</v>
      </c>
      <c r="O8">
        <v>0</v>
      </c>
      <c r="P8" t="str">
        <f t="shared" ref="P8:P9" ca="1" si="10">IF(ROW()=2,Q8,OFFSET(P8,-1,0)&amp;IF(LEN(Q8)=0,"",","&amp;Q8))</f>
        <v>{"id":"na","td":7}</v>
      </c>
      <c r="Q8" t="str">
        <f t="shared" ref="Q8:Q9" si="11">IF(O8&lt;&gt;1,"",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&amp;","""&amp;N$1&amp;""":"&amp;N8&amp;"}")</f>
        <v/>
      </c>
    </row>
    <row r="9" spans="1:19">
      <c r="A9" t="s">
        <v>60</v>
      </c>
      <c r="B9" t="s">
        <v>58</v>
      </c>
      <c r="C9">
        <v>1</v>
      </c>
      <c r="D9" s="6" t="str">
        <f t="shared" si="8"/>
        <v/>
      </c>
      <c r="E9">
        <f t="shared" si="2"/>
        <v>2020</v>
      </c>
      <c r="F9">
        <f t="shared" si="3"/>
        <v>8</v>
      </c>
      <c r="G9">
        <f t="shared" si="4"/>
        <v>1</v>
      </c>
      <c r="H9">
        <f t="shared" si="5"/>
        <v>2020</v>
      </c>
      <c r="I9">
        <f t="shared" si="6"/>
        <v>8</v>
      </c>
      <c r="J9">
        <f t="shared" si="7"/>
        <v>21</v>
      </c>
      <c r="K9" s="1">
        <v>44044</v>
      </c>
      <c r="L9" s="1">
        <v>44063</v>
      </c>
      <c r="M9" s="7">
        <f t="shared" si="9"/>
        <v>20</v>
      </c>
      <c r="N9">
        <v>0</v>
      </c>
      <c r="O9">
        <v>0</v>
      </c>
      <c r="P9" t="str">
        <f t="shared" ca="1" si="10"/>
        <v>{"id":"na","td":7}</v>
      </c>
      <c r="Q9" t="str">
        <f t="shared" si="11"/>
        <v/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32"/>
  <sheetViews>
    <sheetView topLeftCell="B1" workbookViewId="0">
      <selection activeCell="U2" sqref="U2"/>
    </sheetView>
  </sheetViews>
  <sheetFormatPr defaultRowHeight="16.5"/>
  <cols>
    <col min="2" max="2" width="25.375" customWidth="1"/>
    <col min="5" max="5" width="4.625" customWidth="1"/>
    <col min="7" max="7" width="4.875" customWidth="1"/>
    <col min="8" max="8" width="6.625" customWidth="1"/>
    <col min="9" max="9" width="10.375" customWidth="1"/>
    <col min="10" max="10" width="4.625" customWidth="1"/>
    <col min="12" max="12" width="4.875" customWidth="1"/>
    <col min="13" max="13" width="6.625" customWidth="1"/>
    <col min="14" max="14" width="10.375" customWidth="1"/>
    <col min="15" max="15" width="4.625" customWidth="1"/>
    <col min="17" max="17" width="4.875" customWidth="1"/>
    <col min="18" max="18" width="6.625" customWidth="1"/>
    <col min="19" max="19" width="10.375" customWidth="1"/>
  </cols>
  <sheetData>
    <row r="1" spans="1:27" ht="27" customHeight="1">
      <c r="A1" s="3" t="s">
        <v>17</v>
      </c>
      <c r="B1" t="s">
        <v>5</v>
      </c>
      <c r="C1" s="2" t="s">
        <v>41</v>
      </c>
      <c r="D1" s="3" t="s">
        <v>44</v>
      </c>
      <c r="E1" s="3" t="s">
        <v>31</v>
      </c>
      <c r="F1" t="s">
        <v>32</v>
      </c>
      <c r="G1" s="2" t="s">
        <v>33</v>
      </c>
      <c r="H1" s="2" t="s">
        <v>34</v>
      </c>
      <c r="I1" s="4" t="s">
        <v>48</v>
      </c>
      <c r="J1" s="2" t="s">
        <v>35</v>
      </c>
      <c r="K1" t="s">
        <v>32</v>
      </c>
      <c r="L1" s="2" t="s">
        <v>36</v>
      </c>
      <c r="M1" s="2" t="s">
        <v>37</v>
      </c>
      <c r="N1" s="4" t="s">
        <v>48</v>
      </c>
      <c r="O1" s="2" t="s">
        <v>38</v>
      </c>
      <c r="P1" t="s">
        <v>32</v>
      </c>
      <c r="Q1" s="2" t="s">
        <v>39</v>
      </c>
      <c r="R1" s="2" t="s">
        <v>40</v>
      </c>
      <c r="S1" s="4" t="s">
        <v>48</v>
      </c>
      <c r="T1" s="4" t="s">
        <v>25</v>
      </c>
      <c r="U1" s="5" t="s">
        <v>26</v>
      </c>
      <c r="V1" s="5" t="s">
        <v>27</v>
      </c>
      <c r="X1" t="s">
        <v>1</v>
      </c>
      <c r="Y1" t="s">
        <v>2</v>
      </c>
      <c r="AA1" t="s">
        <v>47</v>
      </c>
    </row>
    <row r="2" spans="1:27">
      <c r="A2" t="s">
        <v>18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6" ca="1" si="0">IF(ISBLANK(F2),"",
VLOOKUP(F2,OFFSET(INDIRECT("$A:$B"),0,MATCH(F$1&amp;"_Verify",INDIRECT("$1:$1"),0)-1),2,0)
)</f>
        <v>cu</v>
      </c>
      <c r="F2" t="s">
        <v>42</v>
      </c>
      <c r="G2" t="s">
        <v>50</v>
      </c>
      <c r="H2">
        <v>2000</v>
      </c>
      <c r="I2" t="str">
        <f t="shared" ref="I2:I32" si="1">IF(F2="장비1상자",
  IF(OR(G2&gt;3,H2&lt;&gt;1),"장비이상",""),
IF(G2="GO",
  IF(H2&lt;100,"골드이상",""),
IF(G2="DI",
  IF(H2&gt;29,"다이아너무많음",
  IF(H2&gt;9,"다이아다소많음","")),"")))</f>
        <v/>
      </c>
      <c r="J2" t="str">
        <f t="shared" ref="J2:J16" ca="1" si="2">IF(ISBLANK(K2),"",
VLOOKUP(K2,OFFSET(INDIRECT("$A:$B"),0,MATCH(K$1&amp;"_Verify",INDIRECT("$1:$1"),0)-1),2,0)
)</f>
        <v/>
      </c>
      <c r="N2" t="str">
        <f t="shared" ref="N2:N32" si="3">IF(K2="장비1상자",
  IF(OR(L2&gt;3,M2&lt;&gt;1),"장비이상",""),
IF(L2="GO",
  IF(M2&lt;100,"골드이상",""),
IF(L2="DI",
  IF(M2&gt;29,"다이아너무많음",
  IF(M2&gt;9,"다이아다소많음","")),"")))</f>
        <v/>
      </c>
      <c r="O2" t="str">
        <f t="shared" ref="O2:O16" ca="1" si="4">IF(ISBLANK(P2),"",
VLOOKUP(P2,OFFSET(INDIRECT("$A:$B"),0,MATCH(P$1&amp;"_Verify",INDIRECT("$1:$1"),0)-1),2,0)
)</f>
        <v/>
      </c>
      <c r="S2" t="str">
        <f t="shared" ref="S2:S32" si="5">IF(P2="장비1상자",
  IF(OR(Q2&gt;3,R2&lt;&gt;1),"장비이상",""),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6">IF(ROW()=2,V2,OFFSET(U2,-1,0)&amp;IF(LEN(V2)=0,"",","&amp;V2))</f>
        <v>{"id":"na","da":1,"ad":0,"tp1":"cu","vl1":"GO","cn1":2000}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{"id":"na","da":1,"ad":0,"tp1":"cu","vl1":"GO","cn1":2000}</v>
      </c>
      <c r="X2" t="s">
        <v>3</v>
      </c>
      <c r="Y2" t="s">
        <v>4</v>
      </c>
      <c r="AA2" t="str">
        <f ca="1">"["&amp;
IF(LEFT(OFFSET(U1,COUNTA(U:U)-1,0),1)=",",SUBSTITUTE(OFFSET(U1,COUNTA(U:U)-1,0),",","",1),OFFSET(U1,COUNTA(U:U)-1,0))
&amp;"]"</f>
        <v>[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]</v>
      </c>
    </row>
    <row r="3" spans="1:27">
      <c r="A3" t="s">
        <v>18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42</v>
      </c>
      <c r="G3" t="s">
        <v>51</v>
      </c>
      <c r="H3">
        <v>5</v>
      </c>
      <c r="I3" t="str">
        <f t="shared" si="1"/>
        <v/>
      </c>
      <c r="J3" t="str">
        <f t="shared" ca="1" si="2"/>
        <v/>
      </c>
      <c r="N3" t="str">
        <f t="shared" si="3"/>
        <v/>
      </c>
      <c r="O3" t="str">
        <f t="shared" ca="1" si="4"/>
        <v/>
      </c>
      <c r="S3" t="str">
        <f t="shared" si="5"/>
        <v/>
      </c>
      <c r="T3">
        <v>1</v>
      </c>
      <c r="U3" t="str">
        <f ca="1">IF(ROW()=2,V3,OFFSET(U3,-1,0)&amp;IF(LEN(V3)=0,"",","&amp;V3))</f>
        <v>{"id":"na","da":1,"ad":0,"tp1":"cu","vl1":"GO","cn1":2000},{"id":"na","da":2,"ad":0,"tp1":"cu","vl1":"DI","cn1":5}</v>
      </c>
      <c r="V3" t="str">
        <f t="shared" ref="V3:V16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{"id":"na","da":2,"ad":0,"tp1":"cu","vl1":"DI","cn1":5}</v>
      </c>
      <c r="X3" t="s">
        <v>45</v>
      </c>
      <c r="Y3" t="s">
        <v>46</v>
      </c>
    </row>
    <row r="4" spans="1:27">
      <c r="A4" t="s">
        <v>18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be</v>
      </c>
      <c r="F4" t="s">
        <v>49</v>
      </c>
      <c r="G4">
        <v>2</v>
      </c>
      <c r="H4">
        <v>1</v>
      </c>
      <c r="I4" t="str">
        <f t="shared" si="1"/>
        <v/>
      </c>
      <c r="J4" t="str">
        <f t="shared" ca="1" si="2"/>
        <v/>
      </c>
      <c r="N4" t="str">
        <f t="shared" si="3"/>
        <v/>
      </c>
      <c r="O4" t="str">
        <f t="shared" ca="1" si="4"/>
        <v/>
      </c>
      <c r="S4" t="str">
        <f t="shared" si="5"/>
        <v/>
      </c>
      <c r="T4">
        <v>1</v>
      </c>
      <c r="U4" t="str">
        <f t="shared" ref="U4:U16" ca="1" si="8">IF(ROW()=2,V4,OFFSET(U4,-1,0)&amp;IF(LEN(V4)=0,"",","&amp;V4))</f>
        <v>{"id":"na","da":1,"ad":0,"tp1":"cu","vl1":"GO","cn1":2000},{"id":"na","da":2,"ad":0,"tp1":"cu","vl1":"DI","cn1":5},{"id":"na","da":3,"ad":0,"tp1":"be","vl1":"2","cn1":1}</v>
      </c>
      <c r="V4" t="str">
        <f t="shared" ca="1" si="7"/>
        <v>{"id":"na","da":3,"ad":0,"tp1":"be","vl1":"2","cn1":1}</v>
      </c>
    </row>
    <row r="5" spans="1:27">
      <c r="A5" t="s">
        <v>18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42</v>
      </c>
      <c r="G5" t="s">
        <v>51</v>
      </c>
      <c r="H5">
        <v>7</v>
      </c>
      <c r="I5" t="str">
        <f t="shared" si="1"/>
        <v/>
      </c>
      <c r="J5" t="str">
        <f t="shared" ca="1" si="2"/>
        <v/>
      </c>
      <c r="N5" t="str">
        <f t="shared" si="3"/>
        <v/>
      </c>
      <c r="O5" t="str">
        <f t="shared" ca="1" si="4"/>
        <v/>
      </c>
      <c r="S5" t="str">
        <f t="shared" si="5"/>
        <v/>
      </c>
      <c r="T5">
        <v>1</v>
      </c>
      <c r="U5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</v>
      </c>
      <c r="V5" t="str">
        <f t="shared" ca="1" si="7"/>
        <v>{"id":"na","da":4,"ad":0,"tp1":"cu","vl1":"DI","cn1":7}</v>
      </c>
    </row>
    <row r="6" spans="1:27">
      <c r="A6" t="s">
        <v>18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42</v>
      </c>
      <c r="G6" t="s">
        <v>52</v>
      </c>
      <c r="H6">
        <v>15</v>
      </c>
      <c r="I6" t="str">
        <f t="shared" si="1"/>
        <v/>
      </c>
      <c r="J6" t="str">
        <f t="shared" ca="1" si="2"/>
        <v/>
      </c>
      <c r="N6" t="str">
        <f t="shared" si="3"/>
        <v/>
      </c>
      <c r="O6" t="str">
        <f t="shared" ca="1" si="4"/>
        <v/>
      </c>
      <c r="S6" t="str">
        <f t="shared" si="5"/>
        <v/>
      </c>
      <c r="T6">
        <v>1</v>
      </c>
      <c r="U6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</v>
      </c>
      <c r="V6" t="str">
        <f t="shared" ca="1" si="7"/>
        <v>{"id":"na","da":5,"ad":0,"tp1":"cu","vl1":"EN","cn1":15}</v>
      </c>
    </row>
    <row r="7" spans="1:27">
      <c r="A7" t="s">
        <v>18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cu</v>
      </c>
      <c r="F7" t="s">
        <v>53</v>
      </c>
      <c r="G7" t="s">
        <v>50</v>
      </c>
      <c r="H7">
        <v>10000</v>
      </c>
      <c r="I7" t="str">
        <f t="shared" si="1"/>
        <v/>
      </c>
      <c r="J7" t="str">
        <f t="shared" ca="1" si="2"/>
        <v/>
      </c>
      <c r="N7" t="str">
        <f t="shared" si="3"/>
        <v/>
      </c>
      <c r="O7" t="str">
        <f t="shared" ca="1" si="4"/>
        <v/>
      </c>
      <c r="S7" t="str">
        <f t="shared" si="5"/>
        <v/>
      </c>
      <c r="T7">
        <v>1</v>
      </c>
      <c r="U7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</v>
      </c>
      <c r="V7" t="str">
        <f t="shared" ca="1" si="7"/>
        <v>{"id":"na","da":6,"ad":0,"tp1":"cu","vl1":"GO","cn1":10000}</v>
      </c>
    </row>
    <row r="8" spans="1:27">
      <c r="A8" t="s">
        <v>18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cu</v>
      </c>
      <c r="F8" t="s">
        <v>42</v>
      </c>
      <c r="G8" t="s">
        <v>43</v>
      </c>
      <c r="H8">
        <v>25</v>
      </c>
      <c r="I8" t="str">
        <f t="shared" si="1"/>
        <v>다이아다소많음</v>
      </c>
      <c r="J8" t="str">
        <f t="shared" ca="1" si="2"/>
        <v>be</v>
      </c>
      <c r="K8" t="s">
        <v>49</v>
      </c>
      <c r="L8">
        <v>3</v>
      </c>
      <c r="M8">
        <v>1</v>
      </c>
      <c r="N8" t="str">
        <f t="shared" si="3"/>
        <v/>
      </c>
      <c r="O8" t="str">
        <f t="shared" ca="1" si="4"/>
        <v/>
      </c>
      <c r="S8" t="str">
        <f t="shared" si="5"/>
        <v/>
      </c>
      <c r="T8">
        <v>1</v>
      </c>
      <c r="U8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8" t="str">
        <f t="shared" ca="1" si="7"/>
        <v>{"id":"na","da":7,"ad":1,"tp1":"cu","vl1":"DI","cn1":25,"tp2":"be","vl2":"3","cn2":1}</v>
      </c>
    </row>
    <row r="9" spans="1:27">
      <c r="A9" t="s">
        <v>19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/>
      </c>
      <c r="I9" t="str">
        <f t="shared" si="1"/>
        <v/>
      </c>
      <c r="J9" t="str">
        <f t="shared" ca="1" si="2"/>
        <v/>
      </c>
      <c r="N9" t="str">
        <f t="shared" si="3"/>
        <v/>
      </c>
      <c r="O9" t="str">
        <f t="shared" ca="1" si="4"/>
        <v/>
      </c>
      <c r="S9" t="str">
        <f t="shared" si="5"/>
        <v/>
      </c>
      <c r="T9">
        <v>0</v>
      </c>
      <c r="U9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9" t="str">
        <f t="shared" si="7"/>
        <v/>
      </c>
    </row>
    <row r="10" spans="1:27">
      <c r="A10" t="s">
        <v>19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/>
      </c>
      <c r="I10" t="str">
        <f t="shared" si="1"/>
        <v/>
      </c>
      <c r="J10" t="str">
        <f t="shared" ca="1" si="2"/>
        <v/>
      </c>
      <c r="N10" t="str">
        <f t="shared" si="3"/>
        <v/>
      </c>
      <c r="O10" t="str">
        <f t="shared" ca="1" si="4"/>
        <v/>
      </c>
      <c r="S10" t="str">
        <f t="shared" si="5"/>
        <v/>
      </c>
      <c r="T10">
        <v>0</v>
      </c>
      <c r="U10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0" t="str">
        <f t="shared" si="7"/>
        <v/>
      </c>
    </row>
    <row r="11" spans="1:27">
      <c r="A11" t="s">
        <v>19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/>
      </c>
      <c r="I11" t="str">
        <f t="shared" si="1"/>
        <v/>
      </c>
      <c r="J11" t="str">
        <f t="shared" ca="1" si="2"/>
        <v/>
      </c>
      <c r="N11" t="str">
        <f t="shared" si="3"/>
        <v/>
      </c>
      <c r="O11" t="str">
        <f t="shared" ca="1" si="4"/>
        <v/>
      </c>
      <c r="S11" t="str">
        <f t="shared" si="5"/>
        <v/>
      </c>
      <c r="T11">
        <v>0</v>
      </c>
      <c r="U11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1" t="str">
        <f t="shared" si="7"/>
        <v/>
      </c>
    </row>
    <row r="12" spans="1:27">
      <c r="A12" t="s">
        <v>21</v>
      </c>
      <c r="B12" t="str">
        <f>VLOOKUP(A12,CumulativeEventTypeTable!$A:$B,MATCH(CumulativeEventTypeTable!$B$1,CumulativeEventRewardTable!$A$1:$B$1,0),0)</f>
        <v>7챕터 클리어 특별 보상</v>
      </c>
      <c r="C12">
        <v>1</v>
      </c>
      <c r="D12">
        <v>0</v>
      </c>
      <c r="E12" t="str">
        <f t="shared" ca="1" si="0"/>
        <v/>
      </c>
      <c r="I12" t="str">
        <f t="shared" si="1"/>
        <v/>
      </c>
      <c r="J12" t="str">
        <f t="shared" ca="1" si="2"/>
        <v/>
      </c>
      <c r="N12" t="str">
        <f t="shared" si="3"/>
        <v/>
      </c>
      <c r="O12" t="str">
        <f t="shared" ca="1" si="4"/>
        <v/>
      </c>
      <c r="S12" t="str">
        <f t="shared" si="5"/>
        <v/>
      </c>
      <c r="T12">
        <v>0</v>
      </c>
      <c r="U12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2" t="str">
        <f t="shared" si="7"/>
        <v/>
      </c>
    </row>
    <row r="13" spans="1:27">
      <c r="A13" t="s">
        <v>21</v>
      </c>
      <c r="B13" t="str">
        <f>VLOOKUP(A13,CumulativeEventTypeTable!$A:$B,MATCH(CumulativeEventTypeTable!$B$1,CumulativeEventRewardTable!$A$1:$B$1,0),0)</f>
        <v>7챕터 클리어 특별 보상</v>
      </c>
      <c r="C13">
        <v>2</v>
      </c>
      <c r="D13">
        <v>0</v>
      </c>
      <c r="E13" t="str">
        <f t="shared" ca="1" si="0"/>
        <v/>
      </c>
      <c r="I13" t="str">
        <f t="shared" si="1"/>
        <v/>
      </c>
      <c r="J13" t="str">
        <f t="shared" ca="1" si="2"/>
        <v/>
      </c>
      <c r="N13" t="str">
        <f t="shared" si="3"/>
        <v/>
      </c>
      <c r="O13" t="str">
        <f t="shared" ca="1" si="4"/>
        <v/>
      </c>
      <c r="S13" t="str">
        <f t="shared" si="5"/>
        <v/>
      </c>
      <c r="T13">
        <v>0</v>
      </c>
      <c r="U13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3" t="str">
        <f t="shared" si="7"/>
        <v/>
      </c>
    </row>
    <row r="14" spans="1:27">
      <c r="A14" t="s">
        <v>21</v>
      </c>
      <c r="B14" t="str">
        <f>VLOOKUP(A14,CumulativeEventTypeTable!$A:$B,MATCH(CumulativeEventTypeTable!$B$1,CumulativeEventRewardTable!$A$1:$B$1,0),0)</f>
        <v>7챕터 클리어 특별 보상</v>
      </c>
      <c r="C14">
        <v>3</v>
      </c>
      <c r="D14">
        <v>0</v>
      </c>
      <c r="E14" t="str">
        <f t="shared" ca="1" si="0"/>
        <v/>
      </c>
      <c r="I14" t="str">
        <f t="shared" si="1"/>
        <v/>
      </c>
      <c r="J14" t="str">
        <f t="shared" ca="1" si="2"/>
        <v/>
      </c>
      <c r="N14" t="str">
        <f t="shared" si="3"/>
        <v/>
      </c>
      <c r="O14" t="str">
        <f t="shared" ca="1" si="4"/>
        <v/>
      </c>
      <c r="S14" t="str">
        <f t="shared" si="5"/>
        <v/>
      </c>
      <c r="T14">
        <v>0</v>
      </c>
      <c r="U14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4" t="str">
        <f t="shared" si="7"/>
        <v/>
      </c>
    </row>
    <row r="15" spans="1:27">
      <c r="A15" t="s">
        <v>21</v>
      </c>
      <c r="B15" t="str">
        <f>VLOOKUP(A15,CumulativeEventTypeTable!$A:$B,MATCH(CumulativeEventTypeTable!$B$1,CumulativeEventRewardTable!$A$1:$B$1,0),0)</f>
        <v>7챕터 클리어 특별 보상</v>
      </c>
      <c r="C15">
        <v>4</v>
      </c>
      <c r="D15">
        <v>0</v>
      </c>
      <c r="E15" t="str">
        <f t="shared" ca="1" si="0"/>
        <v/>
      </c>
      <c r="I15" t="str">
        <f t="shared" si="1"/>
        <v/>
      </c>
      <c r="J15" t="str">
        <f t="shared" ca="1" si="2"/>
        <v/>
      </c>
      <c r="N15" t="str">
        <f t="shared" si="3"/>
        <v/>
      </c>
      <c r="O15" t="str">
        <f t="shared" ca="1" si="4"/>
        <v/>
      </c>
      <c r="S15" t="str">
        <f t="shared" si="5"/>
        <v/>
      </c>
      <c r="T15">
        <v>0</v>
      </c>
      <c r="U15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5" t="str">
        <f t="shared" si="7"/>
        <v/>
      </c>
    </row>
    <row r="16" spans="1:27">
      <c r="A16" t="s">
        <v>21</v>
      </c>
      <c r="B16" t="str">
        <f>VLOOKUP(A16,CumulativeEventTypeTable!$A:$B,MATCH(CumulativeEventTypeTable!$B$1,CumulativeEventRewardTable!$A$1:$B$1,0),0)</f>
        <v>7챕터 클리어 특별 보상</v>
      </c>
      <c r="C16">
        <v>5</v>
      </c>
      <c r="D16">
        <v>0</v>
      </c>
      <c r="E16" t="str">
        <f t="shared" ca="1" si="0"/>
        <v/>
      </c>
      <c r="I16" t="str">
        <f t="shared" si="1"/>
        <v/>
      </c>
      <c r="J16" t="str">
        <f t="shared" ca="1" si="2"/>
        <v/>
      </c>
      <c r="N16" t="str">
        <f t="shared" si="3"/>
        <v/>
      </c>
      <c r="O16" t="str">
        <f t="shared" ca="1" si="4"/>
        <v/>
      </c>
      <c r="S16" t="str">
        <f t="shared" si="5"/>
        <v/>
      </c>
      <c r="T16">
        <v>0</v>
      </c>
      <c r="U16" t="str">
        <f t="shared" ca="1" si="8"/>
        <v>{"id":"na","da":1,"ad":0,"tp1":"cu","vl1":"GO","cn1":2000},{"id":"na","da":2,"ad":0,"tp1":"cu","vl1":"DI","cn1":5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6" t="str">
        <f t="shared" si="7"/>
        <v/>
      </c>
    </row>
    <row r="17" spans="9:19">
      <c r="I17" t="str">
        <f t="shared" si="1"/>
        <v/>
      </c>
      <c r="N17" t="str">
        <f t="shared" si="3"/>
        <v/>
      </c>
      <c r="S17" t="str">
        <f t="shared" si="5"/>
        <v/>
      </c>
    </row>
    <row r="18" spans="9:19">
      <c r="I18" t="str">
        <f t="shared" si="1"/>
        <v/>
      </c>
      <c r="N18" t="str">
        <f t="shared" si="3"/>
        <v/>
      </c>
      <c r="S18" t="str">
        <f t="shared" si="5"/>
        <v/>
      </c>
    </row>
    <row r="19" spans="9:19">
      <c r="I19" t="str">
        <f t="shared" si="1"/>
        <v/>
      </c>
      <c r="N19" t="str">
        <f t="shared" si="3"/>
        <v/>
      </c>
      <c r="S19" t="str">
        <f t="shared" si="5"/>
        <v/>
      </c>
    </row>
    <row r="20" spans="9:19">
      <c r="I20" t="str">
        <f t="shared" si="1"/>
        <v/>
      </c>
      <c r="N20" t="str">
        <f t="shared" si="3"/>
        <v/>
      </c>
      <c r="S20" t="str">
        <f t="shared" si="5"/>
        <v/>
      </c>
    </row>
    <row r="21" spans="9:19">
      <c r="I21" t="str">
        <f t="shared" si="1"/>
        <v/>
      </c>
      <c r="N21" t="str">
        <f t="shared" si="3"/>
        <v/>
      </c>
      <c r="S21" t="str">
        <f t="shared" si="5"/>
        <v/>
      </c>
    </row>
    <row r="22" spans="9:19">
      <c r="I22" t="str">
        <f t="shared" si="1"/>
        <v/>
      </c>
      <c r="N22" t="str">
        <f t="shared" si="3"/>
        <v/>
      </c>
      <c r="S22" t="str">
        <f t="shared" si="5"/>
        <v/>
      </c>
    </row>
    <row r="23" spans="9:19">
      <c r="I23" t="str">
        <f t="shared" si="1"/>
        <v/>
      </c>
      <c r="N23" t="str">
        <f t="shared" si="3"/>
        <v/>
      </c>
      <c r="S23" t="str">
        <f t="shared" si="5"/>
        <v/>
      </c>
    </row>
    <row r="24" spans="9:19">
      <c r="I24" t="str">
        <f t="shared" si="1"/>
        <v/>
      </c>
      <c r="N24" t="str">
        <f t="shared" si="3"/>
        <v/>
      </c>
      <c r="S24" t="str">
        <f t="shared" si="5"/>
        <v/>
      </c>
    </row>
    <row r="25" spans="9:19">
      <c r="I25" t="str">
        <f t="shared" si="1"/>
        <v/>
      </c>
      <c r="N25" t="str">
        <f t="shared" si="3"/>
        <v/>
      </c>
      <c r="S25" t="str">
        <f t="shared" si="5"/>
        <v/>
      </c>
    </row>
    <row r="26" spans="9:19">
      <c r="I26" t="str">
        <f t="shared" si="1"/>
        <v/>
      </c>
      <c r="N26" t="str">
        <f t="shared" si="3"/>
        <v/>
      </c>
      <c r="S26" t="str">
        <f t="shared" si="5"/>
        <v/>
      </c>
    </row>
    <row r="27" spans="9:19">
      <c r="I27" t="str">
        <f t="shared" si="1"/>
        <v/>
      </c>
      <c r="N27" t="str">
        <f t="shared" si="3"/>
        <v/>
      </c>
      <c r="S27" t="str">
        <f t="shared" si="5"/>
        <v/>
      </c>
    </row>
    <row r="28" spans="9:19">
      <c r="I28" t="str">
        <f t="shared" si="1"/>
        <v/>
      </c>
      <c r="N28" t="str">
        <f t="shared" si="3"/>
        <v/>
      </c>
      <c r="S28" t="str">
        <f t="shared" si="5"/>
        <v/>
      </c>
    </row>
    <row r="29" spans="9:19">
      <c r="I29" t="str">
        <f t="shared" si="1"/>
        <v/>
      </c>
      <c r="N29" t="str">
        <f t="shared" si="3"/>
        <v/>
      </c>
      <c r="S29" t="str">
        <f t="shared" si="5"/>
        <v/>
      </c>
    </row>
    <row r="30" spans="9:19">
      <c r="I30" t="str">
        <f t="shared" si="1"/>
        <v/>
      </c>
      <c r="N30" t="str">
        <f t="shared" si="3"/>
        <v/>
      </c>
      <c r="S30" t="str">
        <f t="shared" si="5"/>
        <v/>
      </c>
    </row>
    <row r="31" spans="9:19">
      <c r="I31" t="str">
        <f t="shared" si="1"/>
        <v/>
      </c>
      <c r="N31" t="str">
        <f t="shared" si="3"/>
        <v/>
      </c>
      <c r="S31" t="str">
        <f t="shared" si="5"/>
        <v/>
      </c>
    </row>
    <row r="32" spans="9:19">
      <c r="I32" t="str">
        <f t="shared" si="1"/>
        <v/>
      </c>
      <c r="N32" t="str">
        <f t="shared" si="3"/>
        <v/>
      </c>
      <c r="S32" t="str">
        <f t="shared" si="5"/>
        <v/>
      </c>
    </row>
  </sheetData>
  <phoneticPr fontId="1" type="noConversion"/>
  <dataValidations count="1">
    <dataValidation type="list" allowBlank="1" showInputMessage="1" showErrorMessage="1" sqref="F2:F16 K2:K16 P2:P16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2021-06-06T08:50:23Z</dcterms:modified>
</cp:coreProperties>
</file>