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2B8A6DB-84D9-4DA2-9FC8-5B274FB4DE10}" xr6:coauthVersionLast="47" xr6:coauthVersionMax="47" xr10:uidLastSave="{00000000-0000-0000-0000-000000000000}"/>
  <bookViews>
    <workbookView xWindow="-1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 i="11" l="1"/>
  <c r="D53" i="11"/>
  <c r="T30" i="11"/>
  <c r="S30" i="11"/>
  <c r="S31" i="11"/>
  <c r="T31" i="11"/>
  <c r="S32" i="11"/>
  <c r="T32" i="11"/>
  <c r="C32" i="11"/>
  <c r="T52" i="11"/>
  <c r="S52" i="11"/>
  <c r="T16" i="11"/>
  <c r="S16" i="11"/>
  <c r="T15" i="11"/>
  <c r="S15" i="11"/>
  <c r="T14" i="11"/>
  <c r="S14" i="11"/>
  <c r="S51" i="11"/>
  <c r="T51" i="11"/>
  <c r="T67" i="11"/>
  <c r="S67" i="11"/>
  <c r="T64" i="11"/>
  <c r="S64" i="11"/>
  <c r="T23" i="11"/>
  <c r="S23" i="11"/>
  <c r="S24" i="11"/>
  <c r="T24" i="11"/>
  <c r="S25" i="11"/>
  <c r="T25" i="11"/>
  <c r="D25" i="11"/>
  <c r="C25" i="11"/>
  <c r="D16" i="11"/>
  <c r="C16" i="11"/>
  <c r="S65" i="11"/>
  <c r="T65" i="11"/>
  <c r="S66" i="11"/>
  <c r="T66" i="11"/>
  <c r="S68" i="11"/>
  <c r="T68" i="11"/>
  <c r="S69" i="11"/>
  <c r="T69" i="11"/>
  <c r="D69" i="11"/>
  <c r="C69" i="11"/>
  <c r="C66" i="11"/>
  <c r="T53" i="11"/>
  <c r="S53" i="11"/>
  <c r="C53" i="11"/>
  <c r="D66" i="11" l="1"/>
  <c r="D22" i="11" l="1"/>
  <c r="D55" i="11"/>
  <c r="D38" i="11"/>
  <c r="T46" i="11"/>
  <c r="S46" i="11"/>
  <c r="D46" i="11"/>
  <c r="C46" i="11"/>
  <c r="T38" i="11"/>
  <c r="S38" i="11"/>
  <c r="C38" i="11"/>
  <c r="T36" i="11"/>
  <c r="S36" i="11"/>
  <c r="D36" i="11"/>
  <c r="C36" i="11"/>
  <c r="T22" i="11"/>
  <c r="S22" i="11"/>
  <c r="C22" i="11"/>
  <c r="T7" i="11"/>
  <c r="S7" i="11"/>
  <c r="D7" i="11"/>
  <c r="C7" i="11"/>
  <c r="T57" i="11"/>
  <c r="S57" i="11"/>
  <c r="D57" i="11"/>
  <c r="C57" i="11"/>
  <c r="T55" i="11"/>
  <c r="S55" i="11"/>
  <c r="C55" i="11"/>
  <c r="T27" i="11" l="1"/>
  <c r="S27" i="11"/>
  <c r="C27" i="11"/>
  <c r="C24" i="11"/>
  <c r="T11" i="11"/>
  <c r="S11" i="11"/>
  <c r="C11" i="11"/>
  <c r="T63" i="11"/>
  <c r="S63" i="11"/>
  <c r="C63" i="11"/>
  <c r="T61" i="11"/>
  <c r="S61" i="11"/>
  <c r="C61" i="11"/>
  <c r="C45" i="11" l="1"/>
  <c r="S45" i="11"/>
  <c r="T45" i="11"/>
  <c r="C52" i="11"/>
  <c r="T50" i="11"/>
  <c r="S50" i="11"/>
  <c r="C50" i="11"/>
  <c r="C68" i="11" l="1"/>
  <c r="AB35" i="11"/>
  <c r="AB34" i="11"/>
  <c r="T37" i="11" l="1"/>
  <c r="S37" i="11"/>
  <c r="C37" i="11"/>
  <c r="T21" i="11"/>
  <c r="S21" i="11"/>
  <c r="C21" i="11"/>
  <c r="T6" i="11"/>
  <c r="S6" i="11"/>
  <c r="C6" i="11"/>
  <c r="T56" i="11"/>
  <c r="S56" i="11"/>
  <c r="S19" i="11" l="1"/>
  <c r="T19" i="11"/>
  <c r="S20" i="11"/>
  <c r="T20" i="11"/>
  <c r="S10" i="11"/>
  <c r="T10" i="11"/>
  <c r="S58" i="11"/>
  <c r="T58" i="11"/>
  <c r="S59" i="11"/>
  <c r="T59" i="11"/>
  <c r="C20" i="11"/>
  <c r="C10" i="11"/>
  <c r="C59" i="11"/>
  <c r="T49" i="11" l="1"/>
  <c r="S49" i="11"/>
  <c r="C49" i="11"/>
  <c r="T47" i="11"/>
  <c r="S47" i="11"/>
  <c r="C47" i="11"/>
  <c r="T48" i="11"/>
  <c r="S48" i="11"/>
  <c r="C48" i="11"/>
  <c r="T35" i="11"/>
  <c r="S35" i="11"/>
  <c r="C35" i="11"/>
  <c r="C19" i="11"/>
  <c r="C17" i="11"/>
  <c r="S17" i="11"/>
  <c r="T17" i="11"/>
  <c r="T18" i="11"/>
  <c r="S18" i="11"/>
  <c r="C18" i="11"/>
  <c r="T4" i="11"/>
  <c r="S4" i="11"/>
  <c r="C4" i="11"/>
  <c r="T5" i="11"/>
  <c r="S5" i="11"/>
  <c r="C5" i="11"/>
  <c r="C58" i="11"/>
  <c r="C60" i="11" l="1"/>
  <c r="S60" i="11"/>
  <c r="T60" i="11"/>
  <c r="C56" i="11"/>
  <c r="C41" i="11"/>
  <c r="S41" i="11"/>
  <c r="T41" i="11"/>
  <c r="C42" i="11"/>
  <c r="S42" i="11"/>
  <c r="T42" i="11"/>
  <c r="C23" i="11"/>
  <c r="C26" i="11"/>
  <c r="S26" i="11"/>
  <c r="T26" i="11"/>
  <c r="T12" i="11"/>
  <c r="S12" i="11"/>
  <c r="C12" i="11"/>
  <c r="B12" i="11"/>
  <c r="V12" i="11" l="1"/>
  <c r="AB33" i="11"/>
  <c r="C31" i="11"/>
  <c r="C67" i="11"/>
  <c r="B64" i="11" l="1"/>
  <c r="V64" i="11" s="1"/>
  <c r="B51" i="11"/>
  <c r="V51" i="11" s="1"/>
  <c r="B43" i="11"/>
  <c r="B41" i="11"/>
  <c r="B39" i="11"/>
  <c r="B40" i="11" s="1"/>
  <c r="B33" i="11"/>
  <c r="B28" i="11"/>
  <c r="B14" i="11"/>
  <c r="B13" i="11"/>
  <c r="B4" i="11"/>
  <c r="B2" i="11"/>
  <c r="C65" i="11"/>
  <c r="B15" i="11" l="1"/>
  <c r="V15" i="11" s="1"/>
  <c r="V14" i="11"/>
  <c r="B52" i="11"/>
  <c r="V52" i="11" s="1"/>
  <c r="E12" i="11"/>
  <c r="B45" i="11"/>
  <c r="B46" i="11" s="1"/>
  <c r="B44" i="11"/>
  <c r="E43" i="11" s="1"/>
  <c r="B49" i="11"/>
  <c r="B19" i="11"/>
  <c r="V19" i="11" s="1"/>
  <c r="V4" i="11"/>
  <c r="B5" i="11"/>
  <c r="E4" i="11" s="1"/>
  <c r="B56" i="11"/>
  <c r="B42" i="11"/>
  <c r="E41" i="11" s="1"/>
  <c r="V41" i="11"/>
  <c r="B60" i="11"/>
  <c r="B61" i="11" s="1"/>
  <c r="B47" i="11"/>
  <c r="B34" i="11"/>
  <c r="B17" i="11"/>
  <c r="B67" i="11"/>
  <c r="V67" i="11" s="1"/>
  <c r="B54" i="11"/>
  <c r="B62" i="11"/>
  <c r="E40" i="11"/>
  <c r="E39" i="11"/>
  <c r="B65" i="11"/>
  <c r="B29" i="11"/>
  <c r="B3" i="11"/>
  <c r="E14" i="11" l="1"/>
  <c r="B16" i="11"/>
  <c r="V16" i="11" s="1"/>
  <c r="B53" i="11"/>
  <c r="E52" i="11" s="1"/>
  <c r="B66" i="11"/>
  <c r="V66" i="11" s="1"/>
  <c r="V65" i="11"/>
  <c r="V46" i="11"/>
  <c r="E46" i="11"/>
  <c r="E45" i="11"/>
  <c r="V56" i="11"/>
  <c r="B57" i="11"/>
  <c r="B55" i="11"/>
  <c r="B63" i="11"/>
  <c r="B58" i="11"/>
  <c r="V58" i="11" s="1"/>
  <c r="V61" i="11"/>
  <c r="E61" i="11"/>
  <c r="V45" i="11"/>
  <c r="B30" i="11"/>
  <c r="B6" i="11"/>
  <c r="E5" i="11" s="1"/>
  <c r="B50" i="11"/>
  <c r="E49" i="11" s="1"/>
  <c r="B68" i="11"/>
  <c r="B21" i="11"/>
  <c r="B37" i="11"/>
  <c r="B20" i="11"/>
  <c r="V20" i="11" s="1"/>
  <c r="E44" i="11"/>
  <c r="V49" i="11"/>
  <c r="V47" i="11"/>
  <c r="B48" i="11"/>
  <c r="E47" i="11" s="1"/>
  <c r="B35" i="11"/>
  <c r="E34" i="11" s="1"/>
  <c r="V17" i="11"/>
  <c r="B18" i="11"/>
  <c r="E17" i="11" s="1"/>
  <c r="V5" i="11"/>
  <c r="V60" i="11"/>
  <c r="E60" i="11"/>
  <c r="E42" i="11"/>
  <c r="V42" i="11"/>
  <c r="B26" i="11"/>
  <c r="E33" i="11"/>
  <c r="E51" i="11"/>
  <c r="E2" i="11"/>
  <c r="E65" i="11"/>
  <c r="E64" i="11"/>
  <c r="E28" i="11"/>
  <c r="E13" i="11"/>
  <c r="E53" i="11" l="1"/>
  <c r="V53" i="11"/>
  <c r="E29" i="11"/>
  <c r="V30" i="11"/>
  <c r="E15" i="11"/>
  <c r="E16" i="11"/>
  <c r="E66" i="11"/>
  <c r="B69" i="11"/>
  <c r="V69" i="11" s="1"/>
  <c r="V68" i="11"/>
  <c r="B38" i="11"/>
  <c r="B36" i="11"/>
  <c r="E35" i="11" s="1"/>
  <c r="V21" i="11"/>
  <c r="B22" i="11"/>
  <c r="E21" i="11" s="1"/>
  <c r="B7" i="11"/>
  <c r="V57" i="11"/>
  <c r="E57" i="11"/>
  <c r="V55" i="11"/>
  <c r="E55" i="11"/>
  <c r="E54" i="11"/>
  <c r="E56" i="11"/>
  <c r="B27" i="11"/>
  <c r="E26" i="11" s="1"/>
  <c r="V63" i="11"/>
  <c r="E63" i="11"/>
  <c r="E62" i="11"/>
  <c r="B59" i="11"/>
  <c r="B31" i="11"/>
  <c r="V31" i="11" s="1"/>
  <c r="V6" i="11"/>
  <c r="B8" i="11"/>
  <c r="B9" i="11" s="1"/>
  <c r="E8" i="11" s="1"/>
  <c r="V50" i="11"/>
  <c r="E50" i="11"/>
  <c r="V37" i="11"/>
  <c r="E19" i="11"/>
  <c r="B10" i="11"/>
  <c r="E20" i="11"/>
  <c r="E3" i="11"/>
  <c r="V48" i="11"/>
  <c r="E48" i="11"/>
  <c r="V35" i="11"/>
  <c r="V18" i="11"/>
  <c r="E18" i="11"/>
  <c r="B23" i="11"/>
  <c r="V23" i="11" s="1"/>
  <c r="V26" i="11"/>
  <c r="E67" i="11"/>
  <c r="E30" i="11" l="1"/>
  <c r="B32" i="11"/>
  <c r="V32" i="11" s="1"/>
  <c r="E68" i="11"/>
  <c r="E69" i="11"/>
  <c r="V38" i="11"/>
  <c r="E38" i="11"/>
  <c r="E37" i="11"/>
  <c r="V36" i="11"/>
  <c r="E36" i="11"/>
  <c r="B24" i="11"/>
  <c r="V24" i="11" s="1"/>
  <c r="V22" i="11"/>
  <c r="E22" i="11"/>
  <c r="V7" i="11"/>
  <c r="E7" i="11"/>
  <c r="V27" i="11"/>
  <c r="E27" i="11"/>
  <c r="V10" i="11"/>
  <c r="B11" i="11"/>
  <c r="E10" i="11" s="1"/>
  <c r="V59" i="11"/>
  <c r="E58" i="11"/>
  <c r="E59" i="11"/>
  <c r="E9" i="11"/>
  <c r="E6" i="11"/>
  <c r="AH333" i="9"/>
  <c r="E31" i="11" l="1"/>
  <c r="E32" i="11"/>
  <c r="B25" i="11"/>
  <c r="V25" i="11" s="1"/>
  <c r="E23" i="11"/>
  <c r="V11" i="11"/>
  <c r="E11" i="11"/>
  <c r="AB32" i="11"/>
  <c r="E25" i="11" l="1"/>
  <c r="E24" i="11"/>
  <c r="AB31" i="1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S62" i="11" l="1"/>
  <c r="S54" i="11"/>
  <c r="S44" i="11"/>
  <c r="S43" i="11"/>
  <c r="S40" i="11"/>
  <c r="S39" i="11"/>
  <c r="S34" i="11"/>
  <c r="S33" i="11"/>
  <c r="S29" i="11"/>
  <c r="S28" i="11"/>
  <c r="S13" i="11"/>
  <c r="S9" i="11"/>
  <c r="S8" i="11"/>
  <c r="S3" i="11"/>
  <c r="S2" i="11"/>
  <c r="V62" i="11" l="1"/>
  <c r="V54" i="11"/>
  <c r="V44" i="11"/>
  <c r="V43" i="11"/>
  <c r="V40" i="11"/>
  <c r="V39" i="11"/>
  <c r="V34" i="11"/>
  <c r="V33" i="11"/>
  <c r="V29" i="11"/>
  <c r="V28" i="11"/>
  <c r="V13" i="11"/>
  <c r="V9" i="11"/>
  <c r="V8" i="11"/>
  <c r="V3" i="11"/>
  <c r="V2" i="11"/>
  <c r="U2" i="11" s="1"/>
  <c r="U3" i="11" l="1"/>
  <c r="U4" i="11" l="1"/>
  <c r="U5" i="11" l="1"/>
  <c r="U6" i="11" l="1"/>
  <c r="U7" i="11" s="1"/>
  <c r="C64" i="11"/>
  <c r="C62" i="11"/>
  <c r="C54" i="11"/>
  <c r="C51" i="11"/>
  <c r="C44" i="11"/>
  <c r="C43" i="11"/>
  <c r="C40" i="11"/>
  <c r="C39" i="11"/>
  <c r="C34" i="11"/>
  <c r="C33" i="11"/>
  <c r="C30" i="11"/>
  <c r="C29" i="11"/>
  <c r="C28" i="11"/>
  <c r="C15" i="11"/>
  <c r="C14" i="11"/>
  <c r="C13" i="11"/>
  <c r="C9" i="11"/>
  <c r="C8" i="11"/>
  <c r="C3" i="11"/>
  <c r="C2" i="11"/>
  <c r="T62" i="11"/>
  <c r="T54" i="11"/>
  <c r="T44" i="11"/>
  <c r="T43" i="11"/>
  <c r="T40" i="11"/>
  <c r="T39" i="11"/>
  <c r="T34" i="11"/>
  <c r="T33" i="11"/>
  <c r="T29" i="11"/>
  <c r="T28" i="11"/>
  <c r="T13" i="11"/>
  <c r="T9" i="11"/>
  <c r="T8" i="11"/>
  <c r="T3" i="11"/>
  <c r="T2" i="11"/>
  <c r="U8" i="11" l="1"/>
  <c r="U9" i="11" s="1"/>
  <c r="U10" i="11" s="1"/>
  <c r="AZ6" i="9"/>
  <c r="U11" i="11" l="1"/>
  <c r="U12" i="11" s="1"/>
  <c r="U13"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AW12" i="9"/>
  <c r="AW8" i="9"/>
  <c r="AW9" i="9"/>
  <c r="AW13" i="9"/>
  <c r="AW5" i="9"/>
  <c r="AW4" i="9"/>
  <c r="AW3" i="9"/>
  <c r="AW6" i="9"/>
  <c r="AW7" i="9"/>
  <c r="AW14" i="9"/>
  <c r="AW15" i="9"/>
  <c r="AW2" i="9"/>
  <c r="U14" i="11" l="1"/>
  <c r="U15" i="11" s="1"/>
  <c r="J22" i="8"/>
  <c r="J21" i="8"/>
  <c r="J20" i="8"/>
  <c r="J19" i="8"/>
  <c r="J18" i="8"/>
  <c r="J17" i="8"/>
  <c r="J16" i="8"/>
  <c r="J15" i="8"/>
  <c r="J14" i="8"/>
  <c r="J13" i="8"/>
  <c r="J12" i="8"/>
  <c r="J11" i="8"/>
  <c r="J10" i="8"/>
  <c r="J9" i="8"/>
  <c r="J8" i="8"/>
  <c r="J7" i="8"/>
  <c r="J6" i="8"/>
  <c r="J5" i="8"/>
  <c r="J4" i="8"/>
  <c r="J3" i="8"/>
  <c r="J2" i="8"/>
  <c r="U16" i="11" l="1"/>
  <c r="U17" i="11" s="1"/>
  <c r="U18" i="11" s="1"/>
  <c r="U19" i="11" s="1"/>
  <c r="U20" i="11" s="1"/>
  <c r="AK15" i="9"/>
  <c r="AK26" i="9"/>
  <c r="AK35" i="9"/>
  <c r="AK37" i="9"/>
  <c r="AK44" i="9"/>
  <c r="AK47" i="9"/>
  <c r="AK55" i="9"/>
  <c r="AK64" i="9"/>
  <c r="AK76" i="9"/>
  <c r="AK80" i="9"/>
  <c r="AK81" i="9"/>
  <c r="AK87" i="9"/>
  <c r="AK94" i="9"/>
  <c r="AK95" i="9"/>
  <c r="AK96" i="9"/>
  <c r="AK106" i="9"/>
  <c r="AK114" i="9"/>
  <c r="AK116" i="9"/>
  <c r="AK134" i="9"/>
  <c r="AK136" i="9"/>
  <c r="AK145" i="9"/>
  <c r="AK154" i="9"/>
  <c r="AK156" i="9"/>
  <c r="AK165" i="9"/>
  <c r="AK175" i="9"/>
  <c r="AK185" i="9"/>
  <c r="AK194" i="9"/>
  <c r="AK216" i="9"/>
  <c r="AK224" i="9"/>
  <c r="AK234" i="9"/>
  <c r="AK286" i="9"/>
  <c r="AK295" i="9"/>
  <c r="AK311" i="9"/>
  <c r="U21" i="11" l="1"/>
  <c r="U22" i="11" s="1"/>
  <c r="U23" i="11" s="1"/>
  <c r="AU12" i="9"/>
  <c r="AU11" i="9"/>
  <c r="AU10" i="9"/>
  <c r="U24" i="11" l="1"/>
  <c r="U25" i="11" s="1"/>
  <c r="AU20" i="9"/>
  <c r="AU21" i="9"/>
  <c r="AU19" i="9"/>
  <c r="U26" i="11" l="1"/>
  <c r="U27" i="11" s="1"/>
  <c r="U28" i="11" s="1"/>
  <c r="U29"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30" i="11" l="1"/>
  <c r="U31" i="11" s="1"/>
  <c r="U32" i="11" s="1"/>
  <c r="U33" i="11" s="1"/>
  <c r="U34" i="11" s="1"/>
  <c r="U35" i="11" s="1"/>
  <c r="U36" i="11" s="1"/>
  <c r="U37" i="11" s="1"/>
  <c r="CA43" i="9"/>
  <c r="U38" i="11" l="1"/>
  <c r="U39" i="11" s="1"/>
  <c r="U40" i="11" s="1"/>
  <c r="U41" i="11" s="1"/>
  <c r="U42" i="11" s="1"/>
  <c r="U43" i="11" s="1"/>
  <c r="U44" i="11" s="1"/>
  <c r="U45" i="11" s="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U46" i="11" l="1"/>
  <c r="U47" i="11" s="1"/>
  <c r="U48" i="11" s="1"/>
  <c r="U49" i="11" s="1"/>
  <c r="U50" i="11" s="1"/>
  <c r="U51" i="11" s="1"/>
  <c r="U52" i="11" s="1"/>
  <c r="CA2" i="9"/>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U53" i="11" l="1"/>
  <c r="U54" i="11" s="1"/>
  <c r="U55" i="11" s="1"/>
  <c r="U56" i="11" s="1"/>
  <c r="U57" i="11" s="1"/>
  <c r="U58" i="11" s="1"/>
  <c r="U59" i="11" s="1"/>
  <c r="U60" i="11" s="1"/>
  <c r="U61" i="11" s="1"/>
  <c r="U62" i="11" s="1"/>
  <c r="U63" i="11" s="1"/>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U64" i="11" l="1"/>
  <c r="U65" i="11" s="1"/>
  <c r="U66" i="11" s="1"/>
  <c r="BV67" i="9"/>
  <c r="U67" i="11" l="1"/>
  <c r="U68" i="11" s="1"/>
  <c r="U69" i="11" s="1"/>
  <c r="BV86" i="9"/>
  <c r="BV114" i="9"/>
  <c r="BV81" i="9"/>
  <c r="BV84" i="9"/>
  <c r="BV87" i="9"/>
  <c r="BV82" i="9"/>
  <c r="BV83" i="9"/>
  <c r="BV128" i="9"/>
  <c r="BV85" i="9"/>
  <c r="X2" i="11" l="1"/>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J23" i="8" l="1"/>
  <c r="J24" i="8"/>
  <c r="P66" i="9"/>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L25" i="8" l="1"/>
  <c r="J25" i="8"/>
  <c r="R66" i="9"/>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J26" i="8" l="1"/>
  <c r="N350" i="9"/>
  <c r="T350" i="9" s="1"/>
  <c r="S349" i="9"/>
  <c r="D3" i="8"/>
  <c r="E3" i="8" s="1"/>
  <c r="AC9" i="8"/>
  <c r="AC10" i="8" s="1"/>
  <c r="J27" i="8" l="1"/>
  <c r="L26" i="8"/>
  <c r="S350" i="9"/>
  <c r="D4" i="8"/>
  <c r="E4" i="8" s="1"/>
  <c r="J28" i="8" l="1"/>
  <c r="D5" i="8"/>
  <c r="E5" i="8" s="1"/>
  <c r="J29" i="8" l="1"/>
  <c r="D6" i="8"/>
  <c r="E6" i="8" s="1"/>
  <c r="J30" i="8" l="1"/>
  <c r="D7" i="8"/>
  <c r="E7" i="8" s="1"/>
  <c r="AJ331" i="9"/>
  <c r="AJ362" i="9"/>
  <c r="AJ360" i="9"/>
  <c r="J31" i="8" l="1"/>
  <c r="D8" i="8"/>
  <c r="E8" i="8" s="1"/>
  <c r="J32" i="8" l="1"/>
  <c r="R2" i="8"/>
  <c r="D9" i="8"/>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100" i="9"/>
  <c r="AA101" i="9"/>
  <c r="AN100" i="9" l="1"/>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K290" i="9" l="1"/>
  <c r="AK291" i="9"/>
  <c r="AK220" i="9"/>
  <c r="AK221" i="9"/>
  <c r="AK191" i="9"/>
  <c r="AK190" i="9"/>
  <c r="N346" i="9" l="1"/>
  <c r="N317" i="9"/>
  <c r="Q317" i="9" s="1"/>
  <c r="Q318" i="9" s="1"/>
  <c r="Q319" i="9" s="1"/>
  <c r="N318" i="9"/>
  <c r="AA190" i="9"/>
  <c r="AA191" i="9"/>
  <c r="T346" i="9" l="1"/>
  <c r="AV6" i="9" s="1"/>
  <c r="S346" i="9"/>
  <c r="R346" i="9"/>
  <c r="Q346" i="9"/>
  <c r="R317" i="9"/>
  <c r="R318" i="9" s="1"/>
  <c r="R319" i="9" s="1"/>
  <c r="T317" i="9"/>
  <c r="S317" i="9"/>
  <c r="T318" i="9"/>
  <c r="AV11" i="9" s="1"/>
  <c r="S318" i="9"/>
  <c r="AN191" i="9"/>
  <c r="AN190" i="9"/>
  <c r="AA221" i="9" l="1"/>
  <c r="AN221" i="9" l="1"/>
  <c r="AK315" i="9" l="1"/>
  <c r="AK316" i="9"/>
  <c r="AK346" i="9"/>
  <c r="AK347" i="9"/>
  <c r="AK160" i="9"/>
  <c r="AK161" i="9"/>
  <c r="AK201" i="9"/>
  <c r="AK329" i="9"/>
  <c r="AK360" i="9"/>
  <c r="AK200" i="9"/>
  <c r="AK367" i="9"/>
  <c r="AK336" i="9"/>
  <c r="AK320" i="9"/>
  <c r="AK351" i="9"/>
  <c r="AA346" i="9" l="1"/>
  <c r="AA315" i="9"/>
  <c r="AK301" i="9" l="1"/>
  <c r="AK300" i="9"/>
  <c r="AK363" i="9"/>
  <c r="AK332" i="9"/>
  <c r="AK20" i="9"/>
  <c r="AK21" i="9"/>
  <c r="AK60" i="9"/>
  <c r="AK61" i="9"/>
  <c r="AK240" i="9"/>
  <c r="AK241" i="9"/>
  <c r="AK343" i="9"/>
  <c r="AK260" i="9"/>
  <c r="AK261" i="9"/>
  <c r="AK357" i="9"/>
  <c r="AK326" i="9"/>
  <c r="AK131" i="9"/>
  <c r="AK130" i="9"/>
  <c r="AK312" i="9"/>
  <c r="AK40" i="9"/>
  <c r="AK41" i="9"/>
  <c r="AA261" i="9" l="1"/>
  <c r="AA21" i="9"/>
  <c r="AA301" i="9"/>
  <c r="AA20" i="9"/>
  <c r="AA130" i="9"/>
  <c r="AA131" i="9"/>
  <c r="AA366" i="9"/>
  <c r="AA335" i="9"/>
  <c r="AA332" i="9"/>
  <c r="AA363" i="9"/>
  <c r="AN335" i="9" l="1"/>
  <c r="AN366" i="9"/>
  <c r="AN301" i="9"/>
  <c r="AN20" i="9"/>
  <c r="AN131" i="9"/>
  <c r="AN332" i="9"/>
  <c r="AN21" i="9"/>
  <c r="AN261" i="9"/>
  <c r="AN130" i="9"/>
  <c r="AN363" i="9"/>
  <c r="CB33" i="9" l="1"/>
  <c r="CB35" i="9"/>
  <c r="CB28" i="9"/>
  <c r="CB7" i="9"/>
  <c r="CB24" i="9"/>
  <c r="CB39" i="9" l="1"/>
  <c r="AK350" i="9"/>
  <c r="AK319" i="9"/>
  <c r="AK349" i="9"/>
  <c r="AK318" i="9"/>
  <c r="AK348" i="9"/>
  <c r="AK317" i="9"/>
  <c r="CB32" i="9"/>
  <c r="D68" i="11"/>
  <c r="AK345" i="9"/>
  <c r="AK313" i="9"/>
  <c r="AK314" i="9"/>
  <c r="CB23" i="9"/>
  <c r="AK344" i="9"/>
  <c r="D30" i="11"/>
  <c r="AK230" i="9"/>
  <c r="AK71" i="9"/>
  <c r="AK70" i="9"/>
  <c r="AK361" i="9"/>
  <c r="AK362" i="9"/>
  <c r="AK330" i="9"/>
  <c r="AK331" i="9"/>
  <c r="CB4" i="9"/>
  <c r="D28" i="11"/>
  <c r="CB41" i="9"/>
  <c r="CB36" i="9"/>
  <c r="CB37" i="9"/>
  <c r="CB38" i="9"/>
  <c r="AK181" i="9"/>
  <c r="AK90" i="9"/>
  <c r="AK180" i="9"/>
  <c r="AK91" i="9"/>
  <c r="CB22" i="9"/>
  <c r="AK50" i="9"/>
  <c r="AK51" i="9"/>
  <c r="AK359" i="9"/>
  <c r="AK358" i="9"/>
  <c r="AK327" i="9"/>
  <c r="CB5" i="9"/>
  <c r="AK328" i="9"/>
  <c r="AK364" i="9"/>
  <c r="AK333" i="9"/>
  <c r="CB19" i="9"/>
  <c r="AK334" i="9"/>
  <c r="AK365" i="9"/>
  <c r="CB30" i="9"/>
  <c r="D61" i="11"/>
  <c r="CB8" i="9"/>
  <c r="CB44" i="9"/>
  <c r="D14" i="11"/>
  <c r="AK325" i="9"/>
  <c r="AK324" i="9"/>
  <c r="CB2" i="9"/>
  <c r="CB42" i="9"/>
  <c r="D43" i="11"/>
  <c r="AK356" i="9"/>
  <c r="AK355" i="9"/>
  <c r="AK371" i="9"/>
  <c r="AK341" i="9"/>
  <c r="CB17" i="9"/>
  <c r="AK372" i="9"/>
  <c r="AK340" i="9"/>
  <c r="AK111" i="9"/>
  <c r="AK110" i="9"/>
  <c r="AK271" i="9"/>
  <c r="AK270" i="9"/>
  <c r="CB31" i="9"/>
  <c r="AK150" i="9"/>
  <c r="AK151" i="9"/>
  <c r="CB20" i="9"/>
  <c r="CB16" i="9"/>
  <c r="AK280" i="9"/>
  <c r="CB29" i="9"/>
  <c r="CB34" i="9"/>
  <c r="CB13" i="9"/>
  <c r="D5" i="11"/>
  <c r="CB6" i="9"/>
  <c r="AK31" i="9"/>
  <c r="AK30" i="9"/>
  <c r="CB12" i="9"/>
  <c r="AK10" i="9"/>
  <c r="AK11" i="9"/>
  <c r="CB9" i="9"/>
  <c r="AK281" i="9"/>
  <c r="CB14" i="9"/>
  <c r="CB26" i="9"/>
  <c r="AK321" i="9"/>
  <c r="AK322" i="9"/>
  <c r="AK353" i="9"/>
  <c r="AK352" i="9"/>
  <c r="CB40" i="9"/>
  <c r="AK121" i="9"/>
  <c r="AK120" i="9"/>
  <c r="CB11" i="9"/>
  <c r="CB43" i="9"/>
  <c r="CB27" i="9"/>
  <c r="AK231" i="9"/>
  <c r="AK140" i="9"/>
  <c r="CB10" i="9"/>
  <c r="D20" i="11"/>
  <c r="CB3" i="9"/>
  <c r="N270" i="9" s="1"/>
  <c r="CB45" i="9"/>
  <c r="AK338" i="9"/>
  <c r="AK337" i="9"/>
  <c r="AK368" i="9"/>
  <c r="CB18" i="9"/>
  <c r="AK369" i="9"/>
  <c r="AK141" i="9"/>
  <c r="CB25" i="9"/>
  <c r="AK250" i="9"/>
  <c r="AK251" i="9"/>
  <c r="CB15" i="9"/>
  <c r="AK211" i="9"/>
  <c r="AK210" i="9"/>
  <c r="CB21" i="9"/>
  <c r="D63" i="11" l="1"/>
  <c r="D27" i="11"/>
  <c r="D9" i="11"/>
  <c r="D52" i="11"/>
  <c r="D18" i="11"/>
  <c r="D42" i="11"/>
  <c r="D31" i="11"/>
  <c r="D65" i="11"/>
  <c r="D21" i="11"/>
  <c r="D56" i="11"/>
  <c r="D48" i="11"/>
  <c r="AD1" i="9" a="1"/>
  <c r="AD1" i="9" s="1"/>
  <c r="D49" i="11"/>
  <c r="D19" i="11"/>
  <c r="D24" i="11"/>
  <c r="D3" i="11"/>
  <c r="D34" i="11"/>
  <c r="D29" i="11"/>
  <c r="D10" i="11"/>
  <c r="D39" i="11"/>
  <c r="D33" i="11"/>
  <c r="D51" i="11"/>
  <c r="D60" i="11"/>
  <c r="D15" i="11"/>
  <c r="D12" i="11"/>
  <c r="D58" i="11"/>
  <c r="D54" i="11"/>
  <c r="D35" i="11"/>
  <c r="D13" i="11"/>
  <c r="D2" i="11"/>
  <c r="D41" i="11"/>
  <c r="D23" i="11"/>
  <c r="D4" i="11"/>
  <c r="D11" i="11"/>
  <c r="D59" i="11"/>
  <c r="D50" i="11"/>
  <c r="D40" i="11"/>
  <c r="D37" i="11"/>
  <c r="D44" i="11"/>
  <c r="D45" i="11"/>
  <c r="D6" i="11"/>
  <c r="D47" i="11"/>
  <c r="D8" i="11"/>
  <c r="D62" i="11"/>
  <c r="D64" i="11"/>
  <c r="D17" i="11"/>
  <c r="S270" i="9"/>
  <c r="T1" i="9" s="1" a="1"/>
  <c r="T1" i="9" s="1"/>
  <c r="T270" i="9"/>
  <c r="D26" i="11"/>
  <c r="D67" i="11"/>
  <c r="AA230" i="9"/>
  <c r="AA71" i="9"/>
  <c r="AA231" i="9"/>
  <c r="AA141" i="9"/>
  <c r="AA211" i="9"/>
  <c r="AA350" i="9"/>
  <c r="AA319" i="9"/>
  <c r="AA369" i="9"/>
  <c r="AA90" i="9"/>
  <c r="AA210" i="9"/>
  <c r="AA91" i="9"/>
  <c r="AA338" i="9"/>
  <c r="AA140" i="9"/>
  <c r="AA160" i="9"/>
  <c r="AA353" i="9"/>
  <c r="AA322" i="9"/>
  <c r="AA120" i="9"/>
  <c r="AA200" i="9"/>
  <c r="AA356" i="9"/>
  <c r="AA40" i="9"/>
  <c r="AA325" i="9"/>
  <c r="AA201" i="9"/>
  <c r="AA41" i="9"/>
  <c r="AA250" i="9"/>
  <c r="AA251" i="9"/>
  <c r="AA121" i="9"/>
  <c r="AA161" i="9"/>
  <c r="AA70" i="9"/>
  <c r="AA260" i="9"/>
  <c r="AA220" i="9"/>
  <c r="AA316" i="9"/>
  <c r="AA61" i="9"/>
  <c r="AA181" i="9"/>
  <c r="AA347" i="9"/>
  <c r="AA30" i="9"/>
  <c r="AA359" i="9"/>
  <c r="AA312" i="9"/>
  <c r="AA60" i="9"/>
  <c r="AA343" i="9"/>
  <c r="AA151" i="9"/>
  <c r="AA31" i="9"/>
  <c r="AA180" i="9"/>
  <c r="AA339" i="9"/>
  <c r="AA371" i="9"/>
  <c r="AA370" i="9"/>
  <c r="AA328" i="9"/>
  <c r="AA340" i="9"/>
  <c r="AA150" i="9"/>
  <c r="AA311" i="9"/>
  <c r="AA310" i="9"/>
  <c r="AA300" i="9"/>
  <c r="AA329" i="9"/>
  <c r="AA35" i="9"/>
  <c r="AA269" i="9"/>
  <c r="AA245" i="9"/>
  <c r="AA76" i="9"/>
  <c r="AA59" i="9"/>
  <c r="AA53" i="9"/>
  <c r="AA226" i="9"/>
  <c r="AA15" i="9"/>
  <c r="AA216" i="9"/>
  <c r="AA334" i="9"/>
  <c r="AA128" i="9"/>
  <c r="AA326" i="9"/>
  <c r="AA280" i="9"/>
  <c r="AA292" i="9"/>
  <c r="AA133" i="9"/>
  <c r="AA259" i="9"/>
  <c r="AA166" i="9"/>
  <c r="AA111" i="9"/>
  <c r="AA242" i="9"/>
  <c r="AA235" i="9"/>
  <c r="AA284" i="9"/>
  <c r="AA177" i="9"/>
  <c r="AA197" i="9"/>
  <c r="AA373" i="9"/>
  <c r="AA276" i="9"/>
  <c r="AA175" i="9"/>
  <c r="AA286" i="9"/>
  <c r="AA304" i="9"/>
  <c r="AA172" i="9"/>
  <c r="AA323" i="9"/>
  <c r="AA79" i="9"/>
  <c r="AA202" i="9"/>
  <c r="AA2" i="9"/>
  <c r="AA26" i="9"/>
  <c r="AA17" i="9"/>
  <c r="AA262" i="9"/>
  <c r="AA58" i="9"/>
  <c r="AA99" i="9"/>
  <c r="AA108" i="9"/>
  <c r="AA282" i="9"/>
  <c r="AA103" i="9"/>
  <c r="AA157" i="9"/>
  <c r="AA265" i="9"/>
  <c r="AA293" i="9"/>
  <c r="AA307" i="9"/>
  <c r="AA268" i="9"/>
  <c r="AA64" i="9"/>
  <c r="AA278" i="9"/>
  <c r="AA224" i="9"/>
  <c r="AA306" i="9"/>
  <c r="AA152" i="9"/>
  <c r="AA149" i="9"/>
  <c r="AA74" i="9"/>
  <c r="AA147" i="9"/>
  <c r="AA188" i="9"/>
  <c r="AA102" i="9"/>
  <c r="AA243" i="9"/>
  <c r="AA156" i="9"/>
  <c r="AA97" i="9"/>
  <c r="AA208" i="9"/>
  <c r="AA134" i="9"/>
  <c r="AA234" i="9"/>
  <c r="AA164" i="9"/>
  <c r="AA313" i="9"/>
  <c r="AA213" i="9"/>
  <c r="AA39" i="9"/>
  <c r="AA170" i="9"/>
  <c r="AA93" i="9"/>
  <c r="AA240" i="9"/>
  <c r="AA287" i="9"/>
  <c r="AA214" i="9"/>
  <c r="AA344" i="9"/>
  <c r="AA361" i="9"/>
  <c r="AA239" i="9"/>
  <c r="AA331" i="9"/>
  <c r="AA85" i="9"/>
  <c r="AA342" i="9"/>
  <c r="AA77" i="9"/>
  <c r="AA159" i="9"/>
  <c r="AA358" i="9"/>
  <c r="AA155" i="9"/>
  <c r="AA138" i="9"/>
  <c r="AA198" i="9"/>
  <c r="AA264" i="9"/>
  <c r="AA145" i="9"/>
  <c r="AA368" i="9"/>
  <c r="AA22" i="9"/>
  <c r="AA82" i="9"/>
  <c r="AA349" i="9"/>
  <c r="AA196" i="9"/>
  <c r="AA270" i="9"/>
  <c r="AA272" i="9"/>
  <c r="AA78" i="9"/>
  <c r="AA96" i="9"/>
  <c r="AA289" i="9"/>
  <c r="AA69" i="9"/>
  <c r="AA165" i="9"/>
  <c r="AA173" i="9"/>
  <c r="AA212" i="9"/>
  <c r="AA228" i="9"/>
  <c r="AA241" i="9"/>
  <c r="AA54" i="9"/>
  <c r="AA203" i="9"/>
  <c r="AA299" i="9"/>
  <c r="AA193" i="9"/>
  <c r="AA247" i="9"/>
  <c r="AA47" i="9"/>
  <c r="AA153" i="9"/>
  <c r="AA106" i="9"/>
  <c r="AA309" i="9"/>
  <c r="AA136" i="9"/>
  <c r="AA183" i="9"/>
  <c r="AA162" i="9"/>
  <c r="AA75" i="9"/>
  <c r="AA205" i="9"/>
  <c r="AA3" i="9"/>
  <c r="AA6" i="9"/>
  <c r="AA367" i="9"/>
  <c r="AA5" i="9"/>
  <c r="AA215" i="9"/>
  <c r="AA55" i="9"/>
  <c r="AA232" i="9"/>
  <c r="AA4" i="9"/>
  <c r="AA189" i="9"/>
  <c r="AA195" i="9"/>
  <c r="AA185" i="9"/>
  <c r="AA294" i="9"/>
  <c r="AA48" i="9"/>
  <c r="AA126" i="9"/>
  <c r="AA46" i="9"/>
  <c r="AA118" i="9"/>
  <c r="AA25" i="9"/>
  <c r="AA144" i="9"/>
  <c r="AA372" i="9"/>
  <c r="AA89" i="9"/>
  <c r="AA351" i="9"/>
  <c r="AA321" i="9"/>
  <c r="AA27" i="9"/>
  <c r="AA132" i="9"/>
  <c r="AA9" i="9"/>
  <c r="AA105" i="9"/>
  <c r="AA273" i="9"/>
  <c r="AA87" i="9"/>
  <c r="AA288" i="9"/>
  <c r="AA168" i="9"/>
  <c r="AA182" i="9"/>
  <c r="AA107" i="9"/>
  <c r="AA23" i="9"/>
  <c r="AA217" i="9"/>
  <c r="AA12" i="9"/>
  <c r="AA336" i="9"/>
  <c r="AA104" i="9"/>
  <c r="AA186" i="9"/>
  <c r="AA364" i="9"/>
  <c r="AA24" i="9"/>
  <c r="AA83" i="9"/>
  <c r="AA317" i="9"/>
  <c r="AA209" i="9"/>
  <c r="AA125" i="9"/>
  <c r="AA143" i="9"/>
  <c r="AA291" i="9"/>
  <c r="AA277" i="9"/>
  <c r="AA33" i="9"/>
  <c r="AA49" i="9"/>
  <c r="AA227" i="9"/>
  <c r="AA51" i="9"/>
  <c r="AA72" i="9"/>
  <c r="AA98" i="9"/>
  <c r="AA341" i="9"/>
  <c r="AA297" i="9"/>
  <c r="AA28" i="9"/>
  <c r="AA238" i="9"/>
  <c r="AA171" i="9"/>
  <c r="AA184" i="9"/>
  <c r="AA11" i="9"/>
  <c r="AA257" i="9"/>
  <c r="AA167" i="9"/>
  <c r="AA229" i="9"/>
  <c r="AA142" i="9"/>
  <c r="AA266" i="9"/>
  <c r="AA81" i="9"/>
  <c r="AA124" i="9"/>
  <c r="AA254" i="9"/>
  <c r="AA314" i="9"/>
  <c r="AA275" i="9"/>
  <c r="AA19" i="9"/>
  <c r="AA252" i="9"/>
  <c r="AA32" i="9"/>
  <c r="AA246" i="9"/>
  <c r="AA135" i="9"/>
  <c r="AA206" i="9"/>
  <c r="AA18" i="9"/>
  <c r="AA45" i="9"/>
  <c r="AA63" i="9"/>
  <c r="AA237" i="9"/>
  <c r="AA290" i="9"/>
  <c r="AA113" i="9"/>
  <c r="AA365" i="9"/>
  <c r="AA174" i="9"/>
  <c r="AA355" i="9"/>
  <c r="AA116" i="9"/>
  <c r="AA192" i="9"/>
  <c r="AA305" i="9"/>
  <c r="AA36" i="9"/>
  <c r="AA10" i="9"/>
  <c r="AA348" i="9"/>
  <c r="AA281" i="9"/>
  <c r="AA187" i="9"/>
  <c r="AA330" i="9"/>
  <c r="AA333" i="9"/>
  <c r="AA352" i="9"/>
  <c r="AA283" i="9"/>
  <c r="AA218" i="9"/>
  <c r="AA357" i="9"/>
  <c r="AA13" i="9"/>
  <c r="AA248" i="9"/>
  <c r="AA267" i="9"/>
  <c r="AA16" i="9"/>
  <c r="AA73" i="9"/>
  <c r="AA148" i="9"/>
  <c r="AA308" i="9"/>
  <c r="AA169" i="9"/>
  <c r="AA86" i="9"/>
  <c r="AA94" i="9"/>
  <c r="AA65" i="9"/>
  <c r="AA327" i="9"/>
  <c r="AA225" i="9"/>
  <c r="AA296" i="9"/>
  <c r="AA84" i="9"/>
  <c r="AA154" i="9"/>
  <c r="AA38" i="9"/>
  <c r="AA256" i="9"/>
  <c r="AA204" i="9"/>
  <c r="AA298" i="9"/>
  <c r="AA14" i="9"/>
  <c r="AA68" i="9"/>
  <c r="AA7" i="9"/>
  <c r="AA179" i="9"/>
  <c r="AA29" i="9"/>
  <c r="AA233" i="9"/>
  <c r="AA88" i="9"/>
  <c r="AA354" i="9"/>
  <c r="AA50" i="9"/>
  <c r="AA285" i="9"/>
  <c r="AA129" i="9"/>
  <c r="AA67" i="9"/>
  <c r="AA258" i="9"/>
  <c r="AA320" i="9"/>
  <c r="AA302" i="9"/>
  <c r="AA244" i="9"/>
  <c r="AA44" i="9"/>
  <c r="AA253" i="9"/>
  <c r="AA360" i="9"/>
  <c r="AA295" i="9"/>
  <c r="AA57" i="9"/>
  <c r="AA95" i="9"/>
  <c r="AA127" i="9"/>
  <c r="AA178" i="9"/>
  <c r="AA62" i="9"/>
  <c r="AA255" i="9"/>
  <c r="AA115" i="9"/>
  <c r="AA345" i="9"/>
  <c r="AA117" i="9"/>
  <c r="AA109" i="9"/>
  <c r="AA199" i="9"/>
  <c r="AA249" i="9"/>
  <c r="AA92" i="9"/>
  <c r="AA137" i="9"/>
  <c r="AA219" i="9"/>
  <c r="AA324" i="9"/>
  <c r="AA37" i="9"/>
  <c r="AA176" i="9"/>
  <c r="AA271" i="9"/>
  <c r="AA207" i="9"/>
  <c r="AA194" i="9"/>
  <c r="AA80" i="9"/>
  <c r="AA222" i="9"/>
  <c r="AA279" i="9"/>
  <c r="AA114" i="9"/>
  <c r="AA43" i="9"/>
  <c r="AA34" i="9"/>
  <c r="AA42" i="9"/>
  <c r="AA362" i="9"/>
  <c r="AA163" i="9"/>
  <c r="AA122" i="9"/>
  <c r="AA56" i="9"/>
  <c r="AA110" i="9"/>
  <c r="AA119" i="9"/>
  <c r="AA158" i="9"/>
  <c r="AA139" i="9"/>
  <c r="AA318" i="9"/>
  <c r="AA112" i="9"/>
  <c r="AA337" i="9"/>
  <c r="AA66" i="9"/>
  <c r="AA123" i="9"/>
  <c r="AA223" i="9"/>
  <c r="AA263" i="9"/>
  <c r="AA52" i="9"/>
  <c r="AA236" i="9"/>
  <c r="AA8" i="9"/>
  <c r="AA146" i="9"/>
  <c r="AA303" i="9"/>
  <c r="AA274" i="9"/>
  <c r="AN300" i="9" l="1"/>
  <c r="AN260" i="9"/>
  <c r="AN170" i="9"/>
  <c r="AN171" i="9"/>
  <c r="AN290" i="9"/>
  <c r="AN220" i="9"/>
  <c r="AN342" i="9"/>
  <c r="AN373" i="9"/>
  <c r="AN315" i="9"/>
  <c r="AN346" i="9"/>
  <c r="AN61" i="9"/>
  <c r="AN240" i="9"/>
  <c r="AN241" i="9"/>
  <c r="AN326" i="9"/>
  <c r="AN357" i="9"/>
  <c r="AN354" i="9"/>
  <c r="AN323" i="9"/>
  <c r="AN60" i="9"/>
  <c r="AN291" i="9"/>
  <c r="AN201" i="9"/>
  <c r="AN200" i="9"/>
  <c r="AN161" i="9"/>
  <c r="AN160" i="9"/>
  <c r="AN80" i="9"/>
  <c r="AN81" i="9"/>
  <c r="AN41" i="9"/>
  <c r="AN40" i="9"/>
  <c r="AN311" i="9"/>
  <c r="AN310" i="9"/>
  <c r="AN329" i="9"/>
  <c r="AN360" i="9"/>
  <c r="AN320" i="9"/>
  <c r="AN351" i="9"/>
  <c r="AN347" i="9"/>
  <c r="AN316" i="9"/>
  <c r="AN343" i="9"/>
  <c r="AN312" i="9"/>
  <c r="AN370" i="9"/>
  <c r="AN339" i="9"/>
  <c r="AN336" i="9"/>
  <c r="AN367" i="9"/>
  <c r="AN15" i="9"/>
  <c r="AN64" i="9"/>
  <c r="AN55" i="9"/>
  <c r="AN150" i="9"/>
  <c r="AN5" i="9"/>
  <c r="AN193" i="9"/>
  <c r="AN121" i="9"/>
  <c r="AN9" i="9"/>
  <c r="AN317" i="9"/>
  <c r="AN135" i="9"/>
  <c r="AN325" i="9"/>
  <c r="AN258" i="9"/>
  <c r="AN56" i="9"/>
  <c r="AN123" i="9"/>
  <c r="AN338" i="9"/>
  <c r="AN271" i="9"/>
  <c r="AN91" i="9"/>
  <c r="AN266" i="9"/>
  <c r="AN251" i="9"/>
  <c r="AN155" i="9"/>
  <c r="AN344" i="9"/>
  <c r="AN269" i="9"/>
  <c r="AN4" i="9"/>
  <c r="AN129" i="9"/>
  <c r="AN227" i="9"/>
  <c r="AN236" i="9"/>
  <c r="AN105" i="9"/>
  <c r="AN217" i="9"/>
  <c r="AN99" i="9"/>
  <c r="AN345" i="9"/>
  <c r="AN36" i="9"/>
  <c r="AN47" i="9"/>
  <c r="AN206" i="9"/>
  <c r="AN349" i="9"/>
  <c r="AN368" i="9"/>
  <c r="AN322" i="9"/>
  <c r="AN153" i="9"/>
  <c r="AN210" i="9"/>
  <c r="AN10" i="9"/>
  <c r="AN253" i="9"/>
  <c r="AN126" i="9"/>
  <c r="AN262" i="9"/>
  <c r="AN42" i="9"/>
  <c r="AN257" i="9"/>
  <c r="AN39" i="9"/>
  <c r="AN172" i="9"/>
  <c r="AN255" i="9"/>
  <c r="AN157" i="9"/>
  <c r="AN303" i="9"/>
  <c r="AN45" i="9"/>
  <c r="AN72" i="9"/>
  <c r="AN27" i="9"/>
  <c r="AN196" i="9"/>
  <c r="AN2" i="9"/>
  <c r="AM2" i="9" s="1"/>
  <c r="AN86" i="9"/>
  <c r="AN341" i="9"/>
  <c r="AN90" i="9"/>
  <c r="AN359" i="9"/>
  <c r="AN128" i="9"/>
  <c r="AN109" i="9"/>
  <c r="AN328" i="9"/>
  <c r="AN289" i="9"/>
  <c r="AN208" i="9"/>
  <c r="AN12" i="9"/>
  <c r="AN223" i="9"/>
  <c r="AN205" i="9"/>
  <c r="AN167" i="9"/>
  <c r="AN279" i="9"/>
  <c r="AN26" i="9"/>
  <c r="AN33" i="9"/>
  <c r="AN245" i="9"/>
  <c r="AN136" i="9"/>
  <c r="AN78" i="9"/>
  <c r="AN369" i="9"/>
  <c r="AN306" i="9"/>
  <c r="AN52" i="9"/>
  <c r="AN164" i="9"/>
  <c r="AN263" i="9"/>
  <c r="AN308" i="9"/>
  <c r="AN238" i="9"/>
  <c r="AN53" i="9"/>
  <c r="AN318" i="9"/>
  <c r="AN259" i="9"/>
  <c r="AN246" i="9"/>
  <c r="AN314" i="9"/>
  <c r="AN151" i="9"/>
  <c r="AN166" i="9"/>
  <c r="AN106" i="9"/>
  <c r="AN233" i="9"/>
  <c r="AN202" i="9"/>
  <c r="AN156" i="9"/>
  <c r="AN358" i="9"/>
  <c r="AN254" i="9"/>
  <c r="AN340" i="9"/>
  <c r="AN139" i="9"/>
  <c r="AN48" i="9"/>
  <c r="AN158" i="9"/>
  <c r="AN296" i="9"/>
  <c r="AN162" i="9"/>
  <c r="AN243" i="9"/>
  <c r="AN22" i="9"/>
  <c r="AN24" i="9"/>
  <c r="AN169" i="9"/>
  <c r="AN272" i="9"/>
  <c r="AN152" i="9"/>
  <c r="AN89" i="9"/>
  <c r="AN88" i="9"/>
  <c r="AN58" i="9"/>
  <c r="AN361" i="9"/>
  <c r="AN209" i="9"/>
  <c r="AN274" i="9"/>
  <c r="AN112" i="9"/>
  <c r="AN365" i="9"/>
  <c r="AN192" i="9"/>
  <c r="AN304" i="9"/>
  <c r="AN140" i="9"/>
  <c r="AN163" i="9"/>
  <c r="AN127" i="9"/>
  <c r="AN46" i="9"/>
  <c r="AN280" i="9"/>
  <c r="AN298" i="9"/>
  <c r="AN319" i="9"/>
  <c r="AN108" i="9"/>
  <c r="AN85" i="9"/>
  <c r="AN113" i="9"/>
  <c r="AN125" i="9"/>
  <c r="AN50" i="9"/>
  <c r="AN84" i="9"/>
  <c r="AN63" i="9"/>
  <c r="AN282" i="9"/>
  <c r="AN334" i="9"/>
  <c r="AN239" i="9"/>
  <c r="AN31" i="9"/>
  <c r="AN270" i="9"/>
  <c r="AN11" i="9"/>
  <c r="AN120" i="9"/>
  <c r="AN281" i="9"/>
  <c r="AN275" i="9"/>
  <c r="AN207" i="9"/>
  <c r="AN180" i="9"/>
  <c r="AN212" i="9"/>
  <c r="AN350" i="9"/>
  <c r="AN348" i="9"/>
  <c r="AN7" i="9"/>
  <c r="AN30" i="9"/>
  <c r="AN283" i="9"/>
  <c r="AN187" i="9"/>
  <c r="AN295" i="9"/>
  <c r="AN264" i="9"/>
  <c r="AN182" i="9"/>
  <c r="AN69" i="9"/>
  <c r="AN75" i="9"/>
  <c r="AN330" i="9"/>
  <c r="AN6" i="9"/>
  <c r="AN51" i="9"/>
  <c r="AN59" i="9"/>
  <c r="AN149" i="9"/>
  <c r="AN331" i="9"/>
  <c r="AN181" i="9"/>
  <c r="AN297" i="9"/>
  <c r="AN114" i="9"/>
  <c r="AN353" i="9"/>
  <c r="AN138" i="9"/>
  <c r="AN93" i="9"/>
  <c r="AN23" i="9"/>
  <c r="AN18" i="9"/>
  <c r="AN137" i="9"/>
  <c r="AN371" i="9"/>
  <c r="AN16" i="9"/>
  <c r="AN324" i="9"/>
  <c r="AN13" i="9"/>
  <c r="AN211" i="9"/>
  <c r="AN57" i="9"/>
  <c r="AN285" i="9"/>
  <c r="AN256" i="9"/>
  <c r="AN68" i="9"/>
  <c r="AN32" i="9"/>
  <c r="AN294" i="9"/>
  <c r="AN189" i="9"/>
  <c r="AN133" i="9"/>
  <c r="AN278" i="9"/>
  <c r="AN214" i="9"/>
  <c r="AN14" i="9"/>
  <c r="AN116" i="9"/>
  <c r="AN176" i="9"/>
  <c r="AN38" i="9"/>
  <c r="AN102" i="9"/>
  <c r="AN115" i="9"/>
  <c r="AN76" i="9"/>
  <c r="AN174" i="9"/>
  <c r="AN146" i="9"/>
  <c r="AN19" i="9"/>
  <c r="AN195" i="9"/>
  <c r="AN286" i="9"/>
  <c r="AN67" i="9"/>
  <c r="AN62" i="9"/>
  <c r="AN73" i="9"/>
  <c r="AN144" i="9"/>
  <c r="AN173" i="9"/>
  <c r="AN141" i="9"/>
  <c r="AN49" i="9"/>
  <c r="AN247" i="9"/>
  <c r="AN229" i="9"/>
  <c r="AN302" i="9"/>
  <c r="AN267" i="9"/>
  <c r="AN34" i="9"/>
  <c r="AN198" i="9"/>
  <c r="AN225" i="9"/>
  <c r="AN362" i="9"/>
  <c r="AN44" i="9"/>
  <c r="AN284" i="9"/>
  <c r="AN97" i="9"/>
  <c r="AN364" i="9"/>
  <c r="AN65" i="9"/>
  <c r="AN132" i="9"/>
  <c r="AN231" i="9"/>
  <c r="AN118" i="9"/>
  <c r="AN147" i="9"/>
  <c r="AN337" i="9"/>
  <c r="AN3" i="9"/>
  <c r="AN235" i="9"/>
  <c r="AN35" i="9"/>
  <c r="AN228" i="9"/>
  <c r="AN242" i="9"/>
  <c r="AN28" i="9"/>
  <c r="AN309" i="9"/>
  <c r="AN71" i="9"/>
  <c r="AN17" i="9"/>
  <c r="AN168" i="9"/>
  <c r="AN25" i="9"/>
  <c r="AN96" i="9"/>
  <c r="AN252" i="9"/>
  <c r="AN299" i="9"/>
  <c r="AN107" i="9"/>
  <c r="AN95" i="9"/>
  <c r="AN218" i="9"/>
  <c r="AN29" i="9"/>
  <c r="AN321" i="9"/>
  <c r="AN224" i="9"/>
  <c r="AN327" i="9"/>
  <c r="AN98" i="9"/>
  <c r="AN124" i="9"/>
  <c r="AN83" i="9"/>
  <c r="AN226" i="9"/>
  <c r="AN117" i="9"/>
  <c r="AN66" i="9"/>
  <c r="AN165" i="9"/>
  <c r="AN215" i="9"/>
  <c r="AN194" i="9"/>
  <c r="AN154" i="9"/>
  <c r="AN103" i="9"/>
  <c r="AN232" i="9"/>
  <c r="AN104" i="9"/>
  <c r="AN186" i="9"/>
  <c r="AN372" i="9"/>
  <c r="AN249" i="9"/>
  <c r="AN216" i="9"/>
  <c r="AN307" i="9"/>
  <c r="AN250" i="9"/>
  <c r="AN145" i="9"/>
  <c r="AN287" i="9"/>
  <c r="AN183" i="9"/>
  <c r="AN43" i="9"/>
  <c r="AN203" i="9"/>
  <c r="AN197" i="9"/>
  <c r="AN268" i="9"/>
  <c r="AN352" i="9"/>
  <c r="AN111" i="9"/>
  <c r="AN234" i="9"/>
  <c r="AN92" i="9"/>
  <c r="AN8" i="9"/>
  <c r="AN219" i="9"/>
  <c r="AN204" i="9"/>
  <c r="AN244" i="9"/>
  <c r="AN277" i="9"/>
  <c r="AN230" i="9"/>
  <c r="AN248" i="9"/>
  <c r="AN273" i="9"/>
  <c r="AN79" i="9"/>
  <c r="AN122" i="9"/>
  <c r="AN292" i="9"/>
  <c r="AN222" i="9"/>
  <c r="AN37" i="9"/>
  <c r="AN110" i="9"/>
  <c r="AN288" i="9"/>
  <c r="AN74" i="9"/>
  <c r="AN199" i="9"/>
  <c r="AN178" i="9"/>
  <c r="AN333" i="9"/>
  <c r="AN276" i="9"/>
  <c r="AN159" i="9"/>
  <c r="AN293" i="9"/>
  <c r="AN265" i="9"/>
  <c r="AN305" i="9"/>
  <c r="AN148" i="9"/>
  <c r="AN87" i="9"/>
  <c r="AN356" i="9"/>
  <c r="AN119" i="9"/>
  <c r="AN143" i="9"/>
  <c r="AN77" i="9"/>
  <c r="AN185" i="9"/>
  <c r="AN213" i="9"/>
  <c r="AN142" i="9"/>
  <c r="AN94" i="9"/>
  <c r="AN70" i="9"/>
  <c r="AN237" i="9"/>
  <c r="AN313" i="9"/>
  <c r="AN134" i="9"/>
  <c r="AN175" i="9"/>
  <c r="AN184" i="9"/>
  <c r="AN355" i="9"/>
  <c r="AN179" i="9"/>
  <c r="AN177" i="9"/>
  <c r="AN82" i="9"/>
  <c r="AN54" i="9"/>
  <c r="AN188"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<sst xmlns="http://schemas.openxmlformats.org/spreadsheetml/2006/main" count="1932" uniqueCount="501">
  <si>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</si>
  <si>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</si>
  <si>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</si>
  <si>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</si>
  <si>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</si>
  <si>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</si>
  <si>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</si>
  <si>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</si>
  <si>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</si>
  <si>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</si>
  <si>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</si>
  <si>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</si>
  <si>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</si>
  <si>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</si>
  <si>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</si>
  <si>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</si>
  <si>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</si>
  <si>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</si>
  <si>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</si>
  <si>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</si>
  <si>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</si>
  <si>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</si>
  <si>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</si>
  <si>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</si>
  <si>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</si>
  <si>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</si>
  <si>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</si>
  <si>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</si>
  <si>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</si>
  <si>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</si>
  <si>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</si>
  <si>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</si>
  <si>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</si>
  <si>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</si>
  <si>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</si>
  <si>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</si>
  <si>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</si>
  <si>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</si>
  <si>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</si>
  <si>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</si>
  <si>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</si>
  <si>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</si>
  <si>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</si>
  <si>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</si>
  <si>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</si>
  <si>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</si>
  <si>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</si>
  <si>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</si>
  <si>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</si>
  <si>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</si>
  <si>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</si>
  <si>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</si>
  <si>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</si>
  <si>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</si>
  <si>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</si>
  <si>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</si>
  <si>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</si>
  <si>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</si>
  <si>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</si>
  <si>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</si>
  <si>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</si>
  <si>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</si>
  <si>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</si>
  <si>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</si>
  <si>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</si>
  <si>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</si>
  <si>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</si>
  <si>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</si>
  <si>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</si>
  <si>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</si>
  <si>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</si>
  <si>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</si>
  <si>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</si>
  <si>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</si>
  <si>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</si>
  <si>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</si>
  <si>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</si>
  <si>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</si>
  <si>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</si>
  <si>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</si>
  <si>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</si>
  <si>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</si>
  <si>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</si>
  <si>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</si>
  <si>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</si>
  <si>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</si>
  <si>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</si>
  <si>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</si>
  <si>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</si>
  <si>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</si>
  <si>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</si>
  <si>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</si>
  <si>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</si>
  <si>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</si>
  <si>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</si>
  <si>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</si>
  <si>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</si>
  <si>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</si>
  <si>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</si>
  <si>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</si>
  <si>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</si>
  <si>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</si>
  <si>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</si>
  <si>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</si>
  <si>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</si>
  <si>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</si>
  <si>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</si>
  <si>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</si>
  <si>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</si>
  <si>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</si>
  <si>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</si>
  <si>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</si>
  <si>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</si>
  <si>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</si>
  <si>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</si>
  <si>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</si>
  <si>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</si>
  <si>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</si>
  <si>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</si>
  <si>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</si>
  <si>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</si>
  <si>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</si>
  <si>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</si>
  <si>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</si>
  <si>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</si>
  <si>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</si>
  <si>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</si>
  <si>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</si>
  <si>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</si>
  <si>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</si>
  <si>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</si>
  <si>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</si>
  <si>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</si>
  <si>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</si>
  <si>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</si>
  <si>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</si>
  <si>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</si>
  <si>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</si>
  <si>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</si>
  <si>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</si>
  <si>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</si>
  <si>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</si>
  <si>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</si>
  <si>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</si>
  <si>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</si>
  <si>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</si>
  <si>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</si>
  <si>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</si>
  <si>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</si>
  <si>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</si>
  <si>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</si>
  <si>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</si>
  <si>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</si>
  <si>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</si>
  <si>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</si>
  <si>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</si>
  <si>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</si>
  <si>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</si>
  <si>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</si>
  <si>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</si>
  <si>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</si>
  <si>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</si>
  <si>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</si>
  <si>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</si>
  <si>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</si>
  <si>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</si>
  <si>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</si>
  <si>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</si>
  <si>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</si>
  <si>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</si>
  <si>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</si>
  <si>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</si>
  <si>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</si>
  <si>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</si>
  <si>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</si>
  <si>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</si>
  <si>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</si>
  <si>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</si>
  <si>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</si>
  <si>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</si>
  <si>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</si>
  <si>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</si>
  <si>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</si>
  <si>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</si>
  <si>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</si>
  <si>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</si>
  <si>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</si>
  <si>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</si>
  <si>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</si>
  <si>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</si>
  <si>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</si>
  <si>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</si>
  <si>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</si>
  <si>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</si>
  <si>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</si>
  <si>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</si>
  <si>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</si>
  <si>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</si>
  <si>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</si>
  <si>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</si>
  <si>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</si>
  <si>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</si>
  <si>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</si>
  <si>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</si>
  <si>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</si>
  <si>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</si>
  <si>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</si>
  <si>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</si>
  <si>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</si>
  <si>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</si>
  <si>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</si>
  <si>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</si>
  <si>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</si>
  <si>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</si>
  <si>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</si>
  <si>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</si>
  <si>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</si>
  <si>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</si>
  <si>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</si>
  <si>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</si>
  <si>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</si>
  <si>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</si>
  <si>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</si>
  <si>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</si>
  <si>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</si>
  <si>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</si>
  <si>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</si>
  <si>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</si>
  <si>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</si>
  <si>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</si>
  <si>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</si>
  <si>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</si>
  <si>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</si>
  <si>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</si>
  <si>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</si>
  <si>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</si>
  <si>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</si>
  <si>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</si>
  <si>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</si>
  <si>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</si>
  <si>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</si>
  <si>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</si>
  <si>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</si>
  <si>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</si>
  <si>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</si>
  <si>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</si>
  <si>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</si>
  <si>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</si>
  <si>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</si>
  <si>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</si>
  <si>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</si>
  <si>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</si>
  <si>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</si>
  <si>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</si>
  <si>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</si>
  <si>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</si>
  <si>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</si>
  <si>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</si>
  <si>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</si>
  <si>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</si>
  <si>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</si>
  <si>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</si>
  <si>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</si>
  <si>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</si>
  <si>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</si>
  <si>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</si>
  <si>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</si>
  <si>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</si>
  <si>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</si>
  <si>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</si>
  <si>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</si>
  <si>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</si>
  <si>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</si>
  <si>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</si>
  <si>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</si>
  <si>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</si>
  <si>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</si>
  <si>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</si>
  <si>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</si>
  <si>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</si>
  <si>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</si>
  <si>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</si>
  <si>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</si>
  <si>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</si>
  <si>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</si>
  <si>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</si>
  <si>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</si>
  <si>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</si>
  <si>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</si>
  <si>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</si>
  <si>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</si>
  <si>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</si>
  <si>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</si>
  <si>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</si>
  <si>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</si>
  <si>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</si>
  <si>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</si>
  <si>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</si>
  <si>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</si>
  <si>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</si>
  <si>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</si>
  <si>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</si>
  <si>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</si>
  <si>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</si>
  <si>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</si>
  <si>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</si>
  <si>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</si>
  <si>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</si>
  <si>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</si>
  <si>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</si>
  <si>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</si>
  <si>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</si>
  <si>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</si>
  <si>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</si>
  <si>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</si>
  <si>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</si>
  <si>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</si>
  <si>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</si>
  <si>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</si>
  <si>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</si>
  <si>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</si>
  <si>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</si>
  <si>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</si>
  <si>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</si>
  <si>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</si>
  <si>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</si>
  <si>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</si>
  <si>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</si>
  <si>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</si>
  <si>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</si>
  <si>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</si>
  <si>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</si>
  <si>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</si>
  <si>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</si>
  <si>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</si>
  <si>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</si>
  <si>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</si>
  <si>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</si>
  <si>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</si>
  <si>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</si>
  <si>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</si>
  <si>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</si>
  <si>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</si>
  <si>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</si>
  <si>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</si>
  <si>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</si>
  <si>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</si>
  <si>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</si>
  <si>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</si>
  <si>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</si>
  <si>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</si>
  <si>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</si>
  <si>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</si>
  <si>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</si>
  <si>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</si>
  <si>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</si>
  <si>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</si>
  <si>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</si>
  <si>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</si>
  <si>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</si>
  <si>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</si>
  <si>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</si>
  <si>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</si>
  <si>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</si>
  <si>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</si>
  <si>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</si>
  <si>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</si>
  <si>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</si>
  <si>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</si>
  <si>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</si>
  <si>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</si>
  <si>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</si>
  <si>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</si>
  <si>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</si>
  <si>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</si>
  <si>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</si>
  <si>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</si>
  <si>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</si>
  <si>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</si>
  <si>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</si>
  <si>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</si>
  <si>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</si>
  <si>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</si>
  <si>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</si>
  <si>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</si>
  <si>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</si>
  <si>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</si>
  <si>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</si>
  <si>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</si>
  <si>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Actor0030m</t>
    <phoneticPr fontId="1" type="noConversion"/>
  </si>
  <si>
    <t>DI</t>
    <phoneticPr fontId="1" type="noConversion"/>
  </si>
  <si>
    <t>GO</t>
    <phoneticPr fontId="1" type="noConversion"/>
  </si>
  <si>
    <t>Equip2001</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</si>
  <si>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</si>
  <si>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</si>
  <si>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</si>
  <si>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</si>
  <si>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</si>
  <si>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</si>
  <si>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</si>
  <si>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</si>
  <si>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</si>
  <si>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</si>
  <si>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</si>
  <si>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</si>
  <si>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</si>
  <si>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</si>
  <si>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</si>
  <si>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</si>
  <si>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Equip6002</t>
    <phoneticPr fontId="1" type="noConversion"/>
  </si>
  <si>
    <t>Equip0101</t>
    <phoneticPr fontId="1" type="noConversion"/>
  </si>
  <si>
    <t>Equip8102</t>
    <phoneticPr fontId="1" type="noConversion"/>
  </si>
  <si>
    <t>Equip3101</t>
    <phoneticPr fontId="1" type="noConversion"/>
  </si>
  <si>
    <t>Equip1101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</si>
  <si>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</si>
  <si>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</si>
  <si>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</si>
  <si>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</si>
  <si>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</si>
  <si>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Equip0101</t>
    <phoneticPr fontId="1" type="noConversion"/>
  </si>
  <si>
    <t>Equip8102</t>
    <phoneticPr fontId="1" type="noConversion"/>
  </si>
  <si>
    <t>Equip5301</t>
    <phoneticPr fontId="1" type="noConversion"/>
  </si>
  <si>
    <t>Equip6201</t>
    <phoneticPr fontId="1" type="noConversion"/>
  </si>
  <si>
    <t>Equip7202</t>
    <phoneticPr fontId="1" type="noConversion"/>
  </si>
  <si>
    <t>Actor1002m</t>
    <phoneticPr fontId="1" type="noConversion"/>
  </si>
  <si>
    <t>Equip0302</t>
    <phoneticPr fontId="1" type="noConversion"/>
  </si>
  <si>
    <t>Equip2101</t>
    <phoneticPr fontId="1" type="noConversion"/>
  </si>
  <si>
    <t>Actor3212m</t>
    <phoneticPr fontId="1" type="noConversion"/>
  </si>
  <si>
    <t>Equip2202</t>
    <phoneticPr fontId="1" type="noConversion"/>
  </si>
  <si>
    <t>Equip5201</t>
    <phoneticPr fontId="1" type="noConversion"/>
  </si>
  <si>
    <t>지정 캐릭터 LBP2</t>
    <phoneticPr fontId="1" type="noConversion"/>
  </si>
  <si>
    <t>지정 캐릭터 LBP3</t>
    <phoneticPr fontId="1" type="noConversion"/>
  </si>
  <si>
    <t>Equip4102</t>
    <phoneticPr fontId="1" type="noConversion"/>
  </si>
  <si>
    <t>Actor0030m</t>
    <phoneticPr fontId="1" type="noConversion"/>
  </si>
  <si>
    <t>지정 캐릭터 LBP5</t>
  </si>
  <si>
    <t>지정 캐릭터 LBP6</t>
  </si>
  <si>
    <t>Equip3402</t>
    <phoneticPr fontId="1" type="noConversion"/>
  </si>
  <si>
    <t>Equip0201</t>
    <phoneticPr fontId="1" type="noConversion"/>
  </si>
  <si>
    <t>Equip0002</t>
    <phoneticPr fontId="1" type="noConversion"/>
  </si>
  <si>
    <t>Equip3301</t>
    <phoneticPr fontId="1" type="noConversion"/>
  </si>
  <si>
    <t>Equip4202</t>
    <phoneticPr fontId="1" type="noConversion"/>
  </si>
  <si>
    <t>Equip1201</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</si>
  <si>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</si>
  <si>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</si>
  <si>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</si>
  <si>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</si>
  <si>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</si>
  <si>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Equip6301</t>
    <phoneticPr fontId="1" type="noConversion"/>
  </si>
  <si>
    <t>Equip2101</t>
    <phoneticPr fontId="1" type="noConversion"/>
  </si>
  <si>
    <t>Equip6002</t>
    <phoneticPr fontId="1" type="noConversion"/>
  </si>
  <si>
    <t>Equip7102</t>
    <phoneticPr fontId="1" type="noConversion"/>
  </si>
  <si>
    <t>Equip7302</t>
    <phoneticPr fontId="1" type="noConversion"/>
  </si>
  <si>
    <t>Equip5101</t>
    <phoneticPr fontId="1" type="noConversion"/>
  </si>
  <si>
    <t>Actor0236m</t>
  </si>
  <si>
    <t>Actor2235m</t>
  </si>
  <si>
    <t>Actor0236m</t>
    <phoneticPr fontId="1" type="noConversion"/>
  </si>
  <si>
    <t>Equip8301</t>
    <phoneticPr fontId="1" type="noConversion"/>
  </si>
  <si>
    <t>Equip0403</t>
  </si>
  <si>
    <t>Equip2102</t>
    <phoneticPr fontId="1" type="noConversion"/>
  </si>
  <si>
    <t>Equip7101</t>
    <phoneticPr fontId="1" type="noConversion"/>
  </si>
  <si>
    <t>Actor3022m</t>
    <phoneticPr fontId="1" type="noConversion"/>
  </si>
  <si>
    <t>Actor1039m</t>
    <phoneticPr fontId="1" type="noConversion"/>
  </si>
  <si>
    <t>Actor0113</t>
    <phoneticPr fontId="1" type="noConversion"/>
  </si>
  <si>
    <t>Equip4101</t>
    <phoneticPr fontId="1" type="noConversion"/>
  </si>
  <si>
    <t>Actor2120</t>
    <phoneticPr fontId="1" type="noConversion"/>
  </si>
  <si>
    <t>Equip5401</t>
    <phoneticPr fontId="1" type="noConversion"/>
  </si>
  <si>
    <t>Equip8002</t>
    <phoneticPr fontId="1" type="noConversion"/>
  </si>
  <si>
    <t>Equip3302</t>
    <phoneticPr fontId="1" type="noConversion"/>
  </si>
  <si>
    <t>Equip4301</t>
    <phoneticPr fontId="1" type="noConversion"/>
  </si>
  <si>
    <t>Actor1029</t>
    <phoneticPr fontId="1" type="noConversion"/>
  </si>
  <si>
    <t>Actor2015</t>
    <phoneticPr fontId="1" type="noConversion"/>
  </si>
  <si>
    <t>Equip4201</t>
    <phoneticPr fontId="1" type="noConversion"/>
  </si>
  <si>
    <t>Equip2001</t>
  </si>
  <si>
    <t>Equip5202</t>
    <phoneticPr fontId="1" type="noConversion"/>
  </si>
  <si>
    <t>Actor2235m</t>
    <phoneticPr fontId="1" type="noConversion"/>
  </si>
  <si>
    <t>Actor1109</t>
    <phoneticPr fontId="1" type="noConversion"/>
  </si>
  <si>
    <t>Equip0403</t>
    <phoneticPr fontId="1" type="noConversion"/>
  </si>
  <si>
    <t>Equip4401</t>
    <phoneticPr fontId="1" type="noConversion"/>
  </si>
  <si>
    <t>Actor0104</t>
    <phoneticPr fontId="1" type="noConversion"/>
  </si>
  <si>
    <t>Actor0030</t>
    <phoneticPr fontId="1" type="noConversion"/>
  </si>
  <si>
    <t>Equip3202</t>
    <phoneticPr fontId="1" type="noConversion"/>
  </si>
  <si>
    <t>Equip7201</t>
    <phoneticPr fontId="1" type="noConversion"/>
  </si>
  <si>
    <t>Equip0001</t>
    <phoneticPr fontId="1" type="noConversion"/>
  </si>
  <si>
    <t>Equip5001</t>
    <phoneticPr fontId="1" type="noConversion"/>
  </si>
  <si>
    <t>Equip4002</t>
    <phoneticPr fontId="1" type="noConversion"/>
  </si>
  <si>
    <t>Equip4301</t>
  </si>
  <si>
    <t>Equip1403</t>
    <phoneticPr fontId="1" type="noConversion"/>
  </si>
  <si>
    <t>Actor1216</t>
    <phoneticPr fontId="1" type="noConversion"/>
  </si>
  <si>
    <t>Actor0125</t>
    <phoneticPr fontId="1" type="noConversion"/>
  </si>
  <si>
    <t>Actor1108</t>
    <phoneticPr fontId="1" type="noConversion"/>
  </si>
  <si>
    <t>Actor0240</t>
    <phoneticPr fontId="1" type="noConversion"/>
  </si>
  <si>
    <t>Actor2103</t>
    <phoneticPr fontId="1" type="noConversion"/>
  </si>
  <si>
    <t>Actor1002</t>
    <phoneticPr fontId="1" type="noConversion"/>
  </si>
  <si>
    <t>Actor2128</t>
    <phoneticPr fontId="1" type="noConversion"/>
  </si>
  <si>
    <t>Actor2010</t>
    <phoneticPr fontId="1" type="noConversion"/>
  </si>
  <si>
    <t>Actor3117</t>
    <phoneticPr fontId="1" type="noConversion"/>
  </si>
  <si>
    <t>Equip1401</t>
    <phoneticPr fontId="1" type="noConversion"/>
  </si>
  <si>
    <t>Equip2403</t>
    <phoneticPr fontId="1" type="noConversion"/>
  </si>
  <si>
    <t>Equip2301</t>
    <phoneticPr fontId="1" type="noConversion"/>
  </si>
  <si>
    <t>Equip6001</t>
    <phoneticPr fontId="1" type="noConversion"/>
  </si>
  <si>
    <t>Equip1202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</si>
</sst>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1200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7.9502556909599731</v>
          </cell>
          <cell r="W2">
            <v>10.970806712070077</v>
          </cell>
          <cell r="X2">
            <v>11.93</v>
          </cell>
          <cell r="Y2">
            <v>16.46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5</v>
          </cell>
          <cell r="AL2">
            <v>4.2</v>
          </cell>
          <cell r="AM2">
            <v>3.4696406443618551E-2</v>
          </cell>
          <cell r="AN2">
            <v>240</v>
          </cell>
          <cell r="AO2">
            <v>240</v>
          </cell>
          <cell r="AP2">
            <v>0</v>
          </cell>
          <cell r="AQ2">
            <v>600</v>
          </cell>
          <cell r="AR2">
            <v>900</v>
          </cell>
          <cell r="AX2" t="str">
            <v>Axe</v>
          </cell>
          <cell r="AY2">
            <v>0</v>
          </cell>
          <cell r="BA2" t="str">
            <v>유니티 랜덤</v>
          </cell>
          <cell r="BB2">
            <v>0</v>
          </cell>
          <cell r="BF2">
            <v>0</v>
          </cell>
          <cell r="BG2">
            <v>0.37472118959108036</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6.7590891947953589</v>
          </cell>
          <cell r="W3">
            <v>11.679147039971458</v>
          </cell>
          <cell r="X3">
            <v>10.14</v>
          </cell>
          <cell r="Y3">
            <v>17.52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10</v>
          </cell>
          <cell r="AL3">
            <v>3.3600000000000003</v>
          </cell>
          <cell r="AM3">
            <v>2.7757125154894841E-2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0.25873605947955547</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7.9420942483394699</v>
          </cell>
          <cell r="W4">
            <v>10.449351717609003</v>
          </cell>
          <cell r="X4">
            <v>17.440000000000001</v>
          </cell>
          <cell r="Y4">
            <v>22.95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15</v>
          </cell>
          <cell r="AL4">
            <v>2.9</v>
          </cell>
          <cell r="AM4">
            <v>2.3957042544403284E-2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0.11598513011152485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6.8397209006656823</v>
          </cell>
          <cell r="W5">
            <v>11.626291442173015</v>
          </cell>
          <cell r="X5">
            <v>15.02</v>
          </cell>
          <cell r="Y5">
            <v>25.53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20</v>
          </cell>
          <cell r="AL5">
            <v>2.3199999999999998</v>
          </cell>
          <cell r="AM5">
            <v>1.9165634035522624E-2</v>
          </cell>
          <cell r="AN5">
            <v>230.4</v>
          </cell>
          <cell r="AO5">
            <v>230.4</v>
          </cell>
          <cell r="AP5">
            <v>0</v>
          </cell>
          <cell r="AQ5">
            <v>1000</v>
          </cell>
          <cell r="AR5">
            <v>1500</v>
          </cell>
          <cell r="AX5" t="str">
            <v>Staff</v>
          </cell>
          <cell r="AY5">
            <v>3</v>
          </cell>
          <cell r="BA5" t="str">
            <v>리니어</v>
          </cell>
          <cell r="BB5">
            <v>3</v>
          </cell>
          <cell r="BC5" t="str">
            <v>slope</v>
          </cell>
          <cell r="BF5">
            <v>3</v>
          </cell>
          <cell r="BG5">
            <v>9.8141263940521042E-2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7.9756982121152769</v>
          </cell>
          <cell r="W6">
            <v>10.652660805255445</v>
          </cell>
          <cell r="X6">
            <v>28.21</v>
          </cell>
          <cell r="Y6">
            <v>37.68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5</v>
          </cell>
          <cell r="AL6">
            <v>1.3</v>
          </cell>
          <cell r="AM6">
            <v>1.0739363899215265E-2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0.15241635687732435</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7.2814287209832775</v>
          </cell>
          <cell r="W7">
            <v>11.822006939185318</v>
          </cell>
          <cell r="X7">
            <v>25.75</v>
          </cell>
          <cell r="Y7">
            <v>41.81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10</v>
          </cell>
          <cell r="AL7">
            <v>1.04</v>
          </cell>
          <cell r="AM7">
            <v>8.5914911193722115E-3</v>
          </cell>
          <cell r="AN7">
            <v>48</v>
          </cell>
          <cell r="AO7">
            <v>48</v>
          </cell>
          <cell r="AP7">
            <v>0</v>
          </cell>
          <cell r="AQ7">
            <v>2500</v>
          </cell>
          <cell r="AR7">
            <v>3500</v>
          </cell>
          <cell r="AS7">
            <v>4</v>
          </cell>
          <cell r="AT7">
            <v>5</v>
          </cell>
          <cell r="AX7" t="str">
            <v>Sword</v>
          </cell>
          <cell r="AY7">
            <v>5</v>
          </cell>
          <cell r="BF7">
            <v>5</v>
          </cell>
          <cell r="BG7">
            <v>0</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8.0982290755281738</v>
          </cell>
          <cell r="W8">
            <v>10.48944864968913</v>
          </cell>
          <cell r="X8">
            <v>55.82</v>
          </cell>
          <cell r="Y8">
            <v>72.3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5</v>
          </cell>
          <cell r="AL8">
            <v>1.1000000000000001</v>
          </cell>
          <cell r="AM8">
            <v>9.0871540685667634E-3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7.2138786943514557</v>
          </cell>
          <cell r="W9">
            <v>11.740015676749493</v>
          </cell>
          <cell r="X9">
            <v>49.72</v>
          </cell>
          <cell r="Y9">
            <v>80.92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5</v>
          </cell>
          <cell r="AL9">
            <v>0.88000000000000012</v>
          </cell>
          <cell r="AM9">
            <v>7.2697232548534114E-3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7.787317585949757</v>
          </cell>
          <cell r="W10">
            <v>10.32140132020867</v>
          </cell>
          <cell r="X10">
            <v>115.05</v>
          </cell>
          <cell r="Y10">
            <v>152.49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2.25</v>
          </cell>
          <cell r="AJ10">
            <v>6</v>
          </cell>
          <cell r="AK10">
            <v>15</v>
          </cell>
          <cell r="AL10">
            <v>2.25</v>
          </cell>
          <cell r="AM10">
            <v>1.8587360594795651E-2</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6.6969217317412024</v>
          </cell>
          <cell r="W11">
            <v>11.790590572048387</v>
          </cell>
          <cell r="X11">
            <v>98.94</v>
          </cell>
          <cell r="Y11">
            <v>174.2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1.8</v>
          </cell>
          <cell r="AJ11">
            <v>7</v>
          </cell>
          <cell r="AK11">
            <v>5</v>
          </cell>
          <cell r="AL11">
            <v>1.8</v>
          </cell>
          <cell r="AM11">
            <v>1.4869888475836521E-2</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7.7398478809698563</v>
          </cell>
          <cell r="W12">
            <v>11.00549182680756</v>
          </cell>
          <cell r="X12">
            <v>149.03</v>
          </cell>
          <cell r="Y12">
            <v>211.91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1.0125</v>
          </cell>
          <cell r="AJ12">
            <v>13</v>
          </cell>
          <cell r="AK12">
            <v>5</v>
          </cell>
          <cell r="AL12">
            <v>0</v>
          </cell>
          <cell r="AM12">
            <v>0</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6.9405096691255102</v>
          </cell>
          <cell r="W13">
            <v>11.738773618007269</v>
          </cell>
          <cell r="X13">
            <v>133.63999999999999</v>
          </cell>
          <cell r="Y13">
            <v>226.03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0.80999999999999994</v>
          </cell>
          <cell r="AJ13">
            <v>14</v>
          </cell>
          <cell r="AK13">
            <v>5</v>
          </cell>
          <cell r="AL13">
            <v>0</v>
          </cell>
          <cell r="AM13">
            <v>0</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7.6465886227227839</v>
          </cell>
          <cell r="W14">
            <v>10.669202084306665</v>
          </cell>
          <cell r="X14">
            <v>191.89</v>
          </cell>
          <cell r="Y14">
            <v>267.74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0.45562500000000006</v>
          </cell>
          <cell r="AJ14">
            <v>20</v>
          </cell>
          <cell r="AK14">
            <v>5</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7.5273084818633826</v>
          </cell>
          <cell r="W15">
            <v>10.430420257239462</v>
          </cell>
          <cell r="X15">
            <v>11.29</v>
          </cell>
          <cell r="Y15">
            <v>15.65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5</v>
          </cell>
          <cell r="AL15">
            <v>4.2</v>
          </cell>
          <cell r="AM15">
            <v>3.4696406443618551E-2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7.2386254261798708</v>
          </cell>
          <cell r="W16">
            <v>11.180565274913368</v>
          </cell>
          <cell r="X16">
            <v>10.86</v>
          </cell>
          <cell r="Y16">
            <v>16.77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10</v>
          </cell>
          <cell r="AL16">
            <v>3.3600000000000003</v>
          </cell>
          <cell r="AM16">
            <v>2.7757125154894841E-2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7.4540453343799902</v>
          </cell>
          <cell r="W17">
            <v>11.070459761951039</v>
          </cell>
          <cell r="X17">
            <v>16.37</v>
          </cell>
          <cell r="Y17">
            <v>24.31</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15</v>
          </cell>
          <cell r="AL17">
            <v>2.9</v>
          </cell>
          <cell r="AM17">
            <v>2.3957042544403284E-2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7.2528740341142077</v>
          </cell>
          <cell r="W18">
            <v>11.349693911964575</v>
          </cell>
          <cell r="X18">
            <v>15.93</v>
          </cell>
          <cell r="Y18">
            <v>24.93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20</v>
          </cell>
          <cell r="AL18">
            <v>2.3199999999999998</v>
          </cell>
          <cell r="AM18">
            <v>1.9165634035522624E-2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7.6350639956487623</v>
          </cell>
          <cell r="W19">
            <v>10.597230566179935</v>
          </cell>
          <cell r="X19">
            <v>27</v>
          </cell>
          <cell r="Y19">
            <v>37.479999999999997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15</v>
          </cell>
          <cell r="AL19">
            <v>1.3</v>
          </cell>
          <cell r="AM19">
            <v>1.0739363899215265E-2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7.4060257170083377</v>
          </cell>
          <cell r="W20">
            <v>11.71178392041009</v>
          </cell>
          <cell r="X20">
            <v>26.19</v>
          </cell>
          <cell r="Y20">
            <v>41.42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20</v>
          </cell>
          <cell r="AL20">
            <v>1.04</v>
          </cell>
          <cell r="AM20">
            <v>8.5914911193722115E-3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7.464770313777402</v>
          </cell>
          <cell r="W21">
            <v>10.426696607516336</v>
          </cell>
          <cell r="X21">
            <v>51.45</v>
          </cell>
          <cell r="Y21">
            <v>71.87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5</v>
          </cell>
          <cell r="AL21">
            <v>1.1000000000000001</v>
          </cell>
          <cell r="AM21">
            <v>9.0871540685667634E-3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7.081720863891916</v>
          </cell>
          <cell r="W22">
            <v>11.289866198838746</v>
          </cell>
          <cell r="X22">
            <v>48.81</v>
          </cell>
          <cell r="Y22">
            <v>77.81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5</v>
          </cell>
          <cell r="AL22">
            <v>0.88000000000000012</v>
          </cell>
          <cell r="AM22">
            <v>7.2697232548534114E-3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7.4523269636121956</v>
          </cell>
          <cell r="W23">
            <v>10.819367920616699</v>
          </cell>
          <cell r="X23">
            <v>110.11</v>
          </cell>
          <cell r="Y23">
            <v>159.85</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2.25</v>
          </cell>
          <cell r="AJ23">
            <v>6</v>
          </cell>
          <cell r="AK23">
            <v>15</v>
          </cell>
          <cell r="AL23">
            <v>2.25</v>
          </cell>
          <cell r="AM23">
            <v>1.8587360594795651E-2</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6.8790805044444303</v>
          </cell>
          <cell r="W24">
            <v>11.757909781618118</v>
          </cell>
          <cell r="X24">
            <v>101.64</v>
          </cell>
          <cell r="Y24">
            <v>173.72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1.8</v>
          </cell>
          <cell r="AJ24">
            <v>7</v>
          </cell>
          <cell r="AK24">
            <v>5</v>
          </cell>
          <cell r="AL24">
            <v>1.8</v>
          </cell>
          <cell r="AM24">
            <v>1.4869888475836521E-2</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7.464732727442513</v>
          </cell>
          <cell r="W25">
            <v>10.64868262878532</v>
          </cell>
          <cell r="X25">
            <v>143.74</v>
          </cell>
          <cell r="Y25">
            <v>205.04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1.0125</v>
          </cell>
          <cell r="AJ25">
            <v>14</v>
          </cell>
          <cell r="AK25">
            <v>5</v>
          </cell>
          <cell r="AL25">
            <v>0</v>
          </cell>
          <cell r="AM25">
            <v>0</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6.9659641337817986</v>
          </cell>
          <cell r="W26">
            <v>11.472486205292483</v>
          </cell>
          <cell r="X26">
            <v>134.13</v>
          </cell>
          <cell r="Y26">
            <v>220.91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0.80999999999999994</v>
          </cell>
          <cell r="AJ26">
            <v>15</v>
          </cell>
          <cell r="AK26">
            <v>5</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7.4699793236176326</v>
          </cell>
          <cell r="W27">
            <v>10.434344548432998</v>
          </cell>
          <cell r="X27">
            <v>187.46</v>
          </cell>
          <cell r="Y27">
            <v>261.85000000000002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0.45562500000000006</v>
          </cell>
          <cell r="AJ27">
            <v>21</v>
          </cell>
          <cell r="AK27">
            <v>5</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7.4678358838639802</v>
          </cell>
          <cell r="W28">
            <v>10.575654994477325</v>
          </cell>
          <cell r="X28">
            <v>11.2</v>
          </cell>
          <cell r="Y28">
            <v>15.86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5</v>
          </cell>
          <cell r="AL28">
            <v>4.2</v>
          </cell>
          <cell r="AM28">
            <v>3.4696406443618551E-2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6.8464818536241712</v>
          </cell>
          <cell r="W29">
            <v>11.592608853836484</v>
          </cell>
          <cell r="X29">
            <v>10.27</v>
          </cell>
          <cell r="Y29">
            <v>17.39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10</v>
          </cell>
          <cell r="AL29">
            <v>3.3600000000000003</v>
          </cell>
          <cell r="AM29">
            <v>2.7757125154894841E-2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8.1819120878346219</v>
          </cell>
          <cell r="W30">
            <v>10.592852495386225</v>
          </cell>
          <cell r="X30">
            <v>17.97</v>
          </cell>
          <cell r="Y30">
            <v>23.26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5</v>
          </cell>
          <cell r="AL30">
            <v>2.9</v>
          </cell>
          <cell r="AM30">
            <v>2.3957042544403284E-2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6.9335623829061248</v>
          </cell>
          <cell r="W31">
            <v>11.705607064051026</v>
          </cell>
          <cell r="X31">
            <v>15.23</v>
          </cell>
          <cell r="Y31">
            <v>25.71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10</v>
          </cell>
          <cell r="AL31">
            <v>2.3199999999999998</v>
          </cell>
          <cell r="AM31">
            <v>1.9165634035522624E-2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7.5205498727399505</v>
          </cell>
          <cell r="W32">
            <v>10.545194604005177</v>
          </cell>
          <cell r="X32">
            <v>26.6</v>
          </cell>
          <cell r="Y32">
            <v>37.299999999999997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5</v>
          </cell>
          <cell r="AL32">
            <v>1.3</v>
          </cell>
          <cell r="AM32">
            <v>1.0739363899215265E-2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7.0444859779271622</v>
          </cell>
          <cell r="W33">
            <v>11.176658682909601</v>
          </cell>
          <cell r="X33">
            <v>24.92</v>
          </cell>
          <cell r="Y33">
            <v>39.53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15</v>
          </cell>
          <cell r="AL33">
            <v>1.04</v>
          </cell>
          <cell r="AM33">
            <v>8.5914911193722115E-3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7.6131025543536994</v>
          </cell>
          <cell r="W34">
            <v>10.59299706417687</v>
          </cell>
          <cell r="X34">
            <v>52.47</v>
          </cell>
          <cell r="Y34">
            <v>73.010000000000005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5</v>
          </cell>
          <cell r="AL34">
            <v>1.1000000000000001</v>
          </cell>
          <cell r="AM34">
            <v>9.0871540685667634E-3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7.0154757944538169</v>
          </cell>
          <cell r="W35">
            <v>11.479150598453449</v>
          </cell>
          <cell r="X35">
            <v>48.35</v>
          </cell>
          <cell r="Y35">
            <v>79.12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5</v>
          </cell>
          <cell r="AL35">
            <v>0.88000000000000012</v>
          </cell>
          <cell r="AM35">
            <v>7.2697232548534114E-3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7.4935441175767199</v>
          </cell>
          <cell r="W36">
            <v>10.550794652437752</v>
          </cell>
          <cell r="X36">
            <v>110.71</v>
          </cell>
          <cell r="Y36">
            <v>155.88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2.25</v>
          </cell>
          <cell r="AJ36">
            <v>7</v>
          </cell>
          <cell r="AK36">
            <v>10</v>
          </cell>
          <cell r="AL36">
            <v>2.25</v>
          </cell>
          <cell r="AM36">
            <v>1.8587360594795651E-2</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6.8820272889031529</v>
          </cell>
          <cell r="W37">
            <v>11.489212757017707</v>
          </cell>
          <cell r="X37">
            <v>101.68</v>
          </cell>
          <cell r="Y37">
            <v>169.75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1.8</v>
          </cell>
          <cell r="AJ37">
            <v>8</v>
          </cell>
          <cell r="AK37">
            <v>5</v>
          </cell>
          <cell r="AL37">
            <v>1.8</v>
          </cell>
          <cell r="AM37">
            <v>1.4869888475836521E-2</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8.0340233164945083</v>
          </cell>
          <cell r="W38">
            <v>10.650588911970672</v>
          </cell>
          <cell r="X38">
            <v>154.69999999999999</v>
          </cell>
          <cell r="Y38">
            <v>205.08</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1.0125</v>
          </cell>
          <cell r="AJ38">
            <v>15</v>
          </cell>
          <cell r="AK38">
            <v>5</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7.3579915154400553</v>
          </cell>
          <cell r="W39">
            <v>11.288472026514162</v>
          </cell>
          <cell r="X39">
            <v>141.68</v>
          </cell>
          <cell r="Y39">
            <v>217.36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0.80999999999999994</v>
          </cell>
          <cell r="AJ39">
            <v>16</v>
          </cell>
          <cell r="AK39">
            <v>5</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7.4332633619405639</v>
          </cell>
          <cell r="W40">
            <v>11.004916298645997</v>
          </cell>
          <cell r="X40">
            <v>186.54</v>
          </cell>
          <cell r="Y40">
            <v>276.17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0.45562500000000006</v>
          </cell>
          <cell r="AJ40">
            <v>23</v>
          </cell>
          <cell r="AK40">
            <v>5</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7.6123836287742908</v>
          </cell>
          <cell r="W41">
            <v>10.578717034854028</v>
          </cell>
          <cell r="X41">
            <v>11.42</v>
          </cell>
          <cell r="Y41">
            <v>15.87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5</v>
          </cell>
          <cell r="AL41">
            <v>4.2</v>
          </cell>
          <cell r="AM41">
            <v>3.4696406443618551E-2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7.3710185091190485</v>
          </cell>
          <cell r="W42">
            <v>11.685593822733564</v>
          </cell>
          <cell r="X42">
            <v>11.06</v>
          </cell>
          <cell r="Y42">
            <v>17.53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10</v>
          </cell>
          <cell r="AL42">
            <v>3.3600000000000003</v>
          </cell>
          <cell r="AM42">
            <v>2.7757125154894841E-2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7.4872670309950013</v>
          </cell>
          <cell r="W43">
            <v>10.901277212726956</v>
          </cell>
          <cell r="X43">
            <v>16.440000000000001</v>
          </cell>
          <cell r="Y43">
            <v>23.94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5</v>
          </cell>
          <cell r="AL43">
            <v>2.9</v>
          </cell>
          <cell r="AM43">
            <v>2.3957042544403284E-2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7.0178461004431041</v>
          </cell>
          <cell r="W44">
            <v>11.594528187079177</v>
          </cell>
          <cell r="X44">
            <v>15.41</v>
          </cell>
          <cell r="Y44">
            <v>25.46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5</v>
          </cell>
          <cell r="AL44">
            <v>2.3199999999999998</v>
          </cell>
          <cell r="AM44">
            <v>1.9165634035522624E-2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7.9242750688565859</v>
          </cell>
          <cell r="W45">
            <v>10.563750345997544</v>
          </cell>
          <cell r="X45">
            <v>28.03</v>
          </cell>
          <cell r="Y45">
            <v>37.36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5</v>
          </cell>
          <cell r="AL45">
            <v>1.3</v>
          </cell>
          <cell r="AM45">
            <v>1.0739363899215265E-2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6.9990389446745844</v>
          </cell>
          <cell r="W46">
            <v>11.578772754504199</v>
          </cell>
          <cell r="X46">
            <v>24.76</v>
          </cell>
          <cell r="Y46">
            <v>40.950000000000003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10</v>
          </cell>
          <cell r="AL46">
            <v>1.04</v>
          </cell>
          <cell r="AM46">
            <v>8.5914911193722115E-3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7.4425601997918429</v>
          </cell>
          <cell r="W47">
            <v>11.002622953718156</v>
          </cell>
          <cell r="X47">
            <v>51.3</v>
          </cell>
          <cell r="Y47">
            <v>75.84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5</v>
          </cell>
          <cell r="AL47">
            <v>1.1000000000000001</v>
          </cell>
          <cell r="AM47">
            <v>9.0871540685667634E-3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7.2686143575505575</v>
          </cell>
          <cell r="W48">
            <v>11.688882595299111</v>
          </cell>
          <cell r="X48">
            <v>50.1</v>
          </cell>
          <cell r="Y48">
            <v>80.569999999999993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5</v>
          </cell>
          <cell r="AL48">
            <v>0.88000000000000012</v>
          </cell>
          <cell r="AM48">
            <v>7.2697232548534114E-3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7.9409247925485777</v>
          </cell>
          <cell r="W49">
            <v>10.445795639600979</v>
          </cell>
          <cell r="X49">
            <v>117.32</v>
          </cell>
          <cell r="Y49">
            <v>154.33000000000001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2.25</v>
          </cell>
          <cell r="AJ49">
            <v>9</v>
          </cell>
          <cell r="AK49">
            <v>5</v>
          </cell>
          <cell r="AL49">
            <v>2.25</v>
          </cell>
          <cell r="AM49">
            <v>1.8587360594795651E-2</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6.7448291891411012</v>
          </cell>
          <cell r="W50">
            <v>11.605951695564423</v>
          </cell>
          <cell r="X50">
            <v>99.65</v>
          </cell>
          <cell r="Y50">
            <v>171.47</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1.8</v>
          </cell>
          <cell r="AJ50">
            <v>10</v>
          </cell>
          <cell r="AK50">
            <v>5</v>
          </cell>
          <cell r="AL50">
            <v>1.8</v>
          </cell>
          <cell r="AM50">
            <v>1.4869888475836521E-2</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7.7354337452276392</v>
          </cell>
          <cell r="W51">
            <v>10.378400368869663</v>
          </cell>
          <cell r="X51">
            <v>148.94999999999999</v>
          </cell>
          <cell r="Y51">
            <v>199.84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1.0125</v>
          </cell>
          <cell r="AJ51">
            <v>16</v>
          </cell>
          <cell r="AK51">
            <v>5</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7.0721416382754825</v>
          </cell>
          <cell r="W52">
            <v>11.835180864428427</v>
          </cell>
          <cell r="X52">
            <v>136.18</v>
          </cell>
          <cell r="Y52">
            <v>227.89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0.80999999999999994</v>
          </cell>
          <cell r="AJ52">
            <v>17</v>
          </cell>
          <cell r="AK52">
            <v>5</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7.8400013222059819</v>
          </cell>
          <cell r="W53">
            <v>10.577565423795235</v>
          </cell>
          <cell r="X53">
            <v>196.75</v>
          </cell>
          <cell r="Y53">
            <v>265.44</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0.45562500000000006</v>
          </cell>
          <cell r="AJ53">
            <v>24</v>
          </cell>
          <cell r="AK53">
            <v>5</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7.709197854106506</v>
          </cell>
          <cell r="W54">
            <v>11.104150563513519</v>
          </cell>
          <cell r="X54">
            <v>11.56</v>
          </cell>
          <cell r="Y54">
            <v>16.66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5</v>
          </cell>
          <cell r="AL54">
            <v>4.2</v>
          </cell>
          <cell r="AM54">
            <v>3.4696406443618551E-2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7.3325349003373672</v>
          </cell>
          <cell r="W55">
            <v>11.594536769160797</v>
          </cell>
          <cell r="X55">
            <v>11</v>
          </cell>
          <cell r="Y55">
            <v>17.39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10</v>
          </cell>
          <cell r="AL55">
            <v>3.3600000000000003</v>
          </cell>
          <cell r="AM55">
            <v>2.7757125154894841E-2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7.9404190957523513</v>
          </cell>
          <cell r="W56">
            <v>10.407116348021493</v>
          </cell>
          <cell r="X56">
            <v>17.440000000000001</v>
          </cell>
          <cell r="Y56">
            <v>22.86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5</v>
          </cell>
          <cell r="AL56">
            <v>2.9</v>
          </cell>
          <cell r="AM56">
            <v>2.3957042544403284E-2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7.0667042372365332</v>
          </cell>
          <cell r="W57">
            <v>11.175445627539688</v>
          </cell>
          <cell r="X57">
            <v>15.52</v>
          </cell>
          <cell r="Y57">
            <v>24.54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5</v>
          </cell>
          <cell r="AL57">
            <v>2.3199999999999998</v>
          </cell>
          <cell r="AM57">
            <v>1.9165634035522624E-2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7.9061417520729522</v>
          </cell>
          <cell r="W58">
            <v>10.362644807380844</v>
          </cell>
          <cell r="X58">
            <v>27.96</v>
          </cell>
          <cell r="Y58">
            <v>36.65</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5</v>
          </cell>
          <cell r="AL58">
            <v>1.3</v>
          </cell>
          <cell r="AM58">
            <v>1.0739363899215265E-2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6.8763548387750593</v>
          </cell>
          <cell r="W59">
            <v>11.603123413483964</v>
          </cell>
          <cell r="X59">
            <v>24.32</v>
          </cell>
          <cell r="Y59">
            <v>41.04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10</v>
          </cell>
          <cell r="AL59">
            <v>1.04</v>
          </cell>
          <cell r="AM59">
            <v>8.5914911193722115E-3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7.6438188797890785</v>
          </cell>
          <cell r="W60">
            <v>10.919614329275401</v>
          </cell>
          <cell r="X60">
            <v>52.68</v>
          </cell>
          <cell r="Y60">
            <v>75.260000000000005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5</v>
          </cell>
          <cell r="AL60">
            <v>1.1000000000000001</v>
          </cell>
          <cell r="AM60">
            <v>9.0871540685667634E-3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7.2565088789270655</v>
          </cell>
          <cell r="W61">
            <v>11.475908808361046</v>
          </cell>
          <cell r="X61">
            <v>50.02</v>
          </cell>
          <cell r="Y61">
            <v>79.099999999999994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5</v>
          </cell>
          <cell r="AL61">
            <v>0.88000000000000012</v>
          </cell>
          <cell r="AM61">
            <v>7.2697232548534114E-3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8.1157318192129253</v>
          </cell>
          <cell r="W62">
            <v>10.533064348159574</v>
          </cell>
          <cell r="X62">
            <v>119.91</v>
          </cell>
          <cell r="Y62">
            <v>155.62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2.25</v>
          </cell>
          <cell r="AJ62">
            <v>11</v>
          </cell>
          <cell r="AK62">
            <v>5</v>
          </cell>
          <cell r="AL62">
            <v>2.25</v>
          </cell>
          <cell r="AM62">
            <v>1.8587360594795651E-2</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7.1496221350318381</v>
          </cell>
          <cell r="W63">
            <v>11.182758221673962</v>
          </cell>
          <cell r="X63">
            <v>105.63</v>
          </cell>
          <cell r="Y63">
            <v>165.22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1.8</v>
          </cell>
          <cell r="AJ63">
            <v>12</v>
          </cell>
          <cell r="AK63">
            <v>5</v>
          </cell>
          <cell r="AL63">
            <v>0</v>
          </cell>
          <cell r="AM63">
            <v>0</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8.0943682406836324</v>
          </cell>
          <cell r="W64">
            <v>11.044213515474649</v>
          </cell>
          <cell r="X64">
            <v>155.86000000000001</v>
          </cell>
          <cell r="Y64">
            <v>212.66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1.0125</v>
          </cell>
          <cell r="AJ64">
            <v>18</v>
          </cell>
          <cell r="AK64">
            <v>5</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6.7214866310017305</v>
          </cell>
          <cell r="W65">
            <v>11.365895351553615</v>
          </cell>
          <cell r="X65">
            <v>129.41999999999999</v>
          </cell>
          <cell r="Y65">
            <v>218.85</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0.80999999999999994</v>
          </cell>
          <cell r="AJ65">
            <v>19</v>
          </cell>
          <cell r="AK65">
            <v>5</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7.4252697081388641</v>
          </cell>
          <cell r="W66">
            <v>11.067688188344146</v>
          </cell>
          <cell r="X66">
            <v>186.34</v>
          </cell>
          <cell r="Y66">
            <v>277.74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0.45562500000000006</v>
          </cell>
          <cell r="AJ66">
            <v>26</v>
          </cell>
          <cell r="AK66">
            <v>5</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8.1517649307181337</v>
          </cell>
          <cell r="W68">
            <v>10.39081517463408</v>
          </cell>
          <cell r="X68">
            <v>12.23</v>
          </cell>
          <cell r="Y68">
            <v>15.59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5</v>
          </cell>
          <cell r="AL68">
            <v>4.2</v>
          </cell>
          <cell r="AM68">
            <v>3.4696406443618551E-2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6.7433477968852129</v>
          </cell>
          <cell r="W69">
            <v>11.258780232076148</v>
          </cell>
          <cell r="X69">
            <v>10.119999999999999</v>
          </cell>
          <cell r="Y69">
            <v>16.89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10</v>
          </cell>
          <cell r="AL69">
            <v>3.3600000000000003</v>
          </cell>
          <cell r="AM69">
            <v>2.7757125154894841E-2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7.9275232256598063</v>
          </cell>
          <cell r="W70">
            <v>10.804435627016657</v>
          </cell>
          <cell r="X70">
            <v>17.41</v>
          </cell>
          <cell r="Y70">
            <v>23.73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5</v>
          </cell>
          <cell r="AL70">
            <v>2.9</v>
          </cell>
          <cell r="AM70">
            <v>2.3957042544403284E-2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6.708220751005241</v>
          </cell>
          <cell r="W71">
            <v>11.533956210839268</v>
          </cell>
          <cell r="X71">
            <v>14.73</v>
          </cell>
          <cell r="Y71">
            <v>25.33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5</v>
          </cell>
          <cell r="AL71">
            <v>2.3199999999999998</v>
          </cell>
          <cell r="AM71">
            <v>1.9165634035522624E-2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8.1668253986564263</v>
          </cell>
          <cell r="W72">
            <v>10.891631325199738</v>
          </cell>
          <cell r="X72">
            <v>28.89</v>
          </cell>
          <cell r="Y72">
            <v>38.520000000000003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5</v>
          </cell>
          <cell r="AL72">
            <v>1.3</v>
          </cell>
          <cell r="AM72">
            <v>1.0739363899215265E-2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6.9783709494206239</v>
          </cell>
          <cell r="W73">
            <v>11.490977719032404</v>
          </cell>
          <cell r="X73">
            <v>24.68</v>
          </cell>
          <cell r="Y73">
            <v>40.64</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5</v>
          </cell>
          <cell r="AL73">
            <v>1.04</v>
          </cell>
          <cell r="AM73">
            <v>8.5914911193722115E-3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7.7681994787450765</v>
          </cell>
          <cell r="W74">
            <v>11.045665743489758</v>
          </cell>
          <cell r="X74">
            <v>53.54</v>
          </cell>
          <cell r="Y74">
            <v>76.13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5</v>
          </cell>
          <cell r="AL74">
            <v>1.1000000000000001</v>
          </cell>
          <cell r="AM74">
            <v>9.0871540685667634E-3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6.7378513672454359</v>
          </cell>
          <cell r="W75">
            <v>11.474636976714415</v>
          </cell>
          <cell r="X75">
            <v>46.44</v>
          </cell>
          <cell r="Y75">
            <v>79.09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5</v>
          </cell>
          <cell r="AL75">
            <v>0.88000000000000012</v>
          </cell>
          <cell r="AM75">
            <v>7.2697232548534114E-3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7.7854468026705366</v>
          </cell>
          <cell r="W76">
            <v>10.713772331107069</v>
          </cell>
          <cell r="X76">
            <v>115.03</v>
          </cell>
          <cell r="Y76">
            <v>158.29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2.25</v>
          </cell>
          <cell r="AJ76">
            <v>13</v>
          </cell>
          <cell r="AK76">
            <v>5</v>
          </cell>
          <cell r="AL76">
            <v>0</v>
          </cell>
          <cell r="AM76">
            <v>0</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7.0976326676575603</v>
          </cell>
          <cell r="W77">
            <v>11.234963769644423</v>
          </cell>
          <cell r="X77">
            <v>104.86</v>
          </cell>
          <cell r="Y77">
            <v>165.99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1.8</v>
          </cell>
          <cell r="AJ77">
            <v>14</v>
          </cell>
          <cell r="AK77">
            <v>5</v>
          </cell>
          <cell r="AL77">
            <v>0</v>
          </cell>
          <cell r="AM77">
            <v>0</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7.9568806167586246</v>
          </cell>
          <cell r="W78">
            <v>10.960429588271381</v>
          </cell>
          <cell r="X78">
            <v>153.21</v>
          </cell>
          <cell r="Y78">
            <v>211.05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1.0125</v>
          </cell>
          <cell r="AJ78">
            <v>20</v>
          </cell>
          <cell r="AK78">
            <v>5</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7.0449749550909164</v>
          </cell>
          <cell r="W79">
            <v>11.458138733552689</v>
          </cell>
          <cell r="X79">
            <v>135.65</v>
          </cell>
          <cell r="Y79">
            <v>220.63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0.80999999999999994</v>
          </cell>
          <cell r="AJ79">
            <v>21</v>
          </cell>
          <cell r="AK79">
            <v>5</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7.7874272505199587</v>
          </cell>
          <cell r="W80">
            <v>10.524749024426676</v>
          </cell>
          <cell r="X80">
            <v>195.43</v>
          </cell>
          <cell r="Y80">
            <v>264.12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0.45562500000000006</v>
          </cell>
          <cell r="AJ80">
            <v>28</v>
          </cell>
          <cell r="AK80">
            <v>5</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7.7715344463843685</v>
          </cell>
          <cell r="W88">
            <v>10.512523155236417</v>
          </cell>
          <cell r="X88">
            <v>11.66</v>
          </cell>
          <cell r="Y88">
            <v>15.77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6.6896638445894308</v>
          </cell>
          <cell r="W89">
            <v>11.584314012662045</v>
          </cell>
          <cell r="X89">
            <v>10.029999999999999</v>
          </cell>
          <cell r="Y89">
            <v>17.38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7.5459677047368086</v>
          </cell>
          <cell r="W90">
            <v>10.653429539385664</v>
          </cell>
          <cell r="X90">
            <v>16.57</v>
          </cell>
          <cell r="Y90">
            <v>23.4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6.8069314512592225</v>
          </cell>
          <cell r="W91">
            <v>11.70967050656977</v>
          </cell>
          <cell r="X91">
            <v>14.95</v>
          </cell>
          <cell r="Y91">
            <v>25.72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7.6015016736923116</v>
          </cell>
          <cell r="W92">
            <v>10.573759207667381</v>
          </cell>
          <cell r="X92">
            <v>26.89</v>
          </cell>
          <cell r="Y92">
            <v>37.4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7.1364945347022921</v>
          </cell>
          <cell r="W93">
            <v>11.555928003345493</v>
          </cell>
          <cell r="X93">
            <v>25.24</v>
          </cell>
          <cell r="Y93">
            <v>40.869999999999997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7.4817793191519772</v>
          </cell>
          <cell r="W94">
            <v>10.321362159380259</v>
          </cell>
          <cell r="X94">
            <v>51.57</v>
          </cell>
          <cell r="Y94">
            <v>71.14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7.3587923308459224</v>
          </cell>
          <cell r="W95">
            <v>11.73439787257395</v>
          </cell>
          <cell r="X95">
            <v>50.72</v>
          </cell>
          <cell r="Y95">
            <v>80.88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7.935284075816126</v>
          </cell>
          <cell r="W96">
            <v>10.696478292285676</v>
          </cell>
          <cell r="X96">
            <v>117.24</v>
          </cell>
          <cell r="Y96">
            <v>158.04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6.8872029332903972</v>
          </cell>
          <cell r="W97">
            <v>11.793815240301429</v>
          </cell>
          <cell r="X97">
            <v>101.76</v>
          </cell>
          <cell r="Y97">
            <v>174.25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7.5391190368654231</v>
          </cell>
          <cell r="W98">
            <v>10.38998061579362</v>
          </cell>
          <cell r="X98">
            <v>145.16999999999999</v>
          </cell>
          <cell r="Y98">
            <v>200.06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6.9761445462784257</v>
          </cell>
          <cell r="W99">
            <v>11.819681251812877</v>
          </cell>
          <cell r="X99">
            <v>134.33000000000001</v>
          </cell>
          <cell r="Y99">
            <v>227.59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7.752933881365494</v>
          </cell>
          <cell r="W100">
            <v>10.751025501575477</v>
          </cell>
          <cell r="X100">
            <v>194.56</v>
          </cell>
          <cell r="Y100">
            <v>269.8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7.4322331867552274</v>
          </cell>
          <cell r="W101">
            <v>10.666222021318648</v>
          </cell>
          <cell r="X101">
            <v>11.15</v>
          </cell>
          <cell r="Y101">
            <v>16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7.0896893326516732</v>
          </cell>
          <cell r="W102">
            <v>11.657087141886096</v>
          </cell>
          <cell r="X102">
            <v>10.63</v>
          </cell>
          <cell r="Y102">
            <v>17.489999999999998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8.0546410790716898</v>
          </cell>
          <cell r="W103">
            <v>10.611493092902679</v>
          </cell>
          <cell r="X103">
            <v>17.690000000000001</v>
          </cell>
          <cell r="Y103">
            <v>23.3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7.0215861213922173</v>
          </cell>
          <cell r="W104">
            <v>11.510697206106004</v>
          </cell>
          <cell r="X104">
            <v>15.42</v>
          </cell>
          <cell r="Y104">
            <v>25.28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7.6788570354656471</v>
          </cell>
          <cell r="W105">
            <v>10.436805999837789</v>
          </cell>
          <cell r="X105">
            <v>27.16</v>
          </cell>
          <cell r="Y105">
            <v>36.909999999999997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7.1213559446259387</v>
          </cell>
          <cell r="W106">
            <v>11.625889292997746</v>
          </cell>
          <cell r="X106">
            <v>25.19</v>
          </cell>
          <cell r="Y106">
            <v>41.12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8.1952316817851756</v>
          </cell>
          <cell r="W107">
            <v>10.408661368138434</v>
          </cell>
          <cell r="X107">
            <v>56.49</v>
          </cell>
          <cell r="Y107">
            <v>71.739999999999995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7.3294023515453217</v>
          </cell>
          <cell r="W108">
            <v>11.575806130970445</v>
          </cell>
          <cell r="X108">
            <v>50.52</v>
          </cell>
          <cell r="Y108">
            <v>79.790000000000006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7.4124825610818901</v>
          </cell>
          <cell r="W109">
            <v>11.015192498698269</v>
          </cell>
          <cell r="X109">
            <v>109.52</v>
          </cell>
          <cell r="Y109">
            <v>162.75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6.7013721167033573</v>
          </cell>
          <cell r="W110">
            <v>11.30659438447058</v>
          </cell>
          <cell r="X110">
            <v>99.01</v>
          </cell>
          <cell r="Y110">
            <v>167.05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8.0529262759044791</v>
          </cell>
          <cell r="W111">
            <v>10.890621724791664</v>
          </cell>
          <cell r="X111">
            <v>155.06</v>
          </cell>
          <cell r="Y111">
            <v>209.7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7.0225569863449673</v>
          </cell>
          <cell r="W112">
            <v>11.580219274992048</v>
          </cell>
          <cell r="X112">
            <v>135.22</v>
          </cell>
          <cell r="Y112">
            <v>222.98</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8.0832789935157301</v>
          </cell>
          <cell r="W113">
            <v>10.367738894322091</v>
          </cell>
          <cell r="X113">
            <v>202.85</v>
          </cell>
          <cell r="Y113">
            <v>260.18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8.0420596965151656</v>
          </cell>
          <cell r="W115">
            <v>10.693321956783105</v>
          </cell>
          <cell r="X115">
            <v>12.06</v>
          </cell>
          <cell r="Y115">
            <v>16.04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6.9681760092889933</v>
          </cell>
          <cell r="W116">
            <v>11.113258071154748</v>
          </cell>
          <cell r="X116">
            <v>10.45</v>
          </cell>
          <cell r="Y116">
            <v>16.670000000000002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7.8626142222717448</v>
          </cell>
          <cell r="W117">
            <v>10.394403954192022</v>
          </cell>
          <cell r="X117">
            <v>17.27</v>
          </cell>
          <cell r="Y117">
            <v>22.83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6.9982399792464856</v>
          </cell>
          <cell r="W118">
            <v>11.142544210424672</v>
          </cell>
          <cell r="X118">
            <v>15.37</v>
          </cell>
          <cell r="Y118">
            <v>24.47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8.0960420463103233</v>
          </cell>
          <cell r="W119">
            <v>10.753222097183802</v>
          </cell>
          <cell r="X119">
            <v>28.64</v>
          </cell>
          <cell r="Y119">
            <v>38.03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7.1445135507582878</v>
          </cell>
          <cell r="W120">
            <v>11.708333104655061</v>
          </cell>
          <cell r="X120">
            <v>25.27</v>
          </cell>
          <cell r="Y120">
            <v>41.41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8.1848399668230876</v>
          </cell>
          <cell r="W121">
            <v>10.585662872035131</v>
          </cell>
          <cell r="X121">
            <v>56.41</v>
          </cell>
          <cell r="Y121">
            <v>72.959999999999994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7.2012324083683739</v>
          </cell>
          <cell r="W122">
            <v>11.650639497907999</v>
          </cell>
          <cell r="X122">
            <v>49.63</v>
          </cell>
          <cell r="Y122">
            <v>80.3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7.9398876708313759</v>
          </cell>
          <cell r="W123">
            <v>10.976336071302669</v>
          </cell>
          <cell r="X123">
            <v>117.31</v>
          </cell>
          <cell r="Y123">
            <v>162.16999999999999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6.7700277774183792</v>
          </cell>
          <cell r="W124">
            <v>11.565925883161412</v>
          </cell>
          <cell r="X124">
            <v>100.02</v>
          </cell>
          <cell r="Y124">
            <v>170.88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8.096900899752498</v>
          </cell>
          <cell r="W125">
            <v>10.42040834837201</v>
          </cell>
          <cell r="X125">
            <v>155.91</v>
          </cell>
          <cell r="Y125">
            <v>200.65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6.6959614131800276</v>
          </cell>
          <cell r="W126">
            <v>11.750770252705005</v>
          </cell>
          <cell r="X126">
            <v>128.93</v>
          </cell>
          <cell r="Y126">
            <v>226.27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7.468366347572589</v>
          </cell>
          <cell r="W127">
            <v>11.110361943900664</v>
          </cell>
          <cell r="X127">
            <v>187.42</v>
          </cell>
          <cell r="Y127">
            <v>278.82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0.49280983422396429</v>
      </c>
      <c r="C2">
        <f t="shared" ref="C2:C32" ca="1" si="0">RAND()</f>
        <v>0.10549460884579165</v>
      </c>
      <c r="D2" t="str">
        <f ca="1">VLOOKUP($B2
+IF(D1="DI",1,
IF(D1="EN",2,
IF(D1="GO",3,0))),$AC:$AD,MATCH($AD$1,$AC$1:$AD$1,0),1)</f>
        <v>EN</v>
      </c>
      <c r="E2">
        <f ca="1">ROUNDDOWN(VLOOKUP(D2,$P:$W,MATCH($U$1,$P$1:$W$1,0),0)+C2*(VLOOKUP(D2,$P:$W,MATCH($V$1,$P$1:$W$1,0),0)-VLOOKUP(D2,$P:$W,MATCH($U$1,$P$1:$W$1,0),0)+10^ABS(VLOOKUP(D2,$P:$W,MATCH($W$1,$P$1:$W$1,0),0))),VLOOKUP(D2,$P:$W,MATCH($W$1,$P$1:$W$1,0),0))</f>
        <v>6</v>
      </c>
      <c r="F2" t="s">
        <v>127</v>
      </c>
      <c r="G2">
        <v>7</v>
      </c>
      <c r="H2" t="s">
        <v>127</v>
      </c>
      <c r="I2">
        <v>7</v>
      </c>
      <c r="J2" t="str">
        <f>IF(H2="GO",
  IF(I2&lt;100,"골드이상",""),
IF(H2="DI",
  IF(I2&gt;29,"다이아너무많음",
  IF(I2&gt;9,"다이아다소많음","")),""))</f>
        <v/>
      </c>
      <c r="K2" t="str">
        <f ca="1">IF(ROW()=2,L2,OFFSET(K2,-1,0)&amp;","&amp;L2)</f>
        <v>{"dy":1,"cd":"EN","cn":7}</v>
      </c>
      <c r="L2" t="str">
        <f>"{"""&amp;A$1&amp;""":"&amp;A2
&amp;","""&amp;H$1&amp;""":"""&amp;H2&amp;""""
&amp;","""&amp;I$1&amp;""":"&amp;I2&amp;"}"</f>
        <v>{"dy":1,"cd":"EN","cn":7}</v>
      </c>
      <c r="N2" t="str">
        <f ca="1">"["&amp;
IF(LEFT(OFFSET(K1,COUNTA(K:K)-1,0),1)=",",SUBSTITUTE(OFFSET(K1,COUNTA(K:K)-1,0),",","",1),OFFSET(K1,COUNTA(K:K)-1,0))
&amp;"]"</f>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P2" t="s">
        <v>97</v>
      </c>
      <c r="Q2">
        <f ca="1">COUNTIF(D:D,P2)</f>
        <v>13</v>
      </c>
      <c r="R2">
        <f>COUNTIF(H:H,P2)</f>
        <v>14</v>
      </c>
      <c r="S2">
        <f>SUMIF(H:H,P2,I:I)</f>
        <v>106</v>
      </c>
      <c r="T2">
        <f>S2/R2</f>
        <v>7.5714285714285712</v>
      </c>
      <c r="U2">
        <v>6</v>
      </c>
      <c r="V2">
        <v>9</v>
      </c>
      <c r="W2">
        <v>0</v>
      </c>
      <c r="Y2">
        <v>1</v>
      </c>
      <c r="Z2">
        <v>0</v>
      </c>
      <c r="AA2">
        <v>14</v>
      </c>
      <c r="AB2">
        <f>AA2/SUMIF(Z:Z,Z2,AA:AA)</f>
        <v>0.46666666666666667</v>
      </c>
      <c r="AC2">
        <v>0</v>
      </c>
      <c r="AD2" t="s">
        <v>126</v>
      </c>
    </row>
    <row r="3" spans="1:30">
      <c r="A3">
        <v>2</v>
      </c>
      <c r="B3">
        <f t="shared" ref="B3:B32" ca="1" si="1">RAND()</f>
        <v>0.34298676365625957</v>
      </c>
      <c r="C3">
        <f t="shared" ca="1" si="0"/>
        <v>0.36150789955060969</v>
      </c>
      <c r="D3" t="str">
        <f t="shared" ref="D3:D32" ca="1" si="2">VLOOKUP($B3
+IF(D2="DI",1,
IF(D2="EN",2,
IF(D2="GO",3,0))),$AC:$AD,MATCH($AD$1,$AC$1:$AD$1,0),1)</f>
        <v>GO</v>
      </c>
      <c r="E3">
        <f t="shared" ref="E3:E32" ca="1" si="3">ROUNDDOWN(VLOOKUP(D3,$P:$W,MATCH($U$1,$P$1:$W$1,0),0)+C3*(VLOOKUP(D3,$P:$W,MATCH($V$1,$P$1:$W$1,0),0)-VLOOKUP(D3,$P:$W,MATCH($U$1,$P$1:$W$1,0),0)+10^ABS(VLOOKUP(D3,$P:$W,MATCH($W$1,$P$1:$W$1,0),0))),VLOOKUP(D3,$P:$W,MATCH($W$1,$P$1:$W$1,0),0))</f>
        <v>1600</v>
      </c>
      <c r="F3" t="s">
        <v>125</v>
      </c>
      <c r="G3">
        <v>800</v>
      </c>
      <c r="H3" t="s">
        <v>129</v>
      </c>
      <c r="I3">
        <v>5</v>
      </c>
      <c r="J3" t="str">
        <f t="shared" ref="J3:J32" si="4">IF(H3="GO",
  IF(I3&lt;100,"골드이상",""),
IF(H3="DI",
  IF(I3&gt;29,"다이아너무많음",
  IF(I3&gt;9,"다이아다소많음","")),""))</f>
        <v/>
      </c>
      <c r="K3" t="str">
        <f t="shared" ref="K3:K32" ca="1" si="5">IF(ROW()=2,L3,OFFSET(K3,-1,0)&amp;","&amp;L3)</f>
        <v>{"dy":1,"cd":"EN","cn":7},{"dy":2,"cd":"DI","cn":5}</v>
      </c>
      <c r="L3" t="str">
        <f t="shared" ref="L3:L32" si="6">"{"""&amp;A$1&amp;""":"&amp;A3
&amp;","""&amp;H$1&amp;""":"""&amp;H3&amp;""""
&amp;","""&amp;I$1&amp;""":"&amp;I3&amp;"}"</f>
        <v>{"dy":2,"cd":"DI","cn":5}</v>
      </c>
      <c r="P3" t="s">
        <v>68</v>
      </c>
      <c r="Q3">
        <f t="shared" ref="Q3:Q4" ca="1" si="7">COUNTIF(D:D,P3)</f>
        <v>15</v>
      </c>
      <c r="R3">
        <f t="shared" ref="R3:R4" si="8">COUNTIF(H:H,P3)</f>
        <v>13</v>
      </c>
      <c r="S3">
        <f t="shared" ref="S3:S4" si="9">SUMIF(H:H,P3,I:I)</f>
        <v>23300</v>
      </c>
      <c r="T3">
        <f>S3/R3</f>
        <v>1792.3076923076924</v>
      </c>
      <c r="U3">
        <v>500</v>
      </c>
      <c r="V3">
        <v>3500</v>
      </c>
      <c r="W3">
        <v>-2</v>
      </c>
      <c r="Y3">
        <v>2</v>
      </c>
      <c r="Z3">
        <v>0</v>
      </c>
      <c r="AA3">
        <v>14</v>
      </c>
      <c r="AB3">
        <f t="shared" ref="AB3:AB10" si="10">AA3/SUMIF(Z:Z,Z3,AA:AA)</f>
        <v>0.46666666666666667</v>
      </c>
      <c r="AC3">
        <f>AC2+AB2</f>
        <v>0.46666666666666667</v>
      </c>
      <c r="AD3" t="s">
        <v>128</v>
      </c>
    </row>
    <row r="4" spans="1:30">
      <c r="A4">
        <v>3</v>
      </c>
      <c r="B4">
        <f t="shared" ca="1" si="1"/>
        <v>0.24901292499084993</v>
      </c>
      <c r="C4">
        <f t="shared" ca="1" si="0"/>
        <v>0.56487624767387468</v>
      </c>
      <c r="D4" t="str">
        <f t="shared" ca="1" si="2"/>
        <v>EN</v>
      </c>
      <c r="E4">
        <f t="shared" ca="1" si="3"/>
        <v>8</v>
      </c>
      <c r="F4" t="s">
        <v>127</v>
      </c>
      <c r="G4">
        <v>12</v>
      </c>
      <c r="H4" t="s">
        <v>125</v>
      </c>
      <c r="I4">
        <v>1900</v>
      </c>
      <c r="J4" t="str">
        <f t="shared" si="4"/>
        <v/>
      </c>
      <c r="K4" t="str">
        <f t="shared" ca="1" si="5"/>
        <v>{"dy":1,"cd":"EN","cn":7},{"dy":2,"cd":"DI","cn":5},{"dy":3,"cd":"GO","cn":1900}</v>
      </c>
      <c r="L4" t="str">
        <f t="shared" si="6"/>
        <v>{"dy":3,"cd":"GO","cn":1900}</v>
      </c>
      <c r="P4" t="s">
        <v>98</v>
      </c>
      <c r="Q4">
        <f t="shared" ca="1" si="7"/>
        <v>3</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0.39626020652534555</v>
      </c>
      <c r="C5">
        <f t="shared" ca="1" si="0"/>
        <v>0.22921386993075099</v>
      </c>
      <c r="D5" t="str">
        <f t="shared" ca="1" si="2"/>
        <v>GO</v>
      </c>
      <c r="E5">
        <f t="shared" ca="1" si="3"/>
        <v>1200</v>
      </c>
      <c r="F5" t="s">
        <v>125</v>
      </c>
      <c r="G5">
        <v>1000</v>
      </c>
      <c r="H5" t="s">
        <v>127</v>
      </c>
      <c r="I5">
        <v>8</v>
      </c>
      <c r="J5" t="str">
        <f t="shared" si="4"/>
        <v/>
      </c>
      <c r="K5" t="str">
        <f t="shared" ca="1" si="5"/>
        <v>{"dy":1,"cd":"EN","cn":7},{"dy":2,"cd":"DI","cn":5},{"dy":3,"cd":"GO","cn":1900},{"dy":4,"cd":"EN","cn":8}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0.38650345645792739</v>
      </c>
      <c r="C6">
        <f t="shared" ca="1" si="0"/>
        <v>0.56108456470455514</v>
      </c>
      <c r="D6" t="str">
        <f t="shared" ca="1" si="2"/>
        <v>EN</v>
      </c>
      <c r="E6">
        <f t="shared" ca="1" si="3"/>
        <v>8</v>
      </c>
      <c r="F6" t="s">
        <v>127</v>
      </c>
      <c r="G6">
        <v>5</v>
      </c>
      <c r="H6" t="s">
        <v>125</v>
      </c>
      <c r="I6">
        <v>1000</v>
      </c>
      <c r="J6" t="str">
        <f t="shared" si="4"/>
        <v/>
      </c>
      <c r="K6" t="str">
        <f t="shared" ca="1" si="5"/>
        <v>{"dy":1,"cd":"EN","cn":7},{"dy":2,"cd":"DI","cn":5},{"dy":3,"cd":"GO","cn":1900},{"dy":4,"cd":"EN","cn":8},{"dy":5,"cd":"GO","cn":1000}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0.17262536809957518</v>
      </c>
      <c r="C7">
        <f t="shared" ca="1" si="0"/>
        <v>0.50015623977362367</v>
      </c>
      <c r="D7" t="str">
        <f t="shared" ca="1" si="2"/>
        <v>GO</v>
      </c>
      <c r="E7">
        <f t="shared" ca="1" si="3"/>
        <v>2000</v>
      </c>
      <c r="F7" t="s">
        <v>125</v>
      </c>
      <c r="G7">
        <v>900</v>
      </c>
      <c r="H7" t="s">
        <v>127</v>
      </c>
      <c r="I7">
        <v>8</v>
      </c>
      <c r="J7" t="str">
        <f t="shared" si="4"/>
        <v/>
      </c>
      <c r="K7" t="str">
        <f t="shared" ca="1" si="5"/>
        <v>{"dy":1,"cd":"EN","cn":7},{"dy":2,"cd":"DI","cn":5},{"dy":3,"cd":"GO","cn":1900},{"dy":4,"cd":"EN","cn":8},{"dy":5,"cd":"GO","cn":1000},{"dy":6,"cd":"EN","cn":8}</v>
      </c>
      <c r="L7" t="str">
        <f t="shared" si="6"/>
        <v>{"dy":6,"cd":"EN","cn":8}</v>
      </c>
      <c r="Y7">
        <v>1</v>
      </c>
      <c r="Z7">
        <v>2</v>
      </c>
      <c r="AA7">
        <f t="shared" si="11"/>
        <v>14</v>
      </c>
      <c r="AB7">
        <f t="shared" si="10"/>
        <v>0.875</v>
      </c>
      <c r="AC7">
        <f t="shared" si="12"/>
        <v>2</v>
      </c>
      <c r="AD7" t="str">
        <f t="shared" si="13"/>
        <v>GO</v>
      </c>
    </row>
    <row r="8" spans="1:30">
      <c r="A8">
        <v>7</v>
      </c>
      <c r="B8">
        <f t="shared" ca="1" si="1"/>
        <v>0.87963166604815013</v>
      </c>
      <c r="C8">
        <f t="shared" ca="1" si="0"/>
        <v>0.18774927746789416</v>
      </c>
      <c r="D8" t="str">
        <f t="shared" ca="1" si="2"/>
        <v>DI</v>
      </c>
      <c r="E8">
        <f t="shared" ca="1" si="3"/>
        <v>3</v>
      </c>
      <c r="F8" t="s">
        <v>127</v>
      </c>
      <c r="G8">
        <v>6</v>
      </c>
      <c r="H8" t="s">
        <v>125</v>
      </c>
      <c r="I8">
        <v>1800</v>
      </c>
      <c r="J8" t="str">
        <f t="shared" si="4"/>
        <v/>
      </c>
      <c r="K8" t="str">
        <f t="shared" ca="1" si="5"/>
        <v>{"dy":1,"cd":"EN","cn":7},{"dy":2,"cd":"DI","cn":5},{"dy":3,"cd":"GO","cn":1900},{"dy":4,"cd":"EN","cn":8},{"dy":5,"cd":"GO","cn":1000},{"dy":6,"cd":"EN","cn":8},{"dy":7,"cd":"GO","cn":1800}</v>
      </c>
      <c r="L8" t="str">
        <f t="shared" si="6"/>
        <v>{"dy":7,"cd":"GO","cn":1800}</v>
      </c>
      <c r="Y8">
        <v>3</v>
      </c>
      <c r="Z8">
        <v>2</v>
      </c>
      <c r="AA8">
        <f t="shared" si="11"/>
        <v>2</v>
      </c>
      <c r="AB8">
        <f t="shared" si="10"/>
        <v>0.125</v>
      </c>
      <c r="AC8">
        <f t="shared" si="12"/>
        <v>2.875</v>
      </c>
      <c r="AD8" t="str">
        <f t="shared" si="13"/>
        <v>DI</v>
      </c>
    </row>
    <row r="9" spans="1:30">
      <c r="A9">
        <v>8</v>
      </c>
      <c r="B9">
        <f t="shared" ca="1" si="1"/>
        <v>0.48613581249892657</v>
      </c>
      <c r="C9">
        <f t="shared" ca="1" si="0"/>
        <v>0.47119793638629537</v>
      </c>
      <c r="D9" t="str">
        <f t="shared" ca="1" si="2"/>
        <v>GO</v>
      </c>
      <c r="E9">
        <f t="shared" ca="1" si="3"/>
        <v>1900</v>
      </c>
      <c r="F9" t="s">
        <v>129</v>
      </c>
      <c r="G9">
        <v>3</v>
      </c>
      <c r="H9" t="s">
        <v>127</v>
      </c>
      <c r="I9">
        <v>9</v>
      </c>
      <c r="J9" t="str">
        <f t="shared" si="4"/>
        <v/>
      </c>
      <c r="K9" t="str">
        <f t="shared" ca="1" si="5"/>
        <v>{"dy":1,"cd":"EN","cn":7},{"dy":2,"cd":"DI","cn":5},{"dy":3,"cd":"GO","cn":1900},{"dy":4,"cd":"EN","cn":8},{"dy":5,"cd":"GO","cn":1000},{"dy":6,"cd":"EN","cn":8},{"dy":7,"cd":"GO","cn":1800},{"dy":8,"cd":"EN","cn":9}</v>
      </c>
      <c r="L9" t="str">
        <f t="shared" si="6"/>
        <v>{"dy":8,"cd":"EN","cn":9}</v>
      </c>
      <c r="Y9">
        <v>2</v>
      </c>
      <c r="Z9">
        <v>3</v>
      </c>
      <c r="AA9">
        <f t="shared" si="11"/>
        <v>14</v>
      </c>
      <c r="AB9">
        <f t="shared" si="10"/>
        <v>0.875</v>
      </c>
      <c r="AC9">
        <f t="shared" si="12"/>
        <v>3</v>
      </c>
      <c r="AD9" t="str">
        <f t="shared" si="13"/>
        <v>EN</v>
      </c>
    </row>
    <row r="10" spans="1:30">
      <c r="A10">
        <v>9</v>
      </c>
      <c r="B10">
        <f t="shared" ca="1" si="1"/>
        <v>0.9758181300899873</v>
      </c>
      <c r="C10">
        <f t="shared" ca="1" si="0"/>
        <v>0.31940414568339415</v>
      </c>
      <c r="D10" t="str">
        <f t="shared" ca="1" si="2"/>
        <v>DI</v>
      </c>
      <c r="E10">
        <f t="shared" ca="1" si="3"/>
        <v>4</v>
      </c>
      <c r="F10" t="s">
        <v>125</v>
      </c>
      <c r="G10">
        <v>700</v>
      </c>
      <c r="H10" t="s">
        <v>125</v>
      </c>
      <c r="I10">
        <v>2600</v>
      </c>
      <c r="J10" t="str">
        <f t="shared" si="4"/>
        <v/>
      </c>
      <c r="K10" t="str">
        <f t="shared" ca="1" si="5"/>
        <v>{"dy":1,"cd":"EN","cn":7},{"dy":2,"cd":"DI","cn":5},{"dy":3,"cd":"GO","cn":1900},{"dy":4,"cd":"EN","cn":8},{"dy":5,"cd":"GO","cn":1000},{"dy":6,"cd":"EN","cn":8},{"dy":7,"cd":"GO","cn":1800},{"dy":8,"cd":"EN","cn":9},{"dy":9,"cd":"GO","cn":2600}</v>
      </c>
      <c r="L10" t="str">
        <f t="shared" si="6"/>
        <v>{"dy":9,"cd":"GO","cn":2600}</v>
      </c>
      <c r="Y10">
        <v>3</v>
      </c>
      <c r="Z10">
        <v>3</v>
      </c>
      <c r="AA10">
        <f t="shared" si="11"/>
        <v>2</v>
      </c>
      <c r="AB10">
        <f t="shared" si="10"/>
        <v>0.125</v>
      </c>
      <c r="AC10">
        <f t="shared" si="12"/>
        <v>3.875</v>
      </c>
      <c r="AD10" t="str">
        <f t="shared" si="13"/>
        <v>DI</v>
      </c>
    </row>
    <row r="11" spans="1:30">
      <c r="A11">
        <v>10</v>
      </c>
      <c r="B11">
        <f t="shared" ca="1" si="1"/>
        <v>0.96788520242593779</v>
      </c>
      <c r="C11">
        <f t="shared" ca="1" si="0"/>
        <v>0.49294705217545354</v>
      </c>
      <c r="D11" t="str">
        <f t="shared" ca="1" si="2"/>
        <v>EN</v>
      </c>
      <c r="E11">
        <f t="shared" ca="1" si="3"/>
        <v>7</v>
      </c>
      <c r="F11" t="s">
        <v>127</v>
      </c>
      <c r="G11">
        <v>10</v>
      </c>
      <c r="H11" t="s">
        <v>127</v>
      </c>
      <c r="I11">
        <v>8</v>
      </c>
      <c r="J11" t="str">
        <f t="shared" si="4"/>
        <v/>
      </c>
      <c r="K11" t="str">
        <f t="shared" ca="1" si="5"/>
        <v>{"dy":1,"cd":"EN","cn":7},{"dy":2,"cd":"DI","cn":5},{"dy":3,"cd":"GO","cn":1900},{"dy":4,"cd":"EN","cn":8},{"dy":5,"cd":"GO","cn":1000},{"dy":6,"cd":"EN","cn":8},{"dy":7,"cd":"GO","cn":1800},{"dy":8,"cd":"EN","cn":9},{"dy":9,"cd":"GO","cn":2600},{"dy":10,"cd":"EN","cn":8}</v>
      </c>
      <c r="L11" t="str">
        <f t="shared" si="6"/>
        <v>{"dy":10,"cd":"EN","cn":8}</v>
      </c>
    </row>
    <row r="12" spans="1:30">
      <c r="A12">
        <v>11</v>
      </c>
      <c r="B12">
        <f t="shared" ca="1" si="1"/>
        <v>0.54463611895829056</v>
      </c>
      <c r="C12">
        <f t="shared" ca="1" si="0"/>
        <v>0.54929604050132974</v>
      </c>
      <c r="D12" t="str">
        <f t="shared" ca="1" si="2"/>
        <v>GO</v>
      </c>
      <c r="E12">
        <f t="shared" ca="1" si="3"/>
        <v>2200</v>
      </c>
      <c r="F12" t="s">
        <v>125</v>
      </c>
      <c r="G12">
        <v>1300</v>
      </c>
      <c r="H12" t="s">
        <v>98</v>
      </c>
      <c r="I12">
        <v>6</v>
      </c>
      <c r="J12" t="str">
        <f t="shared" si="4"/>
        <v/>
      </c>
      <c r="K12" t="str">
        <f t="shared" ca="1" si="5"/>
        <v>{"dy":1,"cd":"EN","cn":7},{"dy":2,"cd":"DI","cn":5},{"dy":3,"cd":"GO","cn":1900},{"dy":4,"cd":"EN","cn":8},{"dy":5,"cd":"GO","cn":1000},{"dy":6,"cd":"EN","cn":8},{"dy":7,"cd":"GO","cn":1800},{"dy":8,"cd":"EN","cn":9},{"dy":9,"cd":"GO","cn":2600},{"dy":10,"cd":"EN","cn":8},{"dy":11,"cd":"DI","cn":6}</v>
      </c>
      <c r="L12" t="str">
        <f t="shared" si="6"/>
        <v>{"dy":11,"cd":"DI","cn":6}</v>
      </c>
    </row>
    <row r="13" spans="1:30">
      <c r="A13">
        <v>12</v>
      </c>
      <c r="B13">
        <f t="shared" ca="1" si="1"/>
        <v>0.13059137299572909</v>
      </c>
      <c r="C13">
        <f t="shared" ca="1" si="0"/>
        <v>0.98512753451730573</v>
      </c>
      <c r="D13" t="str">
        <f t="shared" ca="1" si="2"/>
        <v>EN</v>
      </c>
      <c r="E13">
        <f t="shared" ca="1" si="3"/>
        <v>9</v>
      </c>
      <c r="F13" t="s">
        <v>127</v>
      </c>
      <c r="G13">
        <v>6</v>
      </c>
      <c r="H13" t="s">
        <v>127</v>
      </c>
      <c r="I13">
        <v>7</v>
      </c>
      <c r="J13" t="str">
        <f t="shared" si="4"/>
        <v/>
      </c>
      <c r="K13" t="str">
        <f t="shared" ca="1" si="5"/>
        <v>{"dy":1,"cd":"EN","cn":7},{"dy":2,"cd":"DI","cn":5},{"dy":3,"cd":"GO","cn":1900},{"dy":4,"cd":"EN","cn":8},{"dy":5,"cd":"GO","cn":1000},{"dy":6,"cd":"EN","cn":8},{"dy":7,"cd":"GO","cn":1800},{"dy":8,"cd":"EN","cn":9},{"dy":9,"cd":"GO","cn":2600},{"dy":10,"cd":"EN","cn":8},{"dy":11,"cd":"DI","cn":6},{"dy":12,"cd":"EN","cn":7}</v>
      </c>
      <c r="L13" t="str">
        <f t="shared" si="6"/>
        <v>{"dy":12,"cd":"EN","cn":7}</v>
      </c>
    </row>
    <row r="14" spans="1:30">
      <c r="A14">
        <v>13</v>
      </c>
      <c r="B14">
        <f t="shared" ca="1" si="1"/>
        <v>0.49935928369753357</v>
      </c>
      <c r="C14">
        <f t="shared" ca="1" si="0"/>
        <v>0.74830941745157276</v>
      </c>
      <c r="D14" t="str">
        <f t="shared" ca="1" si="2"/>
        <v>GO</v>
      </c>
      <c r="E14">
        <f t="shared" ca="1" si="3"/>
        <v>2800</v>
      </c>
      <c r="F14" t="s">
        <v>125</v>
      </c>
      <c r="G14">
        <v>1200</v>
      </c>
      <c r="H14" t="s">
        <v>125</v>
      </c>
      <c r="I14">
        <v>700</v>
      </c>
      <c r="J14" t="str">
        <f t="shared" si="4"/>
        <v/>
      </c>
      <c r="K14" t="str">
        <f t="shared" ca="1" si="5"/>
        <v>{"dy":1,"cd":"EN","cn":7},{"dy":2,"cd":"DI","cn":5},{"dy":3,"cd":"GO","cn":1900},{"dy":4,"cd":"EN","cn":8},{"dy":5,"cd":"GO","cn":1000},{"dy":6,"cd":"EN","cn":8},{"dy":7,"cd":"GO","cn":1800},{"dy":8,"cd":"EN","cn":9},{"dy":9,"cd":"GO","cn":2600},{"dy":10,"cd":"EN","cn":8},{"dy":11,"cd":"DI","cn":6},{"dy":12,"cd":"EN","cn":7},{"dy":13,"cd":"GO","cn":700}</v>
      </c>
      <c r="L14" t="str">
        <f t="shared" si="6"/>
        <v>{"dy":13,"cd":"GO","cn":700}</v>
      </c>
    </row>
    <row r="15" spans="1:30">
      <c r="A15">
        <v>14</v>
      </c>
      <c r="B15">
        <f t="shared" ca="1" si="1"/>
        <v>0.71702375248733741</v>
      </c>
      <c r="C15">
        <f t="shared" ca="1" si="0"/>
        <v>0.23114937063023022</v>
      </c>
      <c r="D15" t="str">
        <f t="shared" ca="1" si="2"/>
        <v>EN</v>
      </c>
      <c r="E15">
        <f t="shared" ca="1" si="3"/>
        <v>6</v>
      </c>
      <c r="F15" t="s">
        <v>127</v>
      </c>
      <c r="G15">
        <v>10</v>
      </c>
      <c r="H15" t="s">
        <v>127</v>
      </c>
      <c r="I15">
        <v>7</v>
      </c>
      <c r="J15" t="str">
        <f t="shared" si="4"/>
        <v/>
      </c>
      <c r="K15" t="str">
        <f t="shared" ca="1" si="5"/>
        <v>{"dy":1,"cd":"EN","cn":7},{"dy":2,"cd":"DI","cn":5},{"dy":3,"cd":"GO","cn":1900},{"dy":4,"cd":"EN","cn":8},{"dy":5,"cd":"GO","cn":1000},{"dy":6,"cd":"EN","cn":8},{"dy":7,"cd":"GO","cn":1800},{"dy":8,"cd":"EN","cn":9},{"dy":9,"cd":"GO","cn":2600},{"dy":10,"cd":"EN","cn":8},{"dy":11,"cd":"DI","cn":6},{"dy":12,"cd":"EN","cn":7},{"dy":13,"cd":"GO","cn":700},{"dy":14,"cd":"EN","cn":7}</v>
      </c>
      <c r="L15" t="str">
        <f t="shared" si="6"/>
        <v>{"dy":14,"cd":"EN","cn":7}</v>
      </c>
    </row>
    <row r="16" spans="1:30">
      <c r="A16">
        <v>15</v>
      </c>
      <c r="B16">
        <f t="shared" ca="1" si="1"/>
        <v>0.76457156952334515</v>
      </c>
      <c r="C16">
        <f t="shared" ca="1" si="0"/>
        <v>0.47169612928635407</v>
      </c>
      <c r="D16" t="str">
        <f t="shared" ca="1" si="2"/>
        <v>GO</v>
      </c>
      <c r="E16">
        <f t="shared" ca="1" si="3"/>
        <v>1900</v>
      </c>
      <c r="F16" t="s">
        <v>125</v>
      </c>
      <c r="G16">
        <v>1000</v>
      </c>
      <c r="H16" t="s">
        <v>125</v>
      </c>
      <c r="I16">
        <v>1800</v>
      </c>
      <c r="J16" t="str">
        <f t="shared" si="4"/>
        <v/>
      </c>
      <c r="K16" t="str">
        <f t="shared" ca="1" si="5"/>
        <v>{"dy":1,"cd":"EN","cn":7},{"dy":2,"cd":"DI","cn":5},{"dy":3,"cd":"GO","cn":1900},{"dy":4,"cd":"EN","cn":8},{"dy":5,"cd":"GO","cn":1000},{"dy":6,"cd":"EN","cn":8},{"dy":7,"cd":"GO","cn":1800},{"dy":8,"cd":"EN","cn":9},{"dy":9,"cd":"GO","cn":2600},{"dy":10,"cd":"EN","cn":8},{"dy":11,"cd":"DI","cn":6},{"dy":12,"cd":"EN","cn":7},{"dy":13,"cd":"GO","cn":700},{"dy":14,"cd":"EN","cn":7},{"dy":15,"cd":"GO","cn":1800}</v>
      </c>
      <c r="L16" t="str">
        <f t="shared" si="6"/>
        <v>{"dy":15,"cd":"GO","cn":1800}</v>
      </c>
    </row>
    <row r="17" spans="1:12">
      <c r="A17">
        <v>16</v>
      </c>
      <c r="B17">
        <f t="shared" ca="1" si="1"/>
        <v>0.62603170060787139</v>
      </c>
      <c r="C17">
        <f t="shared" ca="1" si="0"/>
        <v>0.2686433265585666</v>
      </c>
      <c r="D17" t="str">
        <f t="shared" ca="1" si="2"/>
        <v>EN</v>
      </c>
      <c r="E17">
        <f t="shared" ca="1" si="3"/>
        <v>7</v>
      </c>
      <c r="F17" t="s">
        <v>127</v>
      </c>
      <c r="G17">
        <v>8</v>
      </c>
      <c r="H17" t="s">
        <v>98</v>
      </c>
      <c r="I17">
        <v>3</v>
      </c>
      <c r="J17" t="str">
        <f t="shared" si="4"/>
        <v/>
      </c>
      <c r="K17" t="str">
        <f t="shared" ca="1" si="5"/>
        <v>{"dy":1,"cd":"EN","cn":7},{"dy":2,"cd":"DI","cn":5},{"dy":3,"cd":"GO","cn":1900},{"dy":4,"cd":"EN","cn":8},{"dy":5,"cd":"GO","cn":1000},{"dy":6,"cd":"EN","cn":8},{"dy":7,"cd":"GO","cn":1800},{"dy":8,"cd":"EN","cn":9},{"dy":9,"cd":"GO","cn":2600},{"dy":10,"cd":"EN","cn":8},{"dy":11,"cd":"DI","cn":6},{"dy":12,"cd":"EN","cn":7},{"dy":13,"cd":"GO","cn":700},{"dy":14,"cd":"EN","cn":7},{"dy":15,"cd":"GO","cn":1800},{"dy":16,"cd":"DI","cn":3}</v>
      </c>
      <c r="L17" t="str">
        <f t="shared" si="6"/>
        <v>{"dy":16,"cd":"DI","cn":3}</v>
      </c>
    </row>
    <row r="18" spans="1:12">
      <c r="A18">
        <v>17</v>
      </c>
      <c r="B18">
        <f t="shared" ca="1" si="1"/>
        <v>0.55072533114726696</v>
      </c>
      <c r="C18">
        <f t="shared" ca="1" si="0"/>
        <v>5.5489524966302439E-2</v>
      </c>
      <c r="D18" t="str">
        <f t="shared" ca="1" si="2"/>
        <v>GO</v>
      </c>
      <c r="E18">
        <f t="shared" ca="1" si="3"/>
        <v>600</v>
      </c>
      <c r="F18" t="s">
        <v>125</v>
      </c>
      <c r="G18">
        <v>800</v>
      </c>
      <c r="H18" t="s">
        <v>125</v>
      </c>
      <c r="I18">
        <v>2900</v>
      </c>
      <c r="J18" t="str">
        <f t="shared" si="4"/>
        <v/>
      </c>
      <c r="K18" t="str">
        <f t="shared" ca="1" si="5"/>
        <v>{"dy":1,"cd":"EN","cn":7},{"dy":2,"cd":"DI","cn":5},{"dy":3,"cd":"GO","cn":1900},{"dy":4,"cd":"EN","cn":8},{"dy":5,"cd":"GO","cn":1000},{"dy":6,"cd":"EN","cn":8},{"dy":7,"cd":"GO","cn":1800},{"dy":8,"cd":"EN","cn":9},{"dy":9,"cd":"GO","cn":2600},{"dy":10,"cd":"EN","cn":8},{"dy":11,"cd":"DI","cn":6},{"dy":12,"cd":"EN","cn":7},{"dy":13,"cd":"GO","cn":700},{"dy":14,"cd":"EN","cn":7},{"dy":15,"cd":"GO","cn":1800},{"dy":16,"cd":"DI","cn":3},{"dy":17,"cd":"GO","cn":2900}</v>
      </c>
      <c r="L18" t="str">
        <f t="shared" si="6"/>
        <v>{"dy":17,"cd":"GO","cn":2900}</v>
      </c>
    </row>
    <row r="19" spans="1:12">
      <c r="A19">
        <v>18</v>
      </c>
      <c r="B19">
        <f t="shared" ca="1" si="1"/>
        <v>0.54265125974152306</v>
      </c>
      <c r="C19">
        <f t="shared" ca="1" si="0"/>
        <v>0.9394703583613786</v>
      </c>
      <c r="D19" t="str">
        <f t="shared" ca="1" si="2"/>
        <v>EN</v>
      </c>
      <c r="E19">
        <f t="shared" ca="1" si="3"/>
        <v>9</v>
      </c>
      <c r="F19" t="s">
        <v>127</v>
      </c>
      <c r="G19">
        <v>6</v>
      </c>
      <c r="H19" t="s">
        <v>127</v>
      </c>
      <c r="I19">
        <v>7</v>
      </c>
      <c r="J19" t="str">
        <f t="shared" si="4"/>
        <v/>
      </c>
      <c r="K19" t="str">
        <f t="shared" ca="1" si="5"/>
        <v>{"dy":1,"cd":"EN","cn":7},{"dy":2,"cd":"DI","cn":5},{"dy":3,"cd":"GO","cn":1900},{"dy":4,"cd":"EN","cn":8},{"dy":5,"cd":"GO","cn":1000},{"dy":6,"cd":"EN","cn":8},{"dy":7,"cd":"GO","cn":1800},{"dy":8,"cd":"EN","cn":9},{"dy":9,"cd":"GO","cn":2600},{"dy":10,"cd":"EN","cn":8},{"dy":11,"cd":"DI","cn":6},{"dy":12,"cd":"EN","cn":7},{"dy":13,"cd":"GO","cn":700},{"dy":14,"cd":"EN","cn":7},{"dy":15,"cd":"GO","cn":1800},{"dy":16,"cd":"DI","cn":3},{"dy":17,"cd":"GO","cn":2900},{"dy":18,"cd":"EN","cn":7}</v>
      </c>
      <c r="L19" t="str">
        <f t="shared" si="6"/>
        <v>{"dy":18,"cd":"EN","cn":7}</v>
      </c>
    </row>
    <row r="20" spans="1:12">
      <c r="A20">
        <v>19</v>
      </c>
      <c r="B20">
        <f t="shared" ca="1" si="1"/>
        <v>0.48342625157464358</v>
      </c>
      <c r="C20">
        <f t="shared" ca="1" si="0"/>
        <v>0.7825440739172288</v>
      </c>
      <c r="D20" t="str">
        <f t="shared" ca="1" si="2"/>
        <v>GO</v>
      </c>
      <c r="E20">
        <f t="shared" ca="1" si="3"/>
        <v>2900</v>
      </c>
      <c r="F20" t="s">
        <v>125</v>
      </c>
      <c r="G20">
        <v>900</v>
      </c>
      <c r="H20" t="s">
        <v>125</v>
      </c>
      <c r="I20">
        <v>2300</v>
      </c>
      <c r="J20" t="str">
        <f t="shared" si="4"/>
        <v/>
      </c>
      <c r="K20" t="str">
        <f t="shared" ca="1" si="5"/>
        <v>{"dy":1,"cd":"EN","cn":7},{"dy":2,"cd":"DI","cn":5},{"dy":3,"cd":"GO","cn":1900},{"dy":4,"cd":"EN","cn":8},{"dy":5,"cd":"GO","cn":1000},{"dy":6,"cd":"EN","cn":8},{"dy":7,"cd":"GO","cn":1800},{"dy":8,"cd":"EN","cn":9},{"dy":9,"cd":"GO","cn":2600},{"dy":10,"cd":"EN","cn":8},{"dy":11,"cd":"DI","cn":6},{"dy":12,"cd":"EN","cn":7},{"dy":13,"cd":"GO","cn":700},{"dy":14,"cd":"EN","cn":7},{"dy":15,"cd":"GO","cn":1800},{"dy":16,"cd":"DI","cn":3},{"dy":17,"cd":"GO","cn":2900},{"dy":18,"cd":"EN","cn":7},{"dy":19,"cd":"GO","cn":2300}</v>
      </c>
      <c r="L20" t="str">
        <f t="shared" si="6"/>
        <v>{"dy":19,"cd":"GO","cn":2300}</v>
      </c>
    </row>
    <row r="21" spans="1:12">
      <c r="A21">
        <v>20</v>
      </c>
      <c r="B21">
        <f t="shared" ca="1" si="1"/>
        <v>0.25101700418452277</v>
      </c>
      <c r="C21">
        <f t="shared" ca="1" si="0"/>
        <v>0.21174035326532881</v>
      </c>
      <c r="D21" t="str">
        <f t="shared" ca="1" si="2"/>
        <v>EN</v>
      </c>
      <c r="E21">
        <f t="shared" ca="1" si="3"/>
        <v>6</v>
      </c>
      <c r="F21" t="s">
        <v>127</v>
      </c>
      <c r="G21">
        <v>7</v>
      </c>
      <c r="H21" t="s">
        <v>97</v>
      </c>
      <c r="I21">
        <v>7</v>
      </c>
      <c r="J21" t="str">
        <f t="shared" si="4"/>
        <v/>
      </c>
      <c r="K21" t="str">
        <f t="shared" ca="1" si="5"/>
        <v>{"dy":1,"cd":"EN","cn":7},{"dy":2,"cd":"DI","cn":5},{"dy":3,"cd":"GO","cn":1900},{"dy":4,"cd":"EN","cn":8},{"dy":5,"cd":"GO","cn":1000},{"dy":6,"cd":"EN","cn":8},{"dy":7,"cd":"GO","cn":1800},{"dy":8,"cd":"EN","cn":9},{"dy":9,"cd":"GO","cn":2600},{"dy":10,"cd":"EN","cn":8},{"dy":11,"cd":"DI","cn":6},{"dy":12,"cd":"EN","cn":7},{"dy":13,"cd":"GO","cn":700},{"dy":14,"cd":"EN","cn":7},{"dy":15,"cd":"GO","cn":1800},{"dy":16,"cd":"DI","cn":3},{"dy":17,"cd":"GO","cn":2900},{"dy":18,"cd":"EN","cn":7},{"dy":19,"cd":"GO","cn":2300},{"dy":20,"cd":"EN","cn":7}</v>
      </c>
      <c r="L21" t="str">
        <f t="shared" si="6"/>
        <v>{"dy":20,"cd":"EN","cn":7}</v>
      </c>
    </row>
    <row r="22" spans="1:12">
      <c r="A22">
        <v>21</v>
      </c>
      <c r="B22">
        <f t="shared" ca="1" si="1"/>
        <v>0.64678582982423216</v>
      </c>
      <c r="C22">
        <f t="shared" ca="1" si="0"/>
        <v>0.14176874457372379</v>
      </c>
      <c r="D22" t="str">
        <f t="shared" ca="1" si="2"/>
        <v>GO</v>
      </c>
      <c r="E22">
        <f t="shared" ca="1" si="3"/>
        <v>900</v>
      </c>
      <c r="F22" t="s">
        <v>129</v>
      </c>
      <c r="G22">
        <v>4</v>
      </c>
      <c r="H22" t="s">
        <v>125</v>
      </c>
      <c r="I22">
        <v>3500</v>
      </c>
      <c r="J22" t="str">
        <f t="shared" si="4"/>
        <v/>
      </c>
      <c r="K22" t="str">
        <f t="shared" ca="1" si="5"/>
        <v>{"dy":1,"cd":"EN","cn":7},{"dy":2,"cd":"DI","cn":5},{"dy":3,"cd":"GO","cn":1900},{"dy":4,"cd":"EN","cn":8},{"dy":5,"cd":"GO","cn":1000},{"dy":6,"cd":"EN","cn":8},{"dy":7,"cd":"GO","cn":1800},{"dy":8,"cd":"EN","cn":9},{"dy":9,"cd":"GO","cn":2600},{"dy":10,"cd":"EN","cn":8},{"dy":11,"cd":"DI","cn":6},{"dy":12,"cd":"EN","cn":7},{"dy":13,"cd":"GO","cn":700},{"dy":14,"cd":"EN","cn":7},{"dy":15,"cd":"GO","cn":1800},{"dy":16,"cd":"DI","cn":3},{"dy":17,"cd":"GO","cn":2900},{"dy":18,"cd":"EN","cn":7},{"dy":19,"cd":"GO","cn":2300},{"dy":20,"cd":"EN","cn":7},{"dy":21,"cd":"GO","cn":3500}</v>
      </c>
      <c r="L22" t="str">
        <f t="shared" si="6"/>
        <v>{"dy":21,"cd":"GO","cn":3500}</v>
      </c>
    </row>
    <row r="23" spans="1:12">
      <c r="A23">
        <v>22</v>
      </c>
      <c r="B23">
        <f t="shared" ca="1" si="1"/>
        <v>0.28216112582127562</v>
      </c>
      <c r="C23">
        <f t="shared" ca="1" si="0"/>
        <v>0.91104309292074925</v>
      </c>
      <c r="D23" t="str">
        <f t="shared" ca="1" si="2"/>
        <v>EN</v>
      </c>
      <c r="E23">
        <f t="shared" ca="1" si="3"/>
        <v>9</v>
      </c>
      <c r="F23" t="s">
        <v>127</v>
      </c>
      <c r="G23">
        <v>10</v>
      </c>
      <c r="H23" t="s">
        <v>127</v>
      </c>
      <c r="I23">
        <v>7</v>
      </c>
      <c r="J23" t="str">
        <f t="shared" si="4"/>
        <v/>
      </c>
      <c r="K23"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v>
      </c>
      <c r="L23" t="str">
        <f t="shared" si="6"/>
        <v>{"dy":22,"cd":"EN","cn":7}</v>
      </c>
    </row>
    <row r="24" spans="1:12">
      <c r="A24">
        <v>23</v>
      </c>
      <c r="B24">
        <f t="shared" ca="1" si="1"/>
        <v>0.82078485760469666</v>
      </c>
      <c r="C24">
        <f t="shared" ca="1" si="0"/>
        <v>0.2939958742310439</v>
      </c>
      <c r="D24" t="str">
        <f t="shared" ca="1" si="2"/>
        <v>GO</v>
      </c>
      <c r="E24">
        <f t="shared" ca="1" si="3"/>
        <v>1400</v>
      </c>
      <c r="F24" t="s">
        <v>125</v>
      </c>
      <c r="G24">
        <v>800</v>
      </c>
      <c r="H24" t="s">
        <v>125</v>
      </c>
      <c r="I24">
        <v>800</v>
      </c>
      <c r="J24" t="str">
        <f t="shared" si="4"/>
        <v/>
      </c>
      <c r="K24"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v>
      </c>
      <c r="L24" t="str">
        <f t="shared" si="6"/>
        <v>{"dy":23,"cd":"GO","cn":800}</v>
      </c>
    </row>
    <row r="25" spans="1:12">
      <c r="A25">
        <v>24</v>
      </c>
      <c r="B25">
        <f t="shared" ca="1" si="1"/>
        <v>0.34384689091278842</v>
      </c>
      <c r="C25">
        <f t="shared" ca="1" si="0"/>
        <v>6.331621231531348E-2</v>
      </c>
      <c r="D25" t="str">
        <f t="shared" ca="1" si="2"/>
        <v>EN</v>
      </c>
      <c r="E25">
        <f t="shared" ca="1" si="3"/>
        <v>6</v>
      </c>
      <c r="F25" t="s">
        <v>127</v>
      </c>
      <c r="G25">
        <v>6</v>
      </c>
      <c r="H25" t="s">
        <v>127</v>
      </c>
      <c r="I25">
        <v>7</v>
      </c>
      <c r="J25" t="str">
        <f t="shared" si="4"/>
        <v/>
      </c>
      <c r="K25"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v>
      </c>
      <c r="L25" t="str">
        <f t="shared" si="6"/>
        <v>{"dy":24,"cd":"EN","cn":7}</v>
      </c>
    </row>
    <row r="26" spans="1:12">
      <c r="A26">
        <v>25</v>
      </c>
      <c r="B26">
        <f t="shared" ca="1" si="1"/>
        <v>0.81349548170070562</v>
      </c>
      <c r="C26">
        <f t="shared" ca="1" si="0"/>
        <v>0.62696344649184443</v>
      </c>
      <c r="D26" t="str">
        <f t="shared" ca="1" si="2"/>
        <v>GO</v>
      </c>
      <c r="E26">
        <f t="shared" ca="1" si="3"/>
        <v>2400</v>
      </c>
      <c r="F26" t="s">
        <v>125</v>
      </c>
      <c r="G26">
        <v>700</v>
      </c>
      <c r="H26" t="s">
        <v>125</v>
      </c>
      <c r="I26">
        <v>3000</v>
      </c>
      <c r="J26" t="str">
        <f t="shared" si="4"/>
        <v/>
      </c>
      <c r="K26"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v>
      </c>
      <c r="L26" t="str">
        <f t="shared" si="6"/>
        <v>{"dy":25,"cd":"GO","cn":3000}</v>
      </c>
    </row>
    <row r="27" spans="1:12">
      <c r="A27">
        <v>26</v>
      </c>
      <c r="B27">
        <f t="shared" ca="1" si="1"/>
        <v>3.7811218757008325E-2</v>
      </c>
      <c r="C27">
        <f t="shared" ca="1" si="0"/>
        <v>2.8521782962975251E-2</v>
      </c>
      <c r="D27" t="str">
        <f t="shared" ca="1" si="2"/>
        <v>EN</v>
      </c>
      <c r="E27">
        <f t="shared" ca="1" si="3"/>
        <v>6</v>
      </c>
      <c r="F27" t="s">
        <v>127</v>
      </c>
      <c r="G27">
        <v>9</v>
      </c>
      <c r="H27" t="s">
        <v>127</v>
      </c>
      <c r="I27">
        <v>8</v>
      </c>
      <c r="J27" t="str">
        <f t="shared" si="4"/>
        <v/>
      </c>
      <c r="K27"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v>
      </c>
      <c r="L27" t="str">
        <f t="shared" si="6"/>
        <v>{"dy":26,"cd":"EN","cn":8}</v>
      </c>
    </row>
    <row r="28" spans="1:12">
      <c r="A28">
        <v>27</v>
      </c>
      <c r="B28">
        <f t="shared" ca="1" si="1"/>
        <v>0.38200791076791063</v>
      </c>
      <c r="C28">
        <f t="shared" ca="1" si="0"/>
        <v>0.79815585147492907</v>
      </c>
      <c r="D28" t="str">
        <f t="shared" ca="1" si="2"/>
        <v>GO</v>
      </c>
      <c r="E28">
        <f t="shared" ca="1" si="3"/>
        <v>2900</v>
      </c>
      <c r="F28" t="s">
        <v>127</v>
      </c>
      <c r="G28">
        <v>9</v>
      </c>
      <c r="H28" t="s">
        <v>125</v>
      </c>
      <c r="I28">
        <v>500</v>
      </c>
      <c r="J28" t="str">
        <f t="shared" si="4"/>
        <v/>
      </c>
      <c r="K28"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v>
      </c>
      <c r="L28" t="str">
        <f t="shared" si="6"/>
        <v>{"dy":27,"cd":"GO","cn":500}</v>
      </c>
    </row>
    <row r="29" spans="1:12">
      <c r="A29">
        <v>28</v>
      </c>
      <c r="B29">
        <f t="shared" ca="1" si="1"/>
        <v>0.89204650341438774</v>
      </c>
      <c r="C29">
        <f t="shared" ca="1" si="0"/>
        <v>0.66899068417318952</v>
      </c>
      <c r="D29" t="str">
        <f t="shared" ca="1" si="2"/>
        <v>DI</v>
      </c>
      <c r="E29">
        <f t="shared" ca="1" si="3"/>
        <v>5</v>
      </c>
      <c r="F29" t="s">
        <v>125</v>
      </c>
      <c r="G29">
        <v>3100</v>
      </c>
      <c r="H29" t="s">
        <v>127</v>
      </c>
      <c r="I29">
        <v>8</v>
      </c>
      <c r="J29" t="str">
        <f t="shared" si="4"/>
        <v/>
      </c>
      <c r="K29"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v>
      </c>
      <c r="L29" t="str">
        <f t="shared" si="6"/>
        <v>{"dy":28,"cd":"EN","cn":8}</v>
      </c>
    </row>
    <row r="30" spans="1:12">
      <c r="A30">
        <v>29</v>
      </c>
      <c r="B30">
        <f t="shared" ca="1" si="1"/>
        <v>7.7507595973353993E-2</v>
      </c>
      <c r="C30">
        <f t="shared" ca="1" si="0"/>
        <v>0.93775108461611545</v>
      </c>
      <c r="D30" t="str">
        <f t="shared" ca="1" si="2"/>
        <v>GO</v>
      </c>
      <c r="E30">
        <f t="shared" ca="1" si="3"/>
        <v>3400</v>
      </c>
      <c r="F30" t="s">
        <v>127</v>
      </c>
      <c r="G30">
        <v>7</v>
      </c>
      <c r="H30" t="s">
        <v>129</v>
      </c>
      <c r="I30">
        <v>4</v>
      </c>
      <c r="J30" t="str">
        <f t="shared" si="4"/>
        <v/>
      </c>
      <c r="K30"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v>
      </c>
      <c r="L30" t="str">
        <f t="shared" si="6"/>
        <v>{"dy":29,"cd":"DI","cn":4}</v>
      </c>
    </row>
    <row r="31" spans="1:12">
      <c r="A31">
        <v>30</v>
      </c>
      <c r="B31">
        <f t="shared" ca="1" si="1"/>
        <v>0.68156275633495667</v>
      </c>
      <c r="C31">
        <f t="shared" ca="1" si="0"/>
        <v>0.47655545436365387</v>
      </c>
      <c r="D31" t="str">
        <f t="shared" ca="1" si="2"/>
        <v>EN</v>
      </c>
      <c r="E31">
        <f t="shared" ca="1" si="3"/>
        <v>7</v>
      </c>
      <c r="F31" t="s">
        <v>125</v>
      </c>
      <c r="G31">
        <v>1000</v>
      </c>
      <c r="H31" t="s">
        <v>127</v>
      </c>
      <c r="I31">
        <v>8</v>
      </c>
      <c r="J31" t="str">
        <f t="shared" si="4"/>
        <v/>
      </c>
      <c r="K31"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v>
      </c>
      <c r="L31" t="str">
        <f t="shared" si="6"/>
        <v>{"dy":30,"cd":"EN","cn":8}</v>
      </c>
    </row>
    <row r="32" spans="1:12">
      <c r="A32">
        <v>31</v>
      </c>
      <c r="B32">
        <f t="shared" ca="1" si="1"/>
        <v>0.73659794084556063</v>
      </c>
      <c r="C32">
        <f t="shared" ca="1" si="0"/>
        <v>0.92090537073995304</v>
      </c>
      <c r="D32" t="str">
        <f t="shared" ca="1" si="2"/>
        <v>GO</v>
      </c>
      <c r="E32">
        <f t="shared" ca="1" si="3"/>
        <v>3300</v>
      </c>
      <c r="F32" t="s">
        <v>127</v>
      </c>
      <c r="G32">
        <v>6</v>
      </c>
      <c r="H32" t="s">
        <v>125</v>
      </c>
      <c r="I32">
        <v>500</v>
      </c>
      <c r="J32" t="str">
        <f t="shared" si="4"/>
        <v/>
      </c>
      <c r="K32"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N2" activePane="bottomRight" state="frozen"/>
      <selection pane="topRight" activeCell="C1" sqref="C1"/>
      <selection pane="bottomLeft" activeCell="A2" sqref="A2"/>
      <selection pane="bottomRight" activeCell="BE2" sqref="BE2"/>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3.6</v>
      </c>
      <c r="BQ1" t="s">
        <v>264</v>
      </c>
      <c r="BR1" t="s">
        <v>265</v>
      </c>
      <c r="BS1" t="str">
        <f ca="1">IF(COUNTA(BV:BV)&lt;&gt;COUNTA([1]EquipTable!$A:$A),"수량이상","누적")</f>
        <v>누적</v>
      </c>
      <c r="BT1" t="s">
        <v>262</v>
      </c>
      <c r="BU1" t="s">
        <v>263</v>
      </c>
      <c r="BV1" t="s">
        <v>144</v>
      </c>
      <c r="BX1" t="s">
        <v>120</v>
      </c>
      <c r="BY1">
        <v>4</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0.83076950634627589</v>
      </c>
      <c r="E2">
        <f t="shared" ca="1" si="1"/>
        <v>0.85743828389743437</v>
      </c>
      <c r="F2">
        <f t="shared" ca="1" si="1"/>
        <v>0.16590881983715688</v>
      </c>
      <c r="G2">
        <f t="shared" ca="1" si="1"/>
        <v>0.3078822372961677</v>
      </c>
      <c r="H2">
        <f t="shared" ca="1" si="1"/>
        <v>0.39063547059476023</v>
      </c>
      <c r="I2">
        <f t="shared" ca="1" si="1"/>
        <v>0.93293095490850075</v>
      </c>
      <c r="M2" t="str">
        <f t="shared" ref="M2:M65" ca="1" si="2">IF(LEN(J2)&lt;&gt;0,J2,VLOOKUP(D2+$B2,$BJ:$BK,MATCH($BK$1,$BJ$1:$BK$1,0),1))</f>
        <v>지정 장비</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136</v>
      </c>
      <c r="AU2">
        <f t="shared" ref="AU2:AU15" si="12">COUNTIF(AB:AB,AP2)</f>
        <v>154</v>
      </c>
      <c r="AV2">
        <f ca="1">COUNTIFS(M:M,AP2,T:T,"전설")</f>
        <v>1</v>
      </c>
      <c r="AW2">
        <f>COUNTIFS(AB:AB,AP2,AI:AI,"전설")</f>
        <v>7</v>
      </c>
      <c r="BE2" t="str">
        <f ca="1">"["&amp;
IF(LEFT(OFFSET(AM1,COUNTA(AM:AM)-1,0),1)=",",SUBSTITUTE(OFFSET(AM1,COUNTA(AM:AM)-1,0),",","",1),OFFSET(AM1,COUNTA(AM:AM)-1,0))
&amp;"]"</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0.82357009757200261</v>
      </c>
      <c r="E3">
        <f t="shared" ca="1" si="1"/>
        <v>0.56588287800533366</v>
      </c>
      <c r="F3">
        <f t="shared" ca="1" si="1"/>
        <v>6.2581128787050688E-2</v>
      </c>
      <c r="G3">
        <f t="shared" ca="1" si="1"/>
        <v>0.85666366308508368</v>
      </c>
      <c r="H3">
        <f t="shared" ca="1" si="1"/>
        <v>0.42328912667842911</v>
      </c>
      <c r="I3">
        <f t="shared" ca="1" si="1"/>
        <v>0.56646751977906618</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381</v>
      </c>
      <c r="W3">
        <v>1</v>
      </c>
      <c r="X3" t="s">
        <v>129</v>
      </c>
      <c r="Z3">
        <v>36</v>
      </c>
      <c r="AA3" t="str">
        <f t="shared" ca="1" si="6"/>
        <v>fe</v>
      </c>
      <c r="AB3" t="s">
        <v>82</v>
      </c>
      <c r="AC3" t="s">
        <v>443</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그린 아이즈</v>
      </c>
      <c r="AL3">
        <v>1</v>
      </c>
      <c r="AM3" t="str">
        <f t="shared" ca="1" si="9"/>
        <v>{"dy":1,"sl":0,"tp":"upn","vl":"45765","cn":14,"pt":"GO","pr":4200},{"dy":1,"sl":1,"tp":"fe","vl":"Equip5002","cn":1,"pt":"GO","pr":800}</v>
      </c>
      <c r="AN3" t="str">
        <f t="shared" ca="1" si="10"/>
        <v>{"dy":1,"sl":1,"tp":"fe","vl":"Equip5002","cn":1,"pt":"GO","pr":800}</v>
      </c>
      <c r="AP3" t="s">
        <v>83</v>
      </c>
      <c r="AQ3" t="s">
        <v>71</v>
      </c>
      <c r="AR3">
        <v>0</v>
      </c>
      <c r="AS3">
        <v>7</v>
      </c>
      <c r="AT3">
        <f t="shared" ca="1" si="11"/>
        <v>1</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2.3477541648847855E-2</v>
      </c>
      <c r="E4">
        <f t="shared" ca="1" si="1"/>
        <v>0.29865983805633578</v>
      </c>
      <c r="F4">
        <f t="shared" ca="1" si="1"/>
        <v>0.15811927602765752</v>
      </c>
      <c r="G4">
        <f t="shared" ca="1" si="1"/>
        <v>0.52016792922545996</v>
      </c>
      <c r="H4">
        <f t="shared" ca="1" si="1"/>
        <v>0.41454742859725957</v>
      </c>
      <c r="I4">
        <f t="shared" ca="1" si="1"/>
        <v>9.4944030561695203E-2</v>
      </c>
      <c r="M4" t="str">
        <f t="shared" ca="1" si="2"/>
        <v>안 지정 캐릭터 PP 영웅등급</v>
      </c>
      <c r="N4">
        <f t="shared" ca="1" si="3"/>
        <v>29865</v>
      </c>
      <c r="O4">
        <f t="shared" ca="1" si="4"/>
        <v>6</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1800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{"dy":1,"sl":0,"tp":"upn","vl":"45765","cn":14,"pt":"GO","pr":4200},{"dy":1,"sl":1,"tp":"fe","vl":"Equip5002","cn":1,"pt":"GO","pr":800},{"dy":1,"sl":2,"tp":"upn","vl":"56326","cn":5,"pt":"GO","pr":1500}</v>
      </c>
      <c r="AN4" t="str">
        <f t="shared" ca="1" si="10"/>
        <v>{"dy":1,"sl":2,"tp":"upn","vl":"56326","cn":5,"pt":"GO","pr":1500}</v>
      </c>
      <c r="AP4" t="s">
        <v>84</v>
      </c>
      <c r="AQ4" t="s">
        <v>72</v>
      </c>
      <c r="AR4">
        <v>0</v>
      </c>
      <c r="AS4">
        <v>7</v>
      </c>
      <c r="AT4">
        <f t="shared" ca="1" si="11"/>
        <v>1</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2.4178662331382217E-3</v>
      </c>
      <c r="E5">
        <f t="shared" ca="1" si="1"/>
        <v>0.12861251271899932</v>
      </c>
      <c r="F5">
        <f t="shared" ca="1" si="1"/>
        <v>0.4108188445004588</v>
      </c>
      <c r="G5">
        <f t="shared" ca="1" si="1"/>
        <v>0.69969013292832838</v>
      </c>
      <c r="H5">
        <f t="shared" ca="1" si="1"/>
        <v>0.14406269395660476</v>
      </c>
      <c r="I5">
        <f t="shared" ca="1" si="1"/>
        <v>0.34429661321590077</v>
      </c>
      <c r="M5" t="str">
        <f t="shared" ca="1" si="2"/>
        <v>안 지정 캐릭터 PP 영웅등급</v>
      </c>
      <c r="N5">
        <f t="shared" ca="1" si="3"/>
        <v>12861</v>
      </c>
      <c r="O5">
        <f t="shared" ca="1" si="4"/>
        <v>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437</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{"dy":1,"sl":0,"tp":"upn","vl":"45765","cn":14,"pt":"GO","pr":4200},{"dy":1,"sl":1,"tp":"fe","vl":"Equip5002","cn":1,"pt":"GO","pr":800},{"dy":1,"sl":2,"tp":"upn","vl":"56326","cn":5,"pt":"GO","pr":1500},{"dy":1,"sl":3,"tp":"fe","vl":"Equip0201","cn":1,"pt":"GO","pr":3400}</v>
      </c>
      <c r="AN5" t="str">
        <f t="shared" ca="1" si="10"/>
        <v>{"dy":1,"sl":3,"tp":"fe","vl":"Equip0201","cn":1,"pt":"GO","pr":3400}</v>
      </c>
      <c r="AP5" t="s">
        <v>85</v>
      </c>
      <c r="AQ5" t="s">
        <v>73</v>
      </c>
      <c r="AR5">
        <v>8</v>
      </c>
      <c r="AS5">
        <v>11</v>
      </c>
      <c r="AT5">
        <f t="shared" ca="1" si="11"/>
        <v>0</v>
      </c>
      <c r="AU5">
        <f t="shared" si="12"/>
        <v>9</v>
      </c>
      <c r="AV5">
        <f t="shared" ca="1" si="14"/>
        <v>0</v>
      </c>
      <c r="AW5">
        <f t="shared" si="15"/>
        <v>4</v>
      </c>
      <c r="AZ5">
        <v>1</v>
      </c>
      <c r="BE5">
        <f ca="1">LEN(BE2)</f>
        <v>22753</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0.80972988066515461</v>
      </c>
      <c r="E6">
        <f t="shared" ca="1" si="1"/>
        <v>0.92928694815754231</v>
      </c>
      <c r="F6">
        <f t="shared" ca="1" si="1"/>
        <v>0.93831721952768754</v>
      </c>
      <c r="G6">
        <f t="shared" ca="1" si="1"/>
        <v>0.47029637176707384</v>
      </c>
      <c r="H6">
        <f t="shared" ca="1" si="1"/>
        <v>0.45722273125964552</v>
      </c>
      <c r="I6">
        <f t="shared" ca="1" si="1"/>
        <v>0.31045068774955809</v>
      </c>
      <c r="M6" t="str">
        <f t="shared" ca="1" si="2"/>
        <v>안 지정 캐릭터 PP 일반등급</v>
      </c>
      <c r="N6">
        <f t="shared" ca="1" si="3"/>
        <v>92928</v>
      </c>
      <c r="O6">
        <f t="shared" ca="1" si="4"/>
        <v>14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4200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5002","cn":1,"pt":"GO","pr":800},{"dy":1,"sl":2,"tp":"upn","vl":"56326","cn":5,"pt":"GO","pr":1500},{"dy":1,"sl":3,"tp":"fe","vl":"Equip0201","cn":1,"pt":"GO","pr":3400},{"dy":1,"sl":4,"tp":"uph","vl":"71037","cn":10,"pt":"GO","pr":3000}</v>
      </c>
      <c r="AN6" t="str">
        <f t="shared" ca="1" si="10"/>
        <v>{"dy":1,"sl":4,"tp":"uph","vl":"71037","cn":10,"pt":"GO","pr":3000}</v>
      </c>
      <c r="AP6" t="s">
        <v>86</v>
      </c>
      <c r="AQ6" t="s">
        <v>75</v>
      </c>
      <c r="AR6">
        <v>8</v>
      </c>
      <c r="AS6">
        <v>11</v>
      </c>
      <c r="AT6">
        <f t="shared" ca="1" si="11"/>
        <v>0</v>
      </c>
      <c r="AU6">
        <f t="shared" si="12"/>
        <v>3</v>
      </c>
      <c r="AV6">
        <f t="shared" ca="1" si="14"/>
        <v>0</v>
      </c>
      <c r="AW6">
        <f t="shared" si="15"/>
        <v>0</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0.19577868724882674</v>
      </c>
      <c r="E7">
        <f t="shared" ca="1" si="1"/>
        <v>0.67209349557262688</v>
      </c>
      <c r="F7">
        <f t="shared" ca="1" si="1"/>
        <v>0.56228940429282048</v>
      </c>
      <c r="G7">
        <f t="shared" ca="1" si="1"/>
        <v>0.44483452710615889</v>
      </c>
      <c r="H7">
        <f t="shared" ca="1" si="1"/>
        <v>0.55722481943193336</v>
      </c>
      <c r="I7">
        <f t="shared" ca="1" si="1"/>
        <v>0.21663168710142344</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245</v>
      </c>
      <c r="W7">
        <v>1</v>
      </c>
      <c r="X7" t="s">
        <v>125</v>
      </c>
      <c r="Z7">
        <v>700</v>
      </c>
      <c r="AA7" t="str">
        <f t="shared" ca="1" si="6"/>
        <v>fe</v>
      </c>
      <c r="AB7" t="s">
        <v>82</v>
      </c>
      <c r="AC7" t="s">
        <v>499</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5002","cn":1,"pt":"GO","pr":800},{"dy":1,"sl":2,"tp":"upn","vl":"56326","cn":5,"pt":"GO","pr":1500},{"dy":1,"sl":3,"tp":"fe","vl":"Equip0201","cn":1,"pt":"GO","pr":3400},{"dy":1,"sl":4,"tp":"uph","vl":"71037","cn":10,"pt":"GO","pr":3000},{"dy":1,"sl":5,"tp":"fe","vl":"Equip6001","cn":1,"pt":"GO","pr":2200}</v>
      </c>
      <c r="AN7" t="str">
        <f t="shared" ca="1" si="10"/>
        <v>{"dy":1,"sl":5,"tp":"fe","vl":"Equip6001","cn":1,"pt":"GO","pr":2200}</v>
      </c>
      <c r="AP7" t="s">
        <v>87</v>
      </c>
      <c r="AQ7" t="s">
        <v>78</v>
      </c>
      <c r="AR7">
        <v>8</v>
      </c>
      <c r="AS7">
        <v>11</v>
      </c>
      <c r="AT7">
        <f t="shared" ca="1" si="11"/>
        <v>0</v>
      </c>
      <c r="AU7">
        <f t="shared" si="12"/>
        <v>12</v>
      </c>
      <c r="AV7">
        <f t="shared" ca="1" si="14"/>
        <v>0</v>
      </c>
      <c r="AW7">
        <f t="shared" si="15"/>
        <v>4</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0.20676463619159369</v>
      </c>
      <c r="E8">
        <f t="shared" ca="1" si="1"/>
        <v>0.55661378873752143</v>
      </c>
      <c r="F8">
        <f t="shared" ca="1" si="1"/>
        <v>0.48691793968097496</v>
      </c>
      <c r="G8">
        <f t="shared" ca="1" si="1"/>
        <v>0.14109833814141959</v>
      </c>
      <c r="H8">
        <f t="shared" ca="1" si="1"/>
        <v>0.33181912478334208</v>
      </c>
      <c r="I8">
        <f t="shared" ca="1" si="1"/>
        <v>0.9070202765755222</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t="shared" ca="1" si="9"/>
        <v>{"dy":1,"sl":0,"tp":"upn","vl":"45765","cn":14,"pt":"GO","pr":4200},{"dy":1,"sl":1,"tp":"fe","vl":"Equip5002","cn":1,"pt":"GO","pr":800},{"dy":1,"sl":2,"tp":"upn","vl":"56326","cn":5,"pt":"GO","pr":1500},{"dy":1,"sl":3,"tp":"fe","vl":"Equip0201","cn":1,"pt":"GO","pr":3400},{"dy":1,"sl":4,"tp":"uph","vl":"71037","cn":10,"pt":"GO","pr":3000},{"dy":1,"sl":5,"tp":"fe","vl":"Equip6001","cn":1,"pt":"GO","pr":2200},{"dy":1,"sl":6,"tp":"fe","vl":"Equip7001","cn":1,"pt":"GO","pr":1900}</v>
      </c>
      <c r="AN8" t="str">
        <f t="shared" ca="1" si="10"/>
        <v>{"dy":1,"sl":6,"tp":"fe","vl":"Equip7001","cn":1,"pt":"GO","pr":1900}</v>
      </c>
      <c r="AP8" t="s">
        <v>88</v>
      </c>
      <c r="AQ8" t="s">
        <v>79</v>
      </c>
      <c r="AR8">
        <v>8</v>
      </c>
      <c r="AS8">
        <v>11</v>
      </c>
      <c r="AT8">
        <f t="shared" ca="1" si="11"/>
        <v>0</v>
      </c>
      <c r="AU8">
        <f t="shared" si="12"/>
        <v>8</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8.0500030134353917E-2</v>
      </c>
      <c r="E9">
        <f t="shared" ca="1" si="1"/>
        <v>0.67582017335776456</v>
      </c>
      <c r="F9">
        <f t="shared" ca="1" si="1"/>
        <v>0.7929024694596678</v>
      </c>
      <c r="G9">
        <f t="shared" ca="1" si="1"/>
        <v>6.140073081569819E-2</v>
      </c>
      <c r="H9">
        <f t="shared" ca="1" si="1"/>
        <v>0.72033145494490469</v>
      </c>
      <c r="I9">
        <f t="shared" ca="1" si="1"/>
        <v>0.61692930924666345</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e">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#VALUE!</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403</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스톤 버스터</v>
      </c>
      <c r="AL9">
        <v>1</v>
      </c>
      <c r="AM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v>
      </c>
      <c r="AN9" t="str">
        <f t="shared" ca="1" si="10"/>
        <v>{"dy":1,"sl":7,"tp":"fe","vl":"Equip8101","cn":1,"pt":"GO","pr":7800}</v>
      </c>
      <c r="AP9" t="s">
        <v>89</v>
      </c>
      <c r="AQ9" t="s">
        <v>80</v>
      </c>
      <c r="AR9">
        <v>8</v>
      </c>
      <c r="AS9">
        <v>11</v>
      </c>
      <c r="AT9">
        <f t="shared" ca="1" si="11"/>
        <v>0</v>
      </c>
      <c r="AU9">
        <f t="shared" si="12"/>
        <v>8</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0.29306708696711137</v>
      </c>
      <c r="E10">
        <f t="shared" ca="1" si="1"/>
        <v>0.24253812508266814</v>
      </c>
      <c r="F10">
        <f t="shared" ca="1" si="1"/>
        <v>0.43678997800717412</v>
      </c>
      <c r="G10">
        <f t="shared" ca="1" si="1"/>
        <v>0.71007249806723405</v>
      </c>
      <c r="H10">
        <f t="shared" ca="1" si="1"/>
        <v>0.91998393317438254</v>
      </c>
      <c r="I10">
        <f t="shared" ca="1" si="1"/>
        <v>0.24774239182708191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491</v>
      </c>
      <c r="AD10">
        <v>1</v>
      </c>
      <c r="AE10" t="s">
        <v>129</v>
      </c>
      <c r="AF10">
        <v>190</v>
      </c>
      <c r="AG10">
        <v>89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데브샤</v>
      </c>
      <c r="AL10">
        <v>1</v>
      </c>
      <c r="AM1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v>
      </c>
      <c r="AN10" t="str">
        <f t="shared" ca="1" si="10"/>
        <v>{"dy":1,"sl":8,"tp":"fl2","vl":"Actor2103","cn":1,"pt":"DI","pp":190,"pr":89}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0.17930222705832044</v>
      </c>
      <c r="E11">
        <f t="shared" ca="1" si="1"/>
        <v>0.88595035073141781</v>
      </c>
      <c r="F11">
        <f t="shared" ca="1" si="1"/>
        <v>0.70641750607843001</v>
      </c>
      <c r="G11">
        <f t="shared" ca="1" si="1"/>
        <v>0.46126981907155273</v>
      </c>
      <c r="H11">
        <f t="shared" ca="1" si="1"/>
        <v>0.34303201806057526</v>
      </c>
      <c r="I11">
        <f t="shared" ca="1" si="1"/>
        <v>0.52486236710701728</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491</v>
      </c>
      <c r="AD11">
        <v>1</v>
      </c>
      <c r="AE11" t="s">
        <v>129</v>
      </c>
      <c r="AF11">
        <v>230</v>
      </c>
      <c r="AG11">
        <v>129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데브샤</v>
      </c>
      <c r="AL11">
        <v>1</v>
      </c>
      <c r="AM1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v>
      </c>
      <c r="AN11" t="str">
        <f t="shared" ca="1" si="10"/>
        <v>{"dy":1,"sl":9,"tp":"fl3","vl":"Actor2103","cn":1,"pt":"DI","pp":230,"pr":129}</v>
      </c>
      <c r="AP11" t="s">
        <v>286</v>
      </c>
      <c r="AQ11" t="s">
        <v>289</v>
      </c>
      <c r="AR11">
        <v>8</v>
      </c>
      <c r="AS11">
        <v>11</v>
      </c>
      <c r="AT11">
        <f t="shared" ca="1" si="25"/>
        <v>0</v>
      </c>
      <c r="AU11">
        <f t="shared" si="26"/>
        <v>7</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0.324818579488663</v>
      </c>
      <c r="E12">
        <f t="shared" ca="1" si="27"/>
        <v>5.8314287451134983E-2</v>
      </c>
      <c r="F12">
        <f t="shared" ca="1" si="27"/>
        <v>0.53249687877297569</v>
      </c>
      <c r="G12">
        <f t="shared" ca="1" si="27"/>
        <v>0.78818887426463746</v>
      </c>
      <c r="H12">
        <f t="shared" ca="1" si="27"/>
        <v>0.6156247535660555</v>
      </c>
      <c r="I12">
        <f t="shared" ca="1" si="27"/>
        <v>0.72519835465866711</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500</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v>
      </c>
      <c r="AN12" t="str">
        <f t="shared" ca="1" si="10"/>
        <v>{"dy":2,"sl":0,"tp":"fe","vl":"Equip1202","cn":1,"pt":"GO","pr":3300}</v>
      </c>
      <c r="AP12" t="s">
        <v>287</v>
      </c>
      <c r="AQ12" t="s">
        <v>290</v>
      </c>
      <c r="AR12">
        <v>8</v>
      </c>
      <c r="AS12">
        <v>11</v>
      </c>
      <c r="AT12">
        <f t="shared" ca="1" si="25"/>
        <v>0</v>
      </c>
      <c r="AU12">
        <f t="shared" si="26"/>
        <v>7</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3.8472198450271056E-2</v>
      </c>
      <c r="E13">
        <f t="shared" ca="1" si="27"/>
        <v>0.97680296747715878</v>
      </c>
      <c r="F13">
        <f t="shared" ca="1" si="27"/>
        <v>0.52880345648920402</v>
      </c>
      <c r="G13">
        <f t="shared" ca="1" si="27"/>
        <v>4.0233025213026519E-2</v>
      </c>
      <c r="H13">
        <f t="shared" ca="1" si="27"/>
        <v>0.3702318789045933</v>
      </c>
      <c r="I13">
        <f t="shared" ca="1" si="27"/>
        <v>0.45200866489762437</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0.87349556011298435</v>
      </c>
      <c r="E14">
        <f t="shared" ca="1" si="27"/>
        <v>0.92320705361550059</v>
      </c>
      <c r="F14">
        <f t="shared" ca="1" si="27"/>
        <v>0.59164713090509136</v>
      </c>
      <c r="G14">
        <f t="shared" ca="1" si="27"/>
        <v>0.98446195889160137</v>
      </c>
      <c r="H14">
        <f t="shared" ca="1" si="27"/>
        <v>0.16266485552195442</v>
      </c>
      <c r="I14">
        <f t="shared" ca="1" si="27"/>
        <v>0.69784874922184326</v>
      </c>
      <c r="M14" t="str">
        <f t="shared" ca="1" si="2"/>
        <v>안 지정 캐릭터 PP 영웅등급</v>
      </c>
      <c r="N14">
        <f t="shared" ca="1" si="3"/>
        <v>92320</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438</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v>
      </c>
      <c r="AN14" t="str">
        <f t="shared" ca="1" si="10"/>
        <v>{"dy":2,"sl":2,"tp":"fe","vl":"Equip0002","cn":1,"pt":"GO","pr":600}</v>
      </c>
      <c r="AP14" t="s">
        <v>92</v>
      </c>
      <c r="AQ14" t="s">
        <v>76</v>
      </c>
      <c r="AR14">
        <v>0</v>
      </c>
      <c r="AS14">
        <v>11</v>
      </c>
      <c r="AT14">
        <f t="shared" ca="1" si="11"/>
        <v>63</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0.89943485034396609</v>
      </c>
      <c r="E15">
        <f t="shared" ca="1" si="27"/>
        <v>0.77398948055665351</v>
      </c>
      <c r="F15">
        <f t="shared" ca="1" si="27"/>
        <v>0.77551124797816307</v>
      </c>
      <c r="G15">
        <f t="shared" ca="1" si="27"/>
        <v>0.855803221127164</v>
      </c>
      <c r="H15">
        <f t="shared" ca="1" si="27"/>
        <v>0.41394347517127839</v>
      </c>
      <c r="I15">
        <f t="shared" ca="1" si="27"/>
        <v>0.22294459464865524</v>
      </c>
      <c r="M15" t="str">
        <f t="shared" ca="1" si="2"/>
        <v>안 지정 캐릭터 PP 일반등급</v>
      </c>
      <c r="N15">
        <f t="shared" ca="1" si="3"/>
        <v>77398</v>
      </c>
      <c r="O15">
        <f t="shared" ca="1" si="4"/>
        <v>12</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3600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v>
      </c>
      <c r="AN15" t="str">
        <f t="shared" ca="1" si="10"/>
        <v>{"dy":2,"sl":3,"tp":"uph","vl":"84285","cn":8,"pt":"GO","pr":2400}</v>
      </c>
      <c r="AP15" t="s">
        <v>91</v>
      </c>
      <c r="AQ15" t="s">
        <v>77</v>
      </c>
      <c r="AR15">
        <v>0</v>
      </c>
      <c r="AS15">
        <v>11</v>
      </c>
      <c r="AT15">
        <f t="shared" ca="1" si="11"/>
        <v>47</v>
      </c>
      <c r="AU15">
        <f t="shared" si="12"/>
        <v>38</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0.23783493022683944</v>
      </c>
      <c r="E16">
        <f t="shared" ca="1" si="27"/>
        <v>0.42465503347661082</v>
      </c>
      <c r="F16">
        <f t="shared" ca="1" si="27"/>
        <v>0.42379338294285118</v>
      </c>
      <c r="G16">
        <f t="shared" ca="1" si="27"/>
        <v>0.80741847022808666</v>
      </c>
      <c r="H16">
        <f t="shared" ca="1" si="27"/>
        <v>0.4003769285522325</v>
      </c>
      <c r="I16">
        <f t="shared" ca="1" si="27"/>
        <v>0.52786530945493548</v>
      </c>
      <c r="M16" t="str">
        <f t="shared" ca="1" si="2"/>
        <v>안 지정 캐릭터 PP 일반등급</v>
      </c>
      <c r="N16">
        <f t="shared" ca="1" si="3"/>
        <v>42465</v>
      </c>
      <c r="O16">
        <f t="shared" ca="1" si="4"/>
        <v>8</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473</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v>
      </c>
      <c r="AN16" t="str">
        <f t="shared" ca="1" si="10"/>
        <v>{"dy":2,"sl":4,"tp":"fe","vl":"Equip5202","cn":1,"pt":"GO","pr":3400}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0.53007440329733746</v>
      </c>
      <c r="E17">
        <f t="shared" ca="1" si="27"/>
        <v>0.3470690989434464</v>
      </c>
      <c r="F17">
        <f t="shared" ca="1" si="27"/>
        <v>0.56557985072761952</v>
      </c>
      <c r="G17">
        <f t="shared" ca="1" si="27"/>
        <v>0.71255068295640878</v>
      </c>
      <c r="H17">
        <f t="shared" ca="1" si="27"/>
        <v>0.40817641248797087</v>
      </c>
      <c r="I17">
        <f t="shared" ca="1" si="27"/>
        <v>0.52649072832781307</v>
      </c>
      <c r="M17" t="str">
        <f t="shared" ca="1" si="2"/>
        <v>안 지정 캐릭터 PP 영웅등급</v>
      </c>
      <c r="N17">
        <f t="shared" ca="1" si="3"/>
        <v>34706</v>
      </c>
      <c r="O17">
        <f t="shared" ca="1" si="4"/>
        <v>7</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2100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v>
      </c>
      <c r="AN17" t="str">
        <f t="shared" ca="1" si="10"/>
        <v>{"dy":2,"sl":5,"tp":"upn","vl":"70223","cn":12,"pt":"GO","pr":3600}</v>
      </c>
      <c r="AQ17" t="s">
        <v>270</v>
      </c>
      <c r="AS17" t="s">
        <v>269</v>
      </c>
      <c r="AT17">
        <f ca="1">(COUNTIFS(B:B,$AQ$18,N:N,"Equip????")-AT19-AT20-AT21)/6</f>
        <v>0.16666666666666666</v>
      </c>
      <c r="AU17">
        <f>(COUNTIFS(B:B,$AQ$18,AC:AC,"Equip????")-AU19-AU20-AU21)/6</f>
        <v>17.333333333333332</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0.10660309903535892</v>
      </c>
      <c r="E18">
        <f t="shared" ca="1" si="27"/>
        <v>0.61137407957064449</v>
      </c>
      <c r="F18">
        <f t="shared" ca="1" si="27"/>
        <v>0.27231281081701886</v>
      </c>
      <c r="G18">
        <f t="shared" ca="1" si="27"/>
        <v>7.1467647561631931E-2</v>
      </c>
      <c r="H18">
        <f t="shared" ca="1" si="27"/>
        <v>0.56205154061814422</v>
      </c>
      <c r="I18">
        <f t="shared" ca="1" si="27"/>
        <v>0.71015566229600302</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422</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v>
      </c>
      <c r="AN18" t="str">
        <f t="shared" ca="1" si="10"/>
        <v>{"dy":2,"sl":6,"tp":"fe","vl":"Equip6201","cn":1,"pt":"GO","pr":9900}</v>
      </c>
      <c r="AQ18" t="s">
        <v>271</v>
      </c>
      <c r="AS18" t="s">
        <v>266</v>
      </c>
      <c r="AT18">
        <f ca="1">COUNTIFS(B:B,$AQ$18,N:N,"Equip????")-AT19-AT20-AT21</f>
        <v>1</v>
      </c>
      <c r="AU18">
        <f>COUNTIFS(B:B,$AQ$18,AC:AC,"Equip????")-AU19-AU20-AU21</f>
        <v>104</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0.92455237677265734</v>
      </c>
      <c r="E19">
        <f t="shared" ca="1" si="27"/>
        <v>0.39494624076023199</v>
      </c>
      <c r="F19">
        <f t="shared" ca="1" si="27"/>
        <v>0.27445616676455442</v>
      </c>
      <c r="G19">
        <f t="shared" ca="1" si="27"/>
        <v>0.11583155895651021</v>
      </c>
      <c r="H19">
        <f t="shared" ca="1" si="27"/>
        <v>0.75157543343566224</v>
      </c>
      <c r="I19">
        <f t="shared" ca="1" si="27"/>
        <v>0.42759095165418803</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e">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#VALUE!</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v>
      </c>
      <c r="AN19" t="str">
        <f t="shared" ca="1" si="10"/>
        <v>{"dy":2,"sl":7,"tp":"fe","vl":"Equip7102","cn":1,"pt":"GO","pr":3700}</v>
      </c>
      <c r="AS19" t="s">
        <v>267</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0.44661404886657918</v>
      </c>
      <c r="E20">
        <f t="shared" ca="1" si="27"/>
        <v>0.57107365549498368</v>
      </c>
      <c r="F20">
        <f t="shared" ca="1" si="27"/>
        <v>0.51309871038453359</v>
      </c>
      <c r="G20">
        <f t="shared" ca="1" si="27"/>
        <v>0.5080248844219184</v>
      </c>
      <c r="H20">
        <f t="shared" ca="1" si="27"/>
        <v>0.74230131781927466</v>
      </c>
      <c r="I20">
        <f t="shared" ca="1" si="27"/>
        <v>0.39045083266487957</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v>
      </c>
      <c r="AN20" t="str">
        <f t="shared" ca="1" si="10"/>
        <v>{"dy":2,"sl":8}</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0.21458095031581537</v>
      </c>
      <c r="E21">
        <f t="shared" ca="1" si="27"/>
        <v>0.81490771645332782</v>
      </c>
      <c r="F21">
        <f t="shared" ca="1" si="27"/>
        <v>0.85297174011638421</v>
      </c>
      <c r="G21">
        <f t="shared" ca="1" si="27"/>
        <v>0.52571499266360255</v>
      </c>
      <c r="H21">
        <f t="shared" ca="1" si="27"/>
        <v>0.24615957656112708</v>
      </c>
      <c r="I21">
        <f t="shared" ca="1" si="27"/>
        <v>0.20115796848844203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v>
      </c>
      <c r="AN21" t="str">
        <f t="shared" ca="1" si="10"/>
        <v>{"dy":2,"sl":9}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0.56163425938368061</v>
      </c>
      <c r="E22">
        <f t="shared" ca="1" si="28"/>
        <v>0.99032048455261468</v>
      </c>
      <c r="F22">
        <f t="shared" ca="1" si="28"/>
        <v>0.46685179333563787</v>
      </c>
      <c r="G22">
        <f t="shared" ca="1" si="28"/>
        <v>0.57018924453496633</v>
      </c>
      <c r="H22">
        <f t="shared" ca="1" si="28"/>
        <v>0.36803120808873668</v>
      </c>
      <c r="I22">
        <f t="shared" ca="1" si="28"/>
        <v>0.92465435883221869</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3.2401911771349212E-3</v>
      </c>
      <c r="E23">
        <f t="shared" ca="1" si="28"/>
        <v>0.9550798286876242</v>
      </c>
      <c r="F23">
        <f t="shared" ca="1" si="28"/>
        <v>0.50452801836747763</v>
      </c>
      <c r="G23">
        <f t="shared" ca="1" si="28"/>
        <v>0.93804624908022993</v>
      </c>
      <c r="H23">
        <f t="shared" ca="1" si="28"/>
        <v>9.8722446837882227E-2</v>
      </c>
      <c r="I23">
        <f t="shared" ca="1" si="28"/>
        <v>0.77751107656704577</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v>
      </c>
      <c r="AN23" t="str">
        <f t="shared" ca="1" si="10"/>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0.81989864925053224</v>
      </c>
      <c r="E24">
        <f t="shared" ca="1" si="28"/>
        <v>0.52315947006507635</v>
      </c>
      <c r="F24">
        <f t="shared" ca="1" si="28"/>
        <v>0.35360202266786267</v>
      </c>
      <c r="G24">
        <f t="shared" ca="1" si="28"/>
        <v>0.48998107056933049</v>
      </c>
      <c r="H24">
        <f t="shared" ca="1" si="28"/>
        <v>0.20336023840052864</v>
      </c>
      <c r="I24">
        <f t="shared" ca="1" si="28"/>
        <v>0.57460815341669358</v>
      </c>
      <c r="M24" t="str">
        <f t="shared" ca="1" si="2"/>
        <v>안 지정 캐릭터 PP 영웅등급</v>
      </c>
      <c r="N24">
        <f t="shared" ca="1" si="3"/>
        <v>52315</v>
      </c>
      <c r="O24">
        <f t="shared" ca="1" si="4"/>
        <v>9</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2700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415</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0.84861899348863179</v>
      </c>
      <c r="E25">
        <f t="shared" ca="1" si="28"/>
        <v>0.56442859859831118</v>
      </c>
      <c r="F25">
        <f t="shared" ca="1" si="28"/>
        <v>4.8077718240824296E-2</v>
      </c>
      <c r="G25">
        <f t="shared" ca="1" si="28"/>
        <v>0.81529109880087325</v>
      </c>
      <c r="H25">
        <f t="shared" ca="1" si="28"/>
        <v>8.0471060500464597E-2</v>
      </c>
      <c r="I25">
        <f t="shared" ca="1" si="28"/>
        <v>0.87763171334173906</v>
      </c>
      <c r="M25" t="str">
        <f t="shared" ca="1" si="2"/>
        <v>안 지정 캐릭터 PP 일반등급</v>
      </c>
      <c r="N25">
        <f t="shared" ca="1" si="3"/>
        <v>56442</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2700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252</v>
      </c>
      <c r="AD25">
        <v>1</v>
      </c>
      <c r="AE25" t="s">
        <v>125</v>
      </c>
      <c r="AG25">
        <v>7800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울려퍼지는 여명</v>
      </c>
      <c r="AL25">
        <v>1</v>
      </c>
      <c r="AM2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v>
      </c>
      <c r="AN25" t="str">
        <f t="shared" ca="1" si="10"/>
        <v>{"dy":3,"sl":3,"tp":"fe","vl":"Equip2302","cn":1,"pt":"GO","pr":7800}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0.45797192957085497</v>
      </c>
      <c r="E26">
        <f t="shared" ca="1" si="28"/>
        <v>0.57481577377884685</v>
      </c>
      <c r="F26">
        <f t="shared" ca="1" si="28"/>
        <v>0.2193878317867477</v>
      </c>
      <c r="G26">
        <f t="shared" ca="1" si="28"/>
        <v>0.85120078565999213</v>
      </c>
      <c r="H26">
        <f t="shared" ca="1" si="28"/>
        <v>0.61891632649768225</v>
      </c>
      <c r="I26">
        <f t="shared" ca="1" si="28"/>
        <v>0.76471825113036884</v>
      </c>
      <c r="M26" t="str">
        <f t="shared" ca="1" si="2"/>
        <v>안 지정 캐릭터 PP 일반등급</v>
      </c>
      <c r="N26">
        <f t="shared" ca="1" si="3"/>
        <v>57481</v>
      </c>
      <c r="O26">
        <f t="shared" ca="1" si="4"/>
        <v>9</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2700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0.26859130560222733</v>
      </c>
      <c r="E27">
        <f t="shared" ca="1" si="28"/>
        <v>3.0449024376245526E-2</v>
      </c>
      <c r="F27">
        <f t="shared" ca="1" si="28"/>
        <v>0.33151546405895083</v>
      </c>
      <c r="G27">
        <f t="shared" ca="1" si="28"/>
        <v>0.30550778172883009</v>
      </c>
      <c r="H27">
        <f t="shared" ca="1" si="28"/>
        <v>0.90171604457950594</v>
      </c>
      <c r="I27">
        <f t="shared" ca="1" si="28"/>
        <v>0.6701678312260978</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82</v>
      </c>
      <c r="V27" t="s">
        <v>193</v>
      </c>
      <c r="W27">
        <v>1</v>
      </c>
      <c r="X27" t="s">
        <v>125</v>
      </c>
      <c r="Z27">
        <v>800</v>
      </c>
      <c r="AA27" t="str">
        <f t="shared" ca="1" si="6"/>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v>
      </c>
      <c r="AN27" t="str">
        <f t="shared" ca="1" si="10"/>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5.8404585148081889E-2</v>
      </c>
      <c r="E28">
        <f t="shared" ca="1" si="28"/>
        <v>0.8906794610797546</v>
      </c>
      <c r="F28">
        <f t="shared" ca="1" si="28"/>
        <v>0.1526770080982961</v>
      </c>
      <c r="G28">
        <f t="shared" ca="1" si="28"/>
        <v>0.39310920013599204</v>
      </c>
      <c r="H28">
        <f t="shared" ca="1" si="28"/>
        <v>0.50663485417424214</v>
      </c>
      <c r="I28">
        <f t="shared" ca="1" si="28"/>
        <v>0.97917507720662422</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0.3098770382659185</v>
      </c>
      <c r="E29">
        <f t="shared" ca="1" si="28"/>
        <v>0.78225650757816056</v>
      </c>
      <c r="F29">
        <f t="shared" ca="1" si="28"/>
        <v>0.86139436152902571</v>
      </c>
      <c r="G29">
        <f t="shared" ca="1" si="28"/>
        <v>0.73688782410920139</v>
      </c>
      <c r="H29">
        <f t="shared" ca="1" si="28"/>
        <v>3.7325177151698252E-2</v>
      </c>
      <c r="I29">
        <f t="shared" ca="1" si="28"/>
        <v>2.5664406619738678E-2</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v>
      </c>
      <c r="AN29" t="str">
        <f t="shared" ca="1" si="10"/>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0.86882976394667033</v>
      </c>
      <c r="E30">
        <f t="shared" ca="1" si="28"/>
        <v>0.56231682283886864</v>
      </c>
      <c r="F30">
        <f t="shared" ca="1" si="28"/>
        <v>0.30116997374186605</v>
      </c>
      <c r="G30">
        <f t="shared" ca="1" si="28"/>
        <v>0.46942228789947182</v>
      </c>
      <c r="H30">
        <f t="shared" ca="1" si="28"/>
        <v>0.83265226999189679</v>
      </c>
      <c r="I30">
        <f t="shared" ca="1" si="28"/>
        <v>0.46651158292822492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0.66659745624288957</v>
      </c>
      <c r="E31">
        <f t="shared" ca="1" si="28"/>
        <v>1.8438833162884416E-2</v>
      </c>
      <c r="F31">
        <f t="shared" ca="1" si="28"/>
        <v>0.46134123981004771</v>
      </c>
      <c r="G31">
        <f t="shared" ca="1" si="28"/>
        <v>0.32674293240402008</v>
      </c>
      <c r="H31">
        <f t="shared" ca="1" si="28"/>
        <v>0.51458448979751026</v>
      </c>
      <c r="I31">
        <f t="shared" ca="1" si="28"/>
        <v>0.88030429893880535</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0.68651453905464976</v>
      </c>
      <c r="E32">
        <f t="shared" ca="1" si="29"/>
        <v>7.2239623805863906E-2</v>
      </c>
      <c r="F32">
        <f t="shared" ca="1" si="29"/>
        <v>0.93472377229837911</v>
      </c>
      <c r="G32">
        <f t="shared" ca="1" si="29"/>
        <v>0.70189122513817648</v>
      </c>
      <c r="H32">
        <f t="shared" ca="1" si="29"/>
        <v>0.70018220264735365</v>
      </c>
      <c r="I32">
        <f t="shared" ca="1" si="29"/>
        <v>0.41069202943963745</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392</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v>
      </c>
      <c r="AN32" t="str">
        <f t="shared" ca="1" si="10"/>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0.56028046198492032</v>
      </c>
      <c r="E33">
        <f t="shared" ca="1" si="29"/>
        <v>0.25104156331167415</v>
      </c>
      <c r="F33">
        <f t="shared" ca="1" si="29"/>
        <v>0.40228822024556565</v>
      </c>
      <c r="G33">
        <f t="shared" ca="1" si="29"/>
        <v>0.59180260081800251</v>
      </c>
      <c r="H33">
        <f t="shared" ca="1" si="29"/>
        <v>0.6241332820163028</v>
      </c>
      <c r="I33">
        <f t="shared" ca="1" si="29"/>
        <v>0.68624658952010975</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0.76711022802299622</v>
      </c>
      <c r="E34">
        <f t="shared" ca="1" si="29"/>
        <v>2.5536399866306847E-2</v>
      </c>
      <c r="F34">
        <f t="shared" ca="1" si="29"/>
        <v>0.78005472414885202</v>
      </c>
      <c r="G34">
        <f t="shared" ca="1" si="29"/>
        <v>0.2287340308778073</v>
      </c>
      <c r="H34">
        <f t="shared" ca="1" si="29"/>
        <v>0.72856801922672909</v>
      </c>
      <c r="I34">
        <f t="shared" ca="1" si="29"/>
        <v>0.212305143959717</v>
      </c>
      <c r="M34" t="str">
        <f t="shared" ca="1" si="2"/>
        <v>안 지정 캐릭터 PP 영웅등급</v>
      </c>
      <c r="N34">
        <f t="shared" ca="1" si="3"/>
        <v>2553</v>
      </c>
      <c r="O34">
        <f t="shared" ca="1" si="4"/>
        <v>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900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439</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v>
      </c>
      <c r="AN34" t="str">
        <f t="shared" ca="1" si="10"/>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0.49529841029684107</v>
      </c>
      <c r="E35">
        <f t="shared" ca="1" si="29"/>
        <v>0.65526770017917069</v>
      </c>
      <c r="F35">
        <f t="shared" ca="1" si="29"/>
        <v>7.4455052684765377E-3</v>
      </c>
      <c r="G35">
        <f t="shared" ca="1" si="29"/>
        <v>0.57121036599535135</v>
      </c>
      <c r="H35">
        <f t="shared" ca="1" si="29"/>
        <v>0.40782546116480267</v>
      </c>
      <c r="I35">
        <f t="shared" ca="1" si="29"/>
        <v>0.42282696534254005</v>
      </c>
      <c r="M35" t="str">
        <f t="shared" ca="1" si="2"/>
        <v>안 지정 캐릭터 PP 일반등급</v>
      </c>
      <c r="N35">
        <f t="shared" ca="1" si="3"/>
        <v>65526</v>
      </c>
      <c r="O35">
        <f t="shared" ca="1" si="4"/>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fe</v>
      </c>
      <c r="AB35" t="s">
        <v>82</v>
      </c>
      <c r="AC35" t="s">
        <v>496</v>
      </c>
      <c r="AD35">
        <v>1</v>
      </c>
      <c r="AE35" t="s">
        <v>129</v>
      </c>
      <c r="AF35">
        <v>139</v>
      </c>
      <c r="AG35">
        <v>59</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전설</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왕실의 품격</v>
      </c>
      <c r="AL35">
        <v>1</v>
      </c>
      <c r="AM3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v>
      </c>
      <c r="AN35" t="str">
        <f t="shared" ca="1" si="10"/>
        <v>{"dy":4,"sl":3,"tp":"fe","vl":"Equip1401","cn":1,"pt":"DI","pp":139,"pr":59}</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0.44592710188912188</v>
      </c>
      <c r="E36">
        <f t="shared" ca="1" si="29"/>
        <v>0.91612871126466944</v>
      </c>
      <c r="F36">
        <f t="shared" ca="1" si="29"/>
        <v>0.55329491245906437</v>
      </c>
      <c r="G36">
        <f t="shared" ca="1" si="29"/>
        <v>0.36333855734426113</v>
      </c>
      <c r="H36">
        <f t="shared" ca="1" si="29"/>
        <v>0.67109666175211002</v>
      </c>
      <c r="I36">
        <f t="shared" ca="1" si="29"/>
        <v>0.70356880908451602</v>
      </c>
      <c r="M36" t="str">
        <f t="shared" ca="1" si="2"/>
        <v>안 지정 캐릭터 PP 일반등급</v>
      </c>
      <c r="N36">
        <f t="shared" ca="1" si="3"/>
        <v>91612</v>
      </c>
      <c r="O36">
        <f t="shared" ca="1" si="4"/>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429</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v>
      </c>
      <c r="AN36" t="str">
        <f t="shared" ca="1" si="10"/>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0.20202419065809707</v>
      </c>
      <c r="E37">
        <f t="shared" ca="1" si="29"/>
        <v>0.85394368581687941</v>
      </c>
      <c r="F37">
        <f t="shared" ca="1" si="29"/>
        <v>0.57419869952826819</v>
      </c>
      <c r="G37">
        <f t="shared" ca="1" si="29"/>
        <v>0.81030563053029514</v>
      </c>
      <c r="H37">
        <f t="shared" ca="1" si="29"/>
        <v>0.25093456688697502</v>
      </c>
      <c r="I37">
        <f t="shared" ca="1" si="29"/>
        <v>0.16180667469617249</v>
      </c>
      <c r="M37" t="str">
        <f t="shared" ca="1" si="2"/>
        <v>지정 장비</v>
      </c>
      <c r="N37" t="e">
        <f t="shared" ca="1" si="3"/>
        <v>#VALUE!</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t="shared" ca="1" si="5"/>
        <v>#VALUE!</v>
      </c>
      <c r="U37" t="s">
        <v>82</v>
      </c>
      <c r="V37" t="s">
        <v>203</v>
      </c>
      <c r="W37">
        <v>1</v>
      </c>
      <c r="X37" t="s">
        <v>125</v>
      </c>
      <c r="Z37">
        <v>2900</v>
      </c>
      <c r="AA37" t="str">
        <f t="shared" ca="1" si="6"/>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0.10440507236519248</v>
      </c>
      <c r="E38">
        <f t="shared" ca="1" si="29"/>
        <v>0.47932485195238206</v>
      </c>
      <c r="F38">
        <f t="shared" ca="1" si="29"/>
        <v>9.505889415035973E-2</v>
      </c>
      <c r="G38">
        <f t="shared" ca="1" si="29"/>
        <v>0.7184373176851212</v>
      </c>
      <c r="H38">
        <f t="shared" ca="1" si="29"/>
        <v>0.42771165860545024</v>
      </c>
      <c r="I38">
        <f t="shared" ca="1" si="29"/>
        <v>0.70330135888948675</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459</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0.35243081049857283</v>
      </c>
      <c r="E39">
        <f t="shared" ca="1" si="29"/>
        <v>0.37916234812395322</v>
      </c>
      <c r="F39">
        <f t="shared" ca="1" si="29"/>
        <v>0.76268147738675041</v>
      </c>
      <c r="G39">
        <f t="shared" ca="1" si="29"/>
        <v>4.3326763511994937E-2</v>
      </c>
      <c r="H39">
        <f t="shared" ca="1" si="29"/>
        <v>0.27884894869397436</v>
      </c>
      <c r="I39">
        <f t="shared" ca="1" si="29"/>
        <v>0.96389179558455196</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409</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v>
      </c>
      <c r="AN39" t="str">
        <f t="shared" ca="1" si="10"/>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0.71815606446318792</v>
      </c>
      <c r="E40">
        <f t="shared" ca="1" si="29"/>
        <v>0.42181460530320358</v>
      </c>
      <c r="F40">
        <f t="shared" ca="1" si="29"/>
        <v>4.3170184244455956E-2</v>
      </c>
      <c r="G40">
        <f t="shared" ca="1" si="29"/>
        <v>0.64109690926285112</v>
      </c>
      <c r="H40">
        <f t="shared" ca="1" si="29"/>
        <v>0.77733832686635562</v>
      </c>
      <c r="I40">
        <f t="shared" ca="1" si="29"/>
        <v>0.96345286832151866</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v>
      </c>
      <c r="AN40" t="str">
        <f t="shared" ca="1" si="10"/>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0.60967703159333719</v>
      </c>
      <c r="E41">
        <f t="shared" ca="1" si="29"/>
        <v>0.16814545682983173</v>
      </c>
      <c r="F41">
        <f t="shared" ca="1" si="29"/>
        <v>0.73149808561115159</v>
      </c>
      <c r="G41">
        <f t="shared" ca="1" si="29"/>
        <v>0.76082292548199026</v>
      </c>
      <c r="H41">
        <f t="shared" ca="1" si="29"/>
        <v>0.58445129677124341</v>
      </c>
      <c r="I41">
        <f t="shared" ca="1" si="29"/>
        <v>0.47144205536045536</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v>
      </c>
      <c r="AN41" t="str">
        <f t="shared" ca="1" si="10"/>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0.39520377213731817</v>
      </c>
      <c r="E42">
        <f t="shared" ca="1" si="30"/>
        <v>0.57190885973059113</v>
      </c>
      <c r="F42">
        <f t="shared" ca="1" si="30"/>
        <v>0.49527348356462464</v>
      </c>
      <c r="G42">
        <f t="shared" ca="1" si="30"/>
        <v>0.86183970302112822</v>
      </c>
      <c r="H42">
        <f t="shared" ca="1" si="30"/>
        <v>0.32071822882444889</v>
      </c>
      <c r="I42">
        <f t="shared" ca="1" si="30"/>
        <v>0.42584950646725206</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397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v>
      </c>
      <c r="AN42" t="str">
        <f t="shared" ca="1" si="10"/>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0.52575632584617848</v>
      </c>
      <c r="E43">
        <f t="shared" ca="1" si="30"/>
        <v>0.13939913804177506</v>
      </c>
      <c r="F43">
        <f t="shared" ca="1" si="30"/>
        <v>0.69151608206415616</v>
      </c>
      <c r="G43">
        <f t="shared" ca="1" si="30"/>
        <v>0.87777060070359059</v>
      </c>
      <c r="H43">
        <f t="shared" ca="1" si="30"/>
        <v>0.68804418237333953</v>
      </c>
      <c r="I43">
        <f t="shared" ca="1" si="30"/>
        <v>0.23238756706697528</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471</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v>
      </c>
      <c r="AN43" t="str">
        <f t="shared" ca="1" si="10"/>
        <v>{"dy":5,"sl":1,"tp":"fe","vl":"Equip4201","cn":1,"pt":"GO","pr":3100}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0.42708482018979621</v>
      </c>
      <c r="E44">
        <f t="shared" ca="1" si="30"/>
        <v>0.7321372786563124</v>
      </c>
      <c r="F44">
        <f t="shared" ca="1" si="30"/>
        <v>0.90097329522285474</v>
      </c>
      <c r="G44">
        <f t="shared" ca="1" si="30"/>
        <v>0.80506948467557937</v>
      </c>
      <c r="H44">
        <f t="shared" ca="1" si="30"/>
        <v>6.6043332947269384E-2</v>
      </c>
      <c r="I44">
        <f t="shared" ca="1" si="30"/>
        <v>0.70232363212184867</v>
      </c>
      <c r="M44" t="str">
        <f t="shared" ca="1" si="2"/>
        <v>안 지정 캐릭터 PP 영웅등급</v>
      </c>
      <c r="N44">
        <f t="shared" ca="1" si="3"/>
        <v>73213</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0.87681463842976237</v>
      </c>
      <c r="E45">
        <f t="shared" ca="1" si="30"/>
        <v>0.37063889552242812</v>
      </c>
      <c r="F45">
        <f t="shared" ca="1" si="30"/>
        <v>0.69577246060329712</v>
      </c>
      <c r="G45">
        <f t="shared" ca="1" si="30"/>
        <v>0.42604434082344833</v>
      </c>
      <c r="H45">
        <f t="shared" ca="1" si="30"/>
        <v>0.16282459873829735</v>
      </c>
      <c r="I45">
        <f t="shared" ca="1" si="30"/>
        <v>0.62277549276462596</v>
      </c>
      <c r="M45" t="str">
        <f t="shared" ca="1" si="2"/>
        <v>안 지정 캐릭터 PP 일반등급</v>
      </c>
      <c r="N45">
        <f t="shared" ca="1" si="3"/>
        <v>37063</v>
      </c>
      <c r="O45">
        <f t="shared" ca="1" si="4"/>
        <v>7</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413</v>
      </c>
      <c r="AD45">
        <v>1</v>
      </c>
      <c r="AE45" t="s">
        <v>125</v>
      </c>
      <c r="AG45">
        <v>1400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칼날 손잡이</v>
      </c>
      <c r="AL45">
        <v>1</v>
      </c>
      <c r="AM4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v>
      </c>
      <c r="AN45" t="str">
        <f t="shared" ca="1" si="10"/>
        <v>{"dy":5,"sl":3,"tp":"fe","vl":"Equip1101","cn":1,"pt":"GO","pr":1400}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0.77253548830503183</v>
      </c>
      <c r="E46">
        <f t="shared" ca="1" si="30"/>
        <v>0.98503220378820855</v>
      </c>
      <c r="F46">
        <f t="shared" ca="1" si="30"/>
        <v>0.91177804322027056</v>
      </c>
      <c r="G46">
        <f t="shared" ca="1" si="30"/>
        <v>0.57343368883121493</v>
      </c>
      <c r="H46">
        <f t="shared" ca="1" si="30"/>
        <v>0.54837719577613731</v>
      </c>
      <c r="I46">
        <f t="shared" ca="1" si="30"/>
        <v>0.88463307623471887</v>
      </c>
      <c r="M46" t="str">
        <f t="shared" ca="1" si="2"/>
        <v>안 지정 캐릭터 PP 일반등급</v>
      </c>
      <c r="N46">
        <f t="shared" ca="1" si="3"/>
        <v>98503</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4200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425</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v>
      </c>
      <c r="AN46" t="str">
        <f t="shared" ca="1" si="10"/>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0.72535131786957863</v>
      </c>
      <c r="E47">
        <f t="shared" ca="1" si="30"/>
        <v>7.7975762088747791E-3</v>
      </c>
      <c r="F47">
        <f t="shared" ca="1" si="30"/>
        <v>0.48070503666548525</v>
      </c>
      <c r="G47">
        <f t="shared" ca="1" si="30"/>
        <v>0.16156375266857814</v>
      </c>
      <c r="H47">
        <f t="shared" ca="1" si="30"/>
        <v>7.1733234529930412E-2</v>
      </c>
      <c r="I47">
        <f t="shared" ca="1" si="30"/>
        <v>0.39919737702621627</v>
      </c>
      <c r="M47" t="str">
        <f t="shared" ca="1" si="2"/>
        <v>안 지정 캐릭터 PP 영웅등급</v>
      </c>
      <c r="N47">
        <f t="shared" ca="1" si="3"/>
        <v>779</v>
      </c>
      <c r="O47">
        <f t="shared" ca="1" si="4"/>
        <v>3</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900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125</v>
      </c>
      <c r="Z47">
        <v>1300</v>
      </c>
      <c r="AA47" t="str">
        <f t="shared" ca="1" si="6"/>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0.12162482100638472</v>
      </c>
      <c r="E48">
        <f t="shared" ca="1" si="30"/>
        <v>0.4232627197336094</v>
      </c>
      <c r="F48">
        <f t="shared" ca="1" si="30"/>
        <v>9.8574992827910157E-2</v>
      </c>
      <c r="G48">
        <f t="shared" ca="1" si="30"/>
        <v>0.91033094021158245</v>
      </c>
      <c r="H48">
        <f t="shared" ca="1" si="30"/>
        <v>0.72480994430902956</v>
      </c>
      <c r="I48">
        <f t="shared" ca="1" si="30"/>
        <v>0.83732142005459276</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390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0.4713698963654942</v>
      </c>
      <c r="E49">
        <f t="shared" ca="1" si="30"/>
        <v>0.77169550002342047</v>
      </c>
      <c r="F49">
        <f t="shared" ca="1" si="30"/>
        <v>0.65121190827454634</v>
      </c>
      <c r="G49">
        <f t="shared" ca="1" si="30"/>
        <v>0.80758866072450708</v>
      </c>
      <c r="H49">
        <f t="shared" ca="1" si="30"/>
        <v>0.88495769202740082</v>
      </c>
      <c r="I49">
        <f t="shared" ca="1" si="30"/>
        <v>0.66966438471480327</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0.76868493646480929</v>
      </c>
      <c r="E50">
        <f t="shared" ca="1" si="30"/>
        <v>0.91860282209830113</v>
      </c>
      <c r="F50">
        <f t="shared" ca="1" si="30"/>
        <v>0.41293309058331196</v>
      </c>
      <c r="G50">
        <f t="shared" ca="1" si="30"/>
        <v>0.61599615890822246</v>
      </c>
      <c r="H50">
        <f t="shared" ca="1" si="30"/>
        <v>0.51674833992280778</v>
      </c>
      <c r="I50">
        <f t="shared" ca="1" si="30"/>
        <v>0.23466120015265968</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fc</v>
      </c>
      <c r="AB50" t="s">
        <v>85</v>
      </c>
      <c r="AC50" t="s">
        <v>495</v>
      </c>
      <c r="AD50">
        <v>1</v>
      </c>
      <c r="AE50" t="s">
        <v>129</v>
      </c>
      <c r="AF50">
        <v>219</v>
      </c>
      <c r="AG50">
        <v>149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카츄진</v>
      </c>
      <c r="AL50">
        <v>1</v>
      </c>
      <c r="AM5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v>
      </c>
      <c r="AN50" t="str">
        <f t="shared" ca="1" si="10"/>
        <v>{"dy":5,"sl":8,"tp":"fc","vl":"Actor3117","cn":1,"pt":"DI","pp":219,"pr":149}</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0.66796291756087667</v>
      </c>
      <c r="E51">
        <f t="shared" ca="1" si="30"/>
        <v>0.23399371304484184</v>
      </c>
      <c r="F51">
        <f t="shared" ca="1" si="30"/>
        <v>0.14076915018813518</v>
      </c>
      <c r="G51">
        <f t="shared" ca="1" si="30"/>
        <v>1.9949860839423406E-2</v>
      </c>
      <c r="H51">
        <f t="shared" ca="1" si="30"/>
        <v>0.47747499089615153</v>
      </c>
      <c r="I51">
        <f t="shared" ca="1" si="30"/>
        <v>3.2125609269835653E-2</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fp</v>
      </c>
      <c r="AB51" t="s">
        <v>86</v>
      </c>
      <c r="AC51" t="s">
        <v>495</v>
      </c>
      <c r="AD51">
        <v>75</v>
      </c>
      <c r="AE51" t="s">
        <v>129</v>
      </c>
      <c r="AF51">
        <v>172</v>
      </c>
      <c r="AG51">
        <v>69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카츄진</v>
      </c>
      <c r="AL51">
        <v>1</v>
      </c>
      <c r="AM5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v>
      </c>
      <c r="AN51" t="str">
        <f t="shared" ca="1" si="10"/>
        <v>{"dy":5,"sl":9,"tp":"fp","vl":"Actor3117","cn":75,"pt":"DI","pp":172,"pr":69}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0.76740150412932107</v>
      </c>
      <c r="E52">
        <f t="shared" ca="1" si="31"/>
        <v>0.21256525555543504</v>
      </c>
      <c r="F52">
        <f t="shared" ca="1" si="31"/>
        <v>0.83975818845877992</v>
      </c>
      <c r="G52">
        <f t="shared" ca="1" si="31"/>
        <v>8.8368661549853789E-2</v>
      </c>
      <c r="H52">
        <f t="shared" ca="1" si="31"/>
        <v>0.85794393051847462</v>
      </c>
      <c r="I52">
        <f t="shared" ca="1" si="31"/>
        <v>0.26245148789091921</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e">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#VALUE!</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0.63543710742750836</v>
      </c>
      <c r="E53">
        <f t="shared" ca="1" si="31"/>
        <v>0.41594687778345341</v>
      </c>
      <c r="F53">
        <f t="shared" ca="1" si="31"/>
        <v>0.36849553214702513</v>
      </c>
      <c r="G53">
        <f t="shared" ca="1" si="31"/>
        <v>0.18341421161736626</v>
      </c>
      <c r="H53">
        <f t="shared" ca="1" si="31"/>
        <v>9.0457925200221001E-2</v>
      </c>
      <c r="I53">
        <f t="shared" ca="1" si="31"/>
        <v>7.1922147753532228E-2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v>
      </c>
      <c r="AN53" t="str">
        <f t="shared" ca="1" si="10"/>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0.27487368518753486</v>
      </c>
      <c r="E54">
        <f t="shared" ca="1" si="31"/>
        <v>3.0033939518403496E-2</v>
      </c>
      <c r="F54">
        <f t="shared" ca="1" si="31"/>
        <v>5.2788528324792861E-2</v>
      </c>
      <c r="G54">
        <f t="shared" ca="1" si="31"/>
        <v>0.75247453372581108</v>
      </c>
      <c r="H54">
        <f t="shared" ca="1" si="31"/>
        <v>0.20471218489149912</v>
      </c>
      <c r="I54">
        <f t="shared" ca="1" si="31"/>
        <v>0.72025221404436801</v>
      </c>
      <c r="M54" t="str">
        <f t="shared" ca="1" si="2"/>
        <v>안 지정 캐릭터 PP 영웅등급</v>
      </c>
      <c r="N54">
        <f t="shared" ca="1" si="3"/>
        <v>3003</v>
      </c>
      <c r="O54">
        <f t="shared" ca="1" si="4"/>
        <v>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441</v>
      </c>
      <c r="AD54">
        <v>1</v>
      </c>
      <c r="AE54" t="s">
        <v>391</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v>
      </c>
      <c r="AN54" t="str">
        <f t="shared" ca="1" si="10"/>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0.36888661599567885</v>
      </c>
      <c r="E55">
        <f t="shared" ca="1" si="31"/>
        <v>0.86340652674458374</v>
      </c>
      <c r="F55">
        <f t="shared" ca="1" si="31"/>
        <v>0.19026072316685838</v>
      </c>
      <c r="G55">
        <f t="shared" ca="1" si="31"/>
        <v>0.20681415337951381</v>
      </c>
      <c r="H55">
        <f t="shared" ca="1" si="31"/>
        <v>0.85070032444941157</v>
      </c>
      <c r="I55">
        <f t="shared" ca="1" si="31"/>
        <v>0.97959730099018549</v>
      </c>
      <c r="M55" t="str">
        <f t="shared" ca="1" si="2"/>
        <v>안 지정 캐릭터 PP 일반등급</v>
      </c>
      <c r="N55">
        <f t="shared" ca="1" si="3"/>
        <v>86340</v>
      </c>
      <c r="O55">
        <f t="shared" ca="1" si="4"/>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416</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0.34512425440939187</v>
      </c>
      <c r="E56">
        <f t="shared" ca="1" si="31"/>
        <v>0.87885020478923992</v>
      </c>
      <c r="F56">
        <f t="shared" ca="1" si="31"/>
        <v>0.1757400819595879</v>
      </c>
      <c r="G56">
        <f t="shared" ca="1" si="31"/>
        <v>0.10941528268323819</v>
      </c>
      <c r="H56">
        <f t="shared" ca="1" si="31"/>
        <v>0.54268285263176241</v>
      </c>
      <c r="I56">
        <f t="shared" ca="1" si="31"/>
        <v>0.99036417753585404</v>
      </c>
      <c r="M56" t="str">
        <f t="shared" ca="1" si="2"/>
        <v>안 지정 캐릭터 PP 일반등급</v>
      </c>
      <c r="N56">
        <f t="shared" ca="1" si="3"/>
        <v>87885</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472</v>
      </c>
      <c r="AD56">
        <v>1</v>
      </c>
      <c r="AE56" t="s">
        <v>125</v>
      </c>
      <c r="AG56">
        <v>800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유목민의 가보</v>
      </c>
      <c r="AL56">
        <v>1</v>
      </c>
      <c r="AM5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v>
      </c>
      <c r="AN56" t="str">
        <f t="shared" ca="1" si="10"/>
        <v>{"dy":6,"sl":4,"tp":"fe","vl":"Equip2001","cn":1,"pt":"GO","pr":800}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0.60753359149008235</v>
      </c>
      <c r="E57">
        <f t="shared" ca="1" si="31"/>
        <v>0.2941503196174885</v>
      </c>
      <c r="F57">
        <f t="shared" ca="1" si="31"/>
        <v>0.80783539877914867</v>
      </c>
      <c r="G57">
        <f t="shared" ca="1" si="31"/>
        <v>0.42680651718495977</v>
      </c>
      <c r="H57">
        <f t="shared" ca="1" si="31"/>
        <v>0.27599231315942885</v>
      </c>
      <c r="I57">
        <f t="shared" ca="1" si="31"/>
        <v>0.66989231288946482</v>
      </c>
      <c r="M57" t="str">
        <f t="shared" ca="1" si="2"/>
        <v>안 지정 캐릭터 PP 영웅등급</v>
      </c>
      <c r="N57">
        <f t="shared" ca="1" si="3"/>
        <v>29415</v>
      </c>
      <c r="O57">
        <f t="shared" ca="1" si="4"/>
        <v>6</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125</v>
      </c>
      <c r="Z57">
        <v>1200</v>
      </c>
      <c r="AA57" t="str">
        <f t="shared" ca="1" si="6"/>
        <v>fe</v>
      </c>
      <c r="AB57" t="s">
        <v>82</v>
      </c>
      <c r="AC57" t="s">
        <v>467</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0.48353310286399875</v>
      </c>
      <c r="E58">
        <f t="shared" ca="1" si="31"/>
        <v>0.81644635380797703</v>
      </c>
      <c r="F58">
        <f t="shared" ca="1" si="31"/>
        <v>1.8173489016813149E-2</v>
      </c>
      <c r="G58">
        <f t="shared" ca="1" si="31"/>
        <v>0.80931471843857006</v>
      </c>
      <c r="H58">
        <f t="shared" ca="1" si="31"/>
        <v>0.35621536605841719</v>
      </c>
      <c r="I58">
        <f t="shared" ca="1" si="31"/>
        <v>7.1410533810369103E-2</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3.9126771682291728E-2</v>
      </c>
      <c r="E59">
        <f t="shared" ca="1" si="31"/>
        <v>0.86096718053195787</v>
      </c>
      <c r="F59">
        <f t="shared" ca="1" si="31"/>
        <v>0.63555010048402294</v>
      </c>
      <c r="G59">
        <f t="shared" ca="1" si="31"/>
        <v>0.14757245407076369</v>
      </c>
      <c r="H59">
        <f t="shared" ca="1" si="31"/>
        <v>1.6530140837155427E-2</v>
      </c>
      <c r="I59">
        <f t="shared" ca="1" si="31"/>
        <v>0.98039681669370882</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403</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0.27512196112812726</v>
      </c>
      <c r="E60">
        <f t="shared" ca="1" si="31"/>
        <v>0.29703976558710932</v>
      </c>
      <c r="F60">
        <f t="shared" ca="1" si="31"/>
        <v>0.52617515373724977</v>
      </c>
      <c r="G60">
        <f t="shared" ca="1" si="31"/>
        <v>0.95662067510356896</v>
      </c>
      <c r="H60">
        <f t="shared" ca="1" si="31"/>
        <v>0.16037638055680159</v>
      </c>
      <c r="I60">
        <f t="shared" ca="1" si="31"/>
        <v>0.48242189480474462</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0.8009112374526185</v>
      </c>
      <c r="E61">
        <f t="shared" ca="1" si="31"/>
        <v>0.88650651098947042</v>
      </c>
      <c r="F61">
        <f t="shared" ca="1" si="31"/>
        <v>0.38082207642471266</v>
      </c>
      <c r="G61">
        <f t="shared" ca="1" si="31"/>
        <v>0.50594132576574768</v>
      </c>
      <c r="H61">
        <f t="shared" ca="1" si="31"/>
        <v>8.453081935689799E-2</v>
      </c>
      <c r="I61">
        <f t="shared" ca="1" si="31"/>
        <v>0.91901628444384331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0.64038905769949062</v>
      </c>
      <c r="E62">
        <f t="shared" ca="1" si="32"/>
        <v>0.56606680302172008</v>
      </c>
      <c r="F62">
        <f t="shared" ca="1" si="32"/>
        <v>0.97123383317420775</v>
      </c>
      <c r="G62">
        <f t="shared" ca="1" si="32"/>
        <v>0.65838336230940853</v>
      </c>
      <c r="H62">
        <f t="shared" ca="1" si="32"/>
        <v>0.97885835583962066</v>
      </c>
      <c r="I62">
        <f t="shared" ca="1" si="32"/>
        <v>0.15948275317493321</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394</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v>
      </c>
      <c r="AN62" t="str">
        <f t="shared" ca="1" si="10"/>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0.52286192276145771</v>
      </c>
      <c r="E63">
        <f t="shared" ca="1" si="32"/>
        <v>7.2614229685820653E-2</v>
      </c>
      <c r="F63">
        <f t="shared" ca="1" si="32"/>
        <v>0.4380379620092778</v>
      </c>
      <c r="G63">
        <f t="shared" ca="1" si="32"/>
        <v>0.61538275292422318</v>
      </c>
      <c r="H63">
        <f t="shared" ca="1" si="32"/>
        <v>0.87212801102727844</v>
      </c>
      <c r="I63">
        <f t="shared" ca="1" si="32"/>
        <v>0.82923391475535457</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0.36223677680349198</v>
      </c>
      <c r="E64">
        <f t="shared" ca="1" si="32"/>
        <v>0.80229126087292202</v>
      </c>
      <c r="F64">
        <f t="shared" ca="1" si="32"/>
        <v>0.79719474087871889</v>
      </c>
      <c r="G64">
        <f t="shared" ca="1" si="32"/>
        <v>7.4622262471716216E-2</v>
      </c>
      <c r="H64">
        <f t="shared" ca="1" si="32"/>
        <v>0.53390674997219878</v>
      </c>
      <c r="I64">
        <f t="shared" ca="1" si="32"/>
        <v>0.40732372730034272</v>
      </c>
      <c r="M64" t="str">
        <f t="shared" ca="1" si="2"/>
        <v>안 지정 캐릭터 PP 영웅등급</v>
      </c>
      <c r="N64">
        <f t="shared" ca="1" si="3"/>
        <v>80229</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3600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0.18823350107851422</v>
      </c>
      <c r="E65">
        <f t="shared" ca="1" si="32"/>
        <v>0.84059084760980651</v>
      </c>
      <c r="F65">
        <f t="shared" ca="1" si="32"/>
        <v>7.1167125324230529E-2</v>
      </c>
      <c r="G65">
        <f t="shared" ca="1" si="32"/>
        <v>5.7896054073603764E-2</v>
      </c>
      <c r="H65">
        <f t="shared" ca="1" si="32"/>
        <v>0.10594333090128694</v>
      </c>
      <c r="I65">
        <f t="shared" ca="1" si="32"/>
        <v>0.30741490921570258</v>
      </c>
      <c r="M65" t="str">
        <f t="shared" ca="1" si="2"/>
        <v>안 지정 캐릭터 PP 영웅등급</v>
      </c>
      <c r="N65">
        <f t="shared" ca="1" si="3"/>
        <v>84059</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203</v>
      </c>
      <c r="AD65">
        <v>1</v>
      </c>
      <c r="AE65" t="s">
        <v>125</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잔혹한 지배자</v>
      </c>
      <c r="AL65">
        <v>1</v>
      </c>
      <c r="AM6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v>
      </c>
      <c r="AN65" t="str">
        <f t="shared" ca="1" si="10"/>
        <v>{"dy":7,"sl":3,"tp":"fe","vl":"Equip4201","cn":1,"pt":"GO","pr":3000}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0.14223543461110255</v>
      </c>
      <c r="E66">
        <f t="shared" ca="1" si="32"/>
        <v>7.6823481903306456E-3</v>
      </c>
      <c r="F66">
        <f t="shared" ca="1" si="32"/>
        <v>0.69918939472108443</v>
      </c>
      <c r="G66">
        <f t="shared" ca="1" si="32"/>
        <v>0.59841848802544606</v>
      </c>
      <c r="H66">
        <f t="shared" ca="1" si="32"/>
        <v>0.83409586874985753</v>
      </c>
      <c r="I66">
        <f t="shared" ca="1" si="32"/>
        <v>0.11325326534388691</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768</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382</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블레이드 보우</v>
      </c>
      <c r="AL66">
        <v>1</v>
      </c>
      <c r="AM66" t="str">
        <f t="shared" ref="AM66:AM129" ca="1" si="41">IF(ROW()=2,AN66,OFFSET(AM66,-1,0)&amp;IF(LEN(AN66)=0,"",","&amp;AN66))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{"dy":7,"sl":4,"tp":"fe","vl":"Equip2002","cn":1,"pt":"GO","pr":900}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0.35245610412547457</v>
      </c>
      <c r="E67">
        <f t="shared" ca="1" si="32"/>
        <v>0.36364351972374942</v>
      </c>
      <c r="F67">
        <f t="shared" ca="1" si="32"/>
        <v>0.39149750946740236</v>
      </c>
      <c r="G67">
        <f t="shared" ca="1" si="32"/>
        <v>0.30225476978177257</v>
      </c>
      <c r="H67">
        <f t="shared" ca="1" si="32"/>
        <v>0.94966504007748276</v>
      </c>
      <c r="I67">
        <f t="shared" ca="1" si="32"/>
        <v>0.55735522413605387</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482</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용기의 도끼</v>
      </c>
      <c r="AL67">
        <v>1</v>
      </c>
      <c r="AM6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v>
      </c>
      <c r="AN67" t="str">
        <f t="shared" ca="1" si="42"/>
        <v>{"dy":7,"sl":5,"tp":"fe","vl":"Equip0001","cn":1,"pt":"GO","pr":700}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0.45062018793046876</v>
      </c>
      <c r="E68">
        <f t="shared" ca="1" si="32"/>
        <v>3.6514931888697033E-3</v>
      </c>
      <c r="F68">
        <f t="shared" ca="1" si="32"/>
        <v>0.58935766617767404</v>
      </c>
      <c r="G68">
        <f t="shared" ca="1" si="32"/>
        <v>0.90588806204459671</v>
      </c>
      <c r="H68">
        <f t="shared" ca="1" si="32"/>
        <v>0.26906238128588422</v>
      </c>
      <c r="I68">
        <f t="shared" ca="1" si="32"/>
        <v>8.6263850660007524E-2</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422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v>
      </c>
      <c r="AN68" t="str">
        <f t="shared" ca="1" si="42"/>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0.64656907602654745</v>
      </c>
      <c r="E69">
        <f t="shared" ca="1" si="32"/>
        <v>0.77584751056171974</v>
      </c>
      <c r="F69">
        <f t="shared" ca="1" si="32"/>
        <v>0.19238178563784825</v>
      </c>
      <c r="G69">
        <f t="shared" ca="1" si="32"/>
        <v>0.33016840737026854</v>
      </c>
      <c r="H69">
        <f t="shared" ca="1" si="32"/>
        <v>0.20409770371369085</v>
      </c>
      <c r="I69">
        <f t="shared" ca="1" si="32"/>
        <v>0.70921260451623047</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0.84450228614946476</v>
      </c>
      <c r="E70">
        <f t="shared" ca="1" si="32"/>
        <v>0.25572776421268284</v>
      </c>
      <c r="F70">
        <f t="shared" ca="1" si="32"/>
        <v>0.56949406089960863</v>
      </c>
      <c r="G70">
        <f t="shared" ca="1" si="32"/>
        <v>0.41758886436082421</v>
      </c>
      <c r="H70">
        <f t="shared" ca="1" si="32"/>
        <v>0.60625855080706081</v>
      </c>
      <c r="I70">
        <f t="shared" ca="1" si="32"/>
        <v>0.32566925313947659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0.44255052986331667</v>
      </c>
      <c r="E71">
        <f t="shared" ca="1" si="32"/>
        <v>0.46687013540989741</v>
      </c>
      <c r="F71">
        <f t="shared" ca="1" si="32"/>
        <v>0.34633795158642022</v>
      </c>
      <c r="G71">
        <f t="shared" ca="1" si="32"/>
        <v>0.18855690387131951</v>
      </c>
      <c r="H71">
        <f t="shared" ca="1" si="32"/>
        <v>0.37402990209800335</v>
      </c>
      <c r="I71">
        <f t="shared" ca="1" si="32"/>
        <v>0.6869759898885297</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0.82231827572710847</v>
      </c>
      <c r="E72">
        <f t="shared" ca="1" si="49"/>
        <v>0.14305506250009037</v>
      </c>
      <c r="F72">
        <f t="shared" ca="1" si="49"/>
        <v>0.14871524403756853</v>
      </c>
      <c r="G72">
        <f t="shared" ca="1" si="49"/>
        <v>0.50024792056073286</v>
      </c>
      <c r="H72">
        <f t="shared" ca="1" si="49"/>
        <v>3.0732308978637879E-2</v>
      </c>
      <c r="I72">
        <f t="shared" ca="1" si="49"/>
        <v>0.42788997067509971</v>
      </c>
      <c r="M72" t="str">
        <f t="shared" ca="1" si="34"/>
        <v>지정 장비</v>
      </c>
      <c r="N72" t="e">
        <f t="shared" ca="1" si="35"/>
        <v>#VALUE!</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t="shared" ca="1" si="37"/>
        <v>#VALUE!</v>
      </c>
      <c r="U72" t="s">
        <v>82</v>
      </c>
      <c r="V72" t="s">
        <v>259</v>
      </c>
      <c r="W72">
        <v>1</v>
      </c>
      <c r="X72" t="s">
        <v>129</v>
      </c>
      <c r="Z72">
        <v>11</v>
      </c>
      <c r="AA72" t="str">
        <f t="shared" ca="1" si="38"/>
        <v>upn</v>
      </c>
      <c r="AB72" t="s">
        <v>92</v>
      </c>
      <c r="AC72">
        <v>48090</v>
      </c>
      <c r="AD72">
        <v>7</v>
      </c>
      <c r="AE72" t="s">
        <v>391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0.46076978750580577</v>
      </c>
      <c r="E73">
        <f t="shared" ca="1" si="49"/>
        <v>2.7000900056136645E-3</v>
      </c>
      <c r="F73">
        <f t="shared" ca="1" si="49"/>
        <v>0.9772010694282327</v>
      </c>
      <c r="G73">
        <f t="shared" ca="1" si="49"/>
        <v>0.56677237602912067</v>
      </c>
      <c r="H73">
        <f t="shared" ca="1" si="49"/>
        <v>0.41762302400188134</v>
      </c>
      <c r="I73">
        <f t="shared" ca="1" si="49"/>
        <v>0.22766440391348131</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468</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0.23331667193393035</v>
      </c>
      <c r="E74">
        <f t="shared" ca="1" si="49"/>
        <v>0.32930478682056463</v>
      </c>
      <c r="F74">
        <f t="shared" ca="1" si="49"/>
        <v>1.6471440343617916E-2</v>
      </c>
      <c r="G74">
        <f t="shared" ca="1" si="49"/>
        <v>0.90023605977623966</v>
      </c>
      <c r="H74">
        <f t="shared" ca="1" si="49"/>
        <v>0.52233802983855726</v>
      </c>
      <c r="I74">
        <f t="shared" ca="1" si="49"/>
        <v>0.35188745877581928</v>
      </c>
      <c r="M74" t="str">
        <f t="shared" ca="1" si="34"/>
        <v>안 지정 캐릭터 PP 영웅등급</v>
      </c>
      <c r="N74">
        <f t="shared" ca="1" si="35"/>
        <v>32930</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443</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v>
      </c>
      <c r="AN74" t="str">
        <f t="shared" ca="1" si="42"/>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0.64957889518634915</v>
      </c>
      <c r="E75">
        <f t="shared" ca="1" si="49"/>
        <v>0.57925991975194646</v>
      </c>
      <c r="F75">
        <f t="shared" ca="1" si="49"/>
        <v>0.57953543435868093</v>
      </c>
      <c r="G75">
        <f t="shared" ca="1" si="49"/>
        <v>0.93215382069553365</v>
      </c>
      <c r="H75">
        <f t="shared" ca="1" si="49"/>
        <v>0.56258398637859863</v>
      </c>
      <c r="I75">
        <f t="shared" ca="1" si="49"/>
        <v>0.15365821251626677</v>
      </c>
      <c r="M75" t="str">
        <f t="shared" ca="1" si="34"/>
        <v>안 지정 캐릭터 PP 일반등급</v>
      </c>
      <c r="N75">
        <f t="shared" ca="1" si="35"/>
        <v>57925</v>
      </c>
      <c r="O75">
        <f t="shared" ca="1" si="36"/>
        <v>9</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2700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192</v>
      </c>
      <c r="AD75">
        <v>1</v>
      </c>
      <c r="AE75" t="s">
        <v>125</v>
      </c>
      <c r="AG75">
        <v>700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얼룩진 도끼</v>
      </c>
      <c r="AL75">
        <v>1</v>
      </c>
      <c r="AM7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v>
      </c>
      <c r="AN75" t="str">
        <f t="shared" ca="1" si="42"/>
        <v>{"dy":8,"sl":3,"tp":"fe","vl":"Equip0002","cn":1,"pt":"GO","pr":700}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0.72415541403515782</v>
      </c>
      <c r="E76">
        <f t="shared" ca="1" si="49"/>
        <v>6.1537330244275101E-2</v>
      </c>
      <c r="F76">
        <f t="shared" ca="1" si="49"/>
        <v>0.47763030802766737</v>
      </c>
      <c r="G76">
        <f t="shared" ca="1" si="49"/>
        <v>0.75834489809995531</v>
      </c>
      <c r="H76">
        <f t="shared" ca="1" si="49"/>
        <v>2.9009376222379868E-2</v>
      </c>
      <c r="I76">
        <f t="shared" ca="1" si="49"/>
        <v>0.45310757668924795</v>
      </c>
      <c r="M76" t="str">
        <f t="shared" ca="1" si="34"/>
        <v>안 지정 캐릭터 PP 일반등급</v>
      </c>
      <c r="N76">
        <f t="shared" ca="1" si="35"/>
        <v>6153</v>
      </c>
      <c r="O76">
        <f t="shared" ca="1" si="36"/>
        <v>3</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390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0.64811949320682294</v>
      </c>
      <c r="E77">
        <f t="shared" ca="1" si="49"/>
        <v>0.2624449732992592</v>
      </c>
      <c r="F77">
        <f t="shared" ca="1" si="49"/>
        <v>0.26281684470694167</v>
      </c>
      <c r="G77">
        <f t="shared" ca="1" si="49"/>
        <v>0.75352210077052795</v>
      </c>
      <c r="H77">
        <f t="shared" ca="1" si="49"/>
        <v>0.49996330164917946</v>
      </c>
      <c r="I77">
        <f t="shared" ca="1" si="49"/>
        <v>0.12490459409399213</v>
      </c>
      <c r="M77" t="str">
        <f t="shared" ca="1" si="34"/>
        <v>안 지정 캐릭터 PP 영웅등급</v>
      </c>
      <c r="N77">
        <f t="shared" ca="1" si="35"/>
        <v>26244</v>
      </c>
      <c r="O77">
        <f t="shared" ca="1" si="36"/>
        <v>6</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1800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185</v>
      </c>
      <c r="W77">
        <v>1</v>
      </c>
      <c r="X77" t="s">
        <v>129</v>
      </c>
      <c r="Z77">
        <v>96</v>
      </c>
      <c r="AA77" t="str">
        <f t="shared" ca="1" si="38"/>
        <v>fe</v>
      </c>
      <c r="AB77" t="s">
        <v>82</v>
      </c>
      <c r="AC77" t="s">
        <v>444</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v>
      </c>
      <c r="AN77" t="str">
        <f t="shared" ca="1" si="42"/>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0.28556555153572627</v>
      </c>
      <c r="E78">
        <f t="shared" ca="1" si="49"/>
        <v>0.6134140215343844</v>
      </c>
      <c r="F78">
        <f t="shared" ca="1" si="49"/>
        <v>0.44628287165564018</v>
      </c>
      <c r="G78">
        <f t="shared" ca="1" si="49"/>
        <v>0.53828792802831116</v>
      </c>
      <c r="H78">
        <f t="shared" ca="1" si="49"/>
        <v>0.14259233631966473</v>
      </c>
      <c r="I78">
        <f t="shared" ca="1" si="49"/>
        <v>0.3589176712095874</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0.4835892063714925</v>
      </c>
      <c r="E79">
        <f t="shared" ca="1" si="49"/>
        <v>0.85475361557148799</v>
      </c>
      <c r="F79">
        <f t="shared" ca="1" si="49"/>
        <v>0.16990037612289555</v>
      </c>
      <c r="G79">
        <f t="shared" ca="1" si="49"/>
        <v>0.76854246514795266</v>
      </c>
      <c r="H79">
        <f t="shared" ca="1" si="49"/>
        <v>0.77331978421314795</v>
      </c>
      <c r="I79">
        <f t="shared" ca="1" si="49"/>
        <v>0.45066448526678093</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445</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v>
      </c>
      <c r="AN79" t="str">
        <f t="shared" ca="1" si="42"/>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0.60390100334890873</v>
      </c>
      <c r="E80">
        <f t="shared" ca="1" si="49"/>
        <v>0.78789235406337788</v>
      </c>
      <c r="F80">
        <f t="shared" ca="1" si="49"/>
        <v>0.5005009967239209</v>
      </c>
      <c r="G80">
        <f t="shared" ca="1" si="49"/>
        <v>7.4626453761542644E-3</v>
      </c>
      <c r="H80">
        <f t="shared" ca="1" si="49"/>
        <v>0.92134246369730899</v>
      </c>
      <c r="I80">
        <f t="shared" ca="1" si="49"/>
        <v>0.62265835285254356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fl1</v>
      </c>
      <c r="AB80" t="s">
        <v>87</v>
      </c>
      <c r="AC80" t="s">
        <v>488</v>
      </c>
      <c r="AD80">
        <v>1</v>
      </c>
      <c r="AE80" t="s">
        <v>129</v>
      </c>
      <c r="AF80">
        <v>240</v>
      </c>
      <c r="AG80">
        <v>139</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프리스</v>
      </c>
      <c r="AL80">
        <v>1</v>
      </c>
      <c r="AM8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v>
      </c>
      <c r="AN80" t="str">
        <f t="shared" ca="1" si="42"/>
        <v>{"dy":8,"sl":8,"tp":"fl1","vl":"Actor0125","cn":1,"pt":"DI","pp":240,"pr":139}</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0.38850529728287497</v>
      </c>
      <c r="E81">
        <f t="shared" ca="1" si="49"/>
        <v>0.81983815833695717</v>
      </c>
      <c r="F81">
        <f t="shared" ca="1" si="49"/>
        <v>0.84094949631908855</v>
      </c>
      <c r="G81">
        <f t="shared" ca="1" si="49"/>
        <v>6.7493566752992118E-2</v>
      </c>
      <c r="H81">
        <f t="shared" ca="1" si="49"/>
        <v>0.63041517170075345</v>
      </c>
      <c r="I81">
        <f t="shared" ca="1" si="49"/>
        <v>0.43370569566486816</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fl1</v>
      </c>
      <c r="AB81" t="s">
        <v>87</v>
      </c>
      <c r="AC81" t="s">
        <v>495</v>
      </c>
      <c r="AD81">
        <v>1</v>
      </c>
      <c r="AE81" t="s">
        <v>129</v>
      </c>
      <c r="AF81">
        <v>240</v>
      </c>
      <c r="AG81">
        <v>139</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카츄진</v>
      </c>
      <c r="AL81">
        <v>1</v>
      </c>
      <c r="AM8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v>
      </c>
      <c r="AN81" t="str">
        <f t="shared" ca="1" si="42"/>
        <v>{"dy":8,"sl":9,"tp":"fl1","vl":"Actor3117","cn":1,"pt":"DI","pp":240,"pr":139}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0.34575791547880164</v>
      </c>
      <c r="E82">
        <f t="shared" ca="1" si="50"/>
        <v>0.51368155622637179</v>
      </c>
      <c r="F82">
        <f t="shared" ca="1" si="50"/>
        <v>8.2089191132831085E-2</v>
      </c>
      <c r="G82">
        <f t="shared" ca="1" si="50"/>
        <v>0.36050985543948044</v>
      </c>
      <c r="H82">
        <f t="shared" ca="1" si="50"/>
        <v>0.49682449649441862</v>
      </c>
      <c r="I82">
        <f t="shared" ca="1" si="50"/>
        <v>0.10699342710293891</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409</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SMG28</v>
      </c>
      <c r="AL82">
        <v>1</v>
      </c>
      <c r="AM8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v>
      </c>
      <c r="AN82" t="str">
        <f t="shared" ca="1" si="42"/>
        <v>{"dy":9,"sl":0,"tp":"fe","vl":"Equip6002","cn":1,"pt":"GO","pr":1900}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0.79385252843236886</v>
      </c>
      <c r="E83">
        <f t="shared" ca="1" si="50"/>
        <v>0.40044952213976626</v>
      </c>
      <c r="F83">
        <f t="shared" ca="1" si="50"/>
        <v>0.96006192554694991</v>
      </c>
      <c r="G83">
        <f t="shared" ca="1" si="50"/>
        <v>8.3676470698494931E-2</v>
      </c>
      <c r="H83">
        <f t="shared" ca="1" si="50"/>
        <v>0.65434303439944064</v>
      </c>
      <c r="I83">
        <f t="shared" ca="1" si="50"/>
        <v>0.49800156807752538</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0.6350148760389821</v>
      </c>
      <c r="E84">
        <f t="shared" ca="1" si="50"/>
        <v>0.27262035337894075</v>
      </c>
      <c r="F84">
        <f t="shared" ca="1" si="50"/>
        <v>0.8095433144735753</v>
      </c>
      <c r="G84">
        <f t="shared" ca="1" si="50"/>
        <v>0.80814660960552376</v>
      </c>
      <c r="H84">
        <f t="shared" ca="1" si="50"/>
        <v>0.28740906205619599</v>
      </c>
      <c r="I84">
        <f t="shared" ca="1" si="50"/>
        <v>0.50651455909370635</v>
      </c>
      <c r="M84" t="str">
        <f t="shared" ca="1" si="34"/>
        <v>안 지정 캐릭터 PP 영웅등급</v>
      </c>
      <c r="N84">
        <f t="shared" ca="1" si="35"/>
        <v>27262</v>
      </c>
      <c r="O84">
        <f t="shared" ca="1" si="36"/>
        <v>6</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1800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400</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2.5234659431655482E-2</v>
      </c>
      <c r="E85">
        <f t="shared" ca="1" si="50"/>
        <v>0.39487223962760198</v>
      </c>
      <c r="F85">
        <f t="shared" ca="1" si="50"/>
        <v>0.80336947394074232</v>
      </c>
      <c r="G85">
        <f t="shared" ca="1" si="50"/>
        <v>0.53370654030459386</v>
      </c>
      <c r="H85">
        <f t="shared" ca="1" si="50"/>
        <v>0.479466113074276</v>
      </c>
      <c r="I85">
        <f t="shared" ca="1" si="50"/>
        <v>0.88797907081164573</v>
      </c>
      <c r="M85" t="str">
        <f t="shared" ca="1" si="34"/>
        <v>안 지정 캐릭터 PP 영웅등급</v>
      </c>
      <c r="N85">
        <f t="shared" ca="1" si="35"/>
        <v>39487</v>
      </c>
      <c r="O85">
        <f t="shared" ca="1" si="36"/>
        <v>7</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252</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v>
      </c>
      <c r="AN85" t="str">
        <f t="shared" ca="1" si="42"/>
        <v>{"dy":9,"sl":3,"tp":"fe","vl":"Equip2302","cn":1,"pt":"GO","pr":7300}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0.82620076953896893</v>
      </c>
      <c r="E86">
        <f t="shared" ca="1" si="50"/>
        <v>0.30208724978959545</v>
      </c>
      <c r="F86">
        <f t="shared" ca="1" si="50"/>
        <v>0.7809832169859271</v>
      </c>
      <c r="G86">
        <f t="shared" ca="1" si="50"/>
        <v>0.12605769833864022</v>
      </c>
      <c r="H86">
        <f t="shared" ca="1" si="50"/>
        <v>0.50150012477228156</v>
      </c>
      <c r="I86">
        <f t="shared" ca="1" si="50"/>
        <v>0.10465116857188672</v>
      </c>
      <c r="M86" t="str">
        <f t="shared" ca="1" si="34"/>
        <v>안 지정 캐릭터 PP 일반등급</v>
      </c>
      <c r="N86">
        <f t="shared" ca="1" si="35"/>
        <v>30208</v>
      </c>
      <c r="O86">
        <f t="shared" ca="1" si="36"/>
        <v>6</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1800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446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0.44667044931769906</v>
      </c>
      <c r="E87">
        <f t="shared" ca="1" si="50"/>
        <v>3.2495841763492961E-2</v>
      </c>
      <c r="F87">
        <f t="shared" ca="1" si="50"/>
        <v>0.74037679742173124</v>
      </c>
      <c r="G87">
        <f t="shared" ca="1" si="50"/>
        <v>0.37261157831103175</v>
      </c>
      <c r="H87">
        <f t="shared" ca="1" si="50"/>
        <v>1.3862149131452117E-2</v>
      </c>
      <c r="I87">
        <f t="shared" ca="1" si="50"/>
        <v>0.55372825775065504</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0.2108222204814697</v>
      </c>
      <c r="E88">
        <f t="shared" ca="1" si="50"/>
        <v>0.18411636747953741</v>
      </c>
      <c r="F88">
        <f t="shared" ca="1" si="50"/>
        <v>0.60533136628771345</v>
      </c>
      <c r="G88">
        <f t="shared" ca="1" si="50"/>
        <v>0.56852223301293114</v>
      </c>
      <c r="H88">
        <f t="shared" ca="1" si="50"/>
        <v>0.70813133663229055</v>
      </c>
      <c r="I88">
        <f t="shared" ca="1" si="50"/>
        <v>8.2194140235193336E-2</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445</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0.11658021846148758</v>
      </c>
      <c r="E89">
        <f t="shared" ca="1" si="50"/>
        <v>0.3940768359030874</v>
      </c>
      <c r="F89">
        <f t="shared" ca="1" si="50"/>
        <v>0.56763340377789473</v>
      </c>
      <c r="G89">
        <f t="shared" ca="1" si="50"/>
        <v>0.80223277893637479</v>
      </c>
      <c r="H89">
        <f t="shared" ca="1" si="50"/>
        <v>0.49337780083016436</v>
      </c>
      <c r="I89">
        <f t="shared" ca="1" si="50"/>
        <v>0.27185904476199596</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0.93337408499698848</v>
      </c>
      <c r="E90">
        <f t="shared" ca="1" si="50"/>
        <v>0.69347222217336246</v>
      </c>
      <c r="F90">
        <f t="shared" ca="1" si="50"/>
        <v>0.10328100937247509</v>
      </c>
      <c r="G90">
        <f t="shared" ca="1" si="50"/>
        <v>0.1838988986171104</v>
      </c>
      <c r="H90">
        <f t="shared" ca="1" si="50"/>
        <v>0.73600004537444519</v>
      </c>
      <c r="I90">
        <f t="shared" ca="1" si="50"/>
        <v>0.94437046398597058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0.66676072804340769</v>
      </c>
      <c r="E91">
        <f t="shared" ca="1" si="50"/>
        <v>3.6216480497905823E-2</v>
      </c>
      <c r="F91">
        <f t="shared" ca="1" si="50"/>
        <v>0.38100566737919472</v>
      </c>
      <c r="G91">
        <f t="shared" ca="1" si="50"/>
        <v>0.93787550579740042</v>
      </c>
      <c r="H91">
        <f t="shared" ca="1" si="50"/>
        <v>0.50382678028214756</v>
      </c>
      <c r="I91">
        <f t="shared" ca="1" si="50"/>
        <v>0.32125814784078299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0.18837172006119762</v>
      </c>
      <c r="E92">
        <f t="shared" ca="1" si="51"/>
        <v>0.16365522145826072</v>
      </c>
      <c r="F92">
        <f t="shared" ca="1" si="51"/>
        <v>0.85915834910367217</v>
      </c>
      <c r="G92">
        <f t="shared" ca="1" si="51"/>
        <v>0.65869437586470714</v>
      </c>
      <c r="H92">
        <f t="shared" ca="1" si="51"/>
        <v>0.98967474697840241</v>
      </c>
      <c r="I92">
        <f t="shared" ca="1" si="51"/>
        <v>0.77325211893493062</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382</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v>
      </c>
      <c r="AN92" t="str">
        <f t="shared" ca="1" si="42"/>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0.45290589479628018</v>
      </c>
      <c r="E93">
        <f t="shared" ca="1" si="51"/>
        <v>5.7614216636411864E-2</v>
      </c>
      <c r="F93">
        <f t="shared" ca="1" si="51"/>
        <v>0.71862058563271825</v>
      </c>
      <c r="G93">
        <f t="shared" ca="1" si="51"/>
        <v>1.878289189675808E-3</v>
      </c>
      <c r="H93">
        <f t="shared" ca="1" si="51"/>
        <v>0.96329239882447526</v>
      </c>
      <c r="I93">
        <f t="shared" ca="1" si="51"/>
        <v>0.28746349069125765</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432</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0.98450473409375872</v>
      </c>
      <c r="E94">
        <f t="shared" ca="1" si="51"/>
        <v>0.44207019851756224</v>
      </c>
      <c r="F94">
        <f t="shared" ca="1" si="51"/>
        <v>0.60582967476590732</v>
      </c>
      <c r="G94">
        <f t="shared" ca="1" si="51"/>
        <v>0.94710898126702536</v>
      </c>
      <c r="H94">
        <f t="shared" ca="1" si="51"/>
        <v>0.71160514950648257</v>
      </c>
      <c r="I94">
        <f t="shared" ca="1" si="51"/>
        <v>0.73869610299116129</v>
      </c>
      <c r="M94" t="str">
        <f t="shared" ca="1" si="34"/>
        <v>안 지정 캐릭터 PP 영웅등급</v>
      </c>
      <c r="N94">
        <f t="shared" ca="1" si="35"/>
        <v>44207</v>
      </c>
      <c r="O94">
        <f t="shared" ca="1" si="36"/>
        <v>8</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2400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8.8708295495428247E-2</v>
      </c>
      <c r="E95">
        <f t="shared" ca="1" si="51"/>
        <v>0.91939786646868482</v>
      </c>
      <c r="F95">
        <f t="shared" ca="1" si="51"/>
        <v>0.76485813582737272</v>
      </c>
      <c r="G95">
        <f t="shared" ca="1" si="51"/>
        <v>0.41914370024462699</v>
      </c>
      <c r="H95">
        <f t="shared" ca="1" si="51"/>
        <v>0.51760511281510579</v>
      </c>
      <c r="I95">
        <f t="shared" ca="1" si="51"/>
        <v>0.88918337234408951</v>
      </c>
      <c r="M95" t="str">
        <f t="shared" ca="1" si="34"/>
        <v>안 지정 캐릭터 PP 영웅등급</v>
      </c>
      <c r="N95">
        <f t="shared" ca="1" si="35"/>
        <v>91939</v>
      </c>
      <c r="O95">
        <f t="shared" ca="1" si="36"/>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4200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497</v>
      </c>
      <c r="AD95">
        <v>1</v>
      </c>
      <c r="AE95" t="s">
        <v>129</v>
      </c>
      <c r="AF95">
        <v>299</v>
      </c>
      <c r="AG95">
        <v>199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전설</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수수께끼 나무</v>
      </c>
      <c r="AL95">
        <v>1</v>
      </c>
      <c r="AM9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v>
      </c>
      <c r="AN95" t="str">
        <f t="shared" ca="1" si="42"/>
        <v>{"dy":10,"sl":3,"tp":"fe","vl":"Equip2403","cn":1,"pt":"DI","pp":299,"pr":199}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0.34657298696062611</v>
      </c>
      <c r="E96">
        <f t="shared" ca="1" si="51"/>
        <v>0.50394906374655601</v>
      </c>
      <c r="F96">
        <f t="shared" ca="1" si="51"/>
        <v>0.51845715133082548</v>
      </c>
      <c r="G96">
        <f t="shared" ca="1" si="51"/>
        <v>0.41809897271292329</v>
      </c>
      <c r="H96">
        <f t="shared" ca="1" si="51"/>
        <v>0.42120579902067146</v>
      </c>
      <c r="I96">
        <f t="shared" ca="1" si="51"/>
        <v>0.71077962937931294</v>
      </c>
      <c r="M96" t="str">
        <f t="shared" ca="1" si="34"/>
        <v>안 지정 캐릭터 PP 일반등급</v>
      </c>
      <c r="N96">
        <f t="shared" ca="1" si="35"/>
        <v>50394</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0.35952975229234496</v>
      </c>
      <c r="E97">
        <f t="shared" ca="1" si="51"/>
        <v>0.49077726519283948</v>
      </c>
      <c r="F97">
        <f t="shared" ca="1" si="51"/>
        <v>0.82363198261714476</v>
      </c>
      <c r="G97">
        <f t="shared" ca="1" si="51"/>
        <v>0.82349695763031516</v>
      </c>
      <c r="H97">
        <f t="shared" ca="1" si="51"/>
        <v>0.65260645869483158</v>
      </c>
      <c r="I97">
        <f t="shared" ca="1" si="51"/>
        <v>0.8429745352486091</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394</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0.73684296482227907</v>
      </c>
      <c r="E98">
        <f t="shared" ca="1" si="51"/>
        <v>1.1498331349852786E-2</v>
      </c>
      <c r="F98">
        <f t="shared" ca="1" si="51"/>
        <v>0.42455135212865036</v>
      </c>
      <c r="G98">
        <f t="shared" ca="1" si="51"/>
        <v>3.9950008197817466E-2</v>
      </c>
      <c r="H98">
        <f t="shared" ca="1" si="51"/>
        <v>0.19230111706866182</v>
      </c>
      <c r="I98">
        <f t="shared" ca="1" si="51"/>
        <v>0.98329302439576227</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e">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#VALUE!</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0.9739270373392499</v>
      </c>
      <c r="E99">
        <f t="shared" ca="1" si="51"/>
        <v>0.44216693017711761</v>
      </c>
      <c r="F99">
        <f t="shared" ca="1" si="51"/>
        <v>0.81203031142059268</v>
      </c>
      <c r="G99">
        <f t="shared" ca="1" si="51"/>
        <v>1.7067284767810276E-2</v>
      </c>
      <c r="H99">
        <f t="shared" ca="1" si="51"/>
        <v>0.79388408654633391</v>
      </c>
      <c r="I99">
        <f t="shared" ca="1" si="51"/>
        <v>0.47686263702860965</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447</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0.6945534749963288</v>
      </c>
      <c r="E100">
        <f t="shared" ca="1" si="51"/>
        <v>0.34062570478985577</v>
      </c>
      <c r="F100">
        <f t="shared" ca="1" si="51"/>
        <v>0.50342741357233656</v>
      </c>
      <c r="G100">
        <f t="shared" ca="1" si="51"/>
        <v>0.83689203030120374</v>
      </c>
      <c r="H100">
        <f t="shared" ca="1" si="51"/>
        <v>0.56731022260447994</v>
      </c>
      <c r="I100">
        <f t="shared" ca="1" si="51"/>
        <v>0.11968333204726955</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0.45754659995117164</v>
      </c>
      <c r="E101">
        <f t="shared" ca="1" si="51"/>
        <v>0.2374188062067828</v>
      </c>
      <c r="F101">
        <f t="shared" ca="1" si="51"/>
        <v>0.2834083999023651</v>
      </c>
      <c r="G101">
        <f t="shared" ca="1" si="51"/>
        <v>0.5509797752082729</v>
      </c>
      <c r="H101">
        <f t="shared" ca="1" si="51"/>
        <v>0.65432844096043163</v>
      </c>
      <c r="I101">
        <f t="shared" ca="1" si="51"/>
        <v>0.80546269090164346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0.83712632698339629</v>
      </c>
      <c r="E102">
        <f t="shared" ca="1" si="52"/>
        <v>0.56813554855122683</v>
      </c>
      <c r="F102">
        <f t="shared" ca="1" si="52"/>
        <v>0.72634584806136648</v>
      </c>
      <c r="G102">
        <f t="shared" ca="1" si="52"/>
        <v>6.8589277754517064E-2</v>
      </c>
      <c r="H102">
        <f t="shared" ca="1" si="52"/>
        <v>7.0107972212214653E-2</v>
      </c>
      <c r="I102">
        <f t="shared" ca="1" si="52"/>
        <v>0.73321057318355298</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e">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#VALUE!</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410</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v>
      </c>
      <c r="AN102" t="str">
        <f t="shared" ca="1" si="42"/>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0.76356275470017732</v>
      </c>
      <c r="E103">
        <f t="shared" ca="1" si="52"/>
        <v>0.5821105266461466</v>
      </c>
      <c r="F103">
        <f t="shared" ca="1" si="52"/>
        <v>4.4622119427082052E-2</v>
      </c>
      <c r="G103">
        <f t="shared" ca="1" si="52"/>
        <v>0.34464227494904254</v>
      </c>
      <c r="H103">
        <f t="shared" ca="1" si="52"/>
        <v>0.90283338990664264</v>
      </c>
      <c r="I103">
        <f t="shared" ca="1" si="52"/>
        <v>8.4837732725536297E-2</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0.67539195388608098</v>
      </c>
      <c r="E104">
        <f t="shared" ca="1" si="52"/>
        <v>0.43133239503202037</v>
      </c>
      <c r="F104">
        <f t="shared" ca="1" si="52"/>
        <v>6.1102407432492734E-2</v>
      </c>
      <c r="G104">
        <f t="shared" ca="1" si="52"/>
        <v>0.52620454666683303</v>
      </c>
      <c r="H104">
        <f t="shared" ca="1" si="52"/>
        <v>3.600738699685202E-2</v>
      </c>
      <c r="I104">
        <f t="shared" ca="1" si="52"/>
        <v>0.80169605728590032</v>
      </c>
      <c r="M104" t="str">
        <f t="shared" ca="1" si="34"/>
        <v>안 지정 캐릭터 PP 영웅등급</v>
      </c>
      <c r="N104">
        <f t="shared" ca="1" si="35"/>
        <v>43133</v>
      </c>
      <c r="O104">
        <f t="shared" ca="1" si="36"/>
        <v>8</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399</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v>
      </c>
      <c r="AN104" t="str">
        <f t="shared" ca="1" si="42"/>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0.62681137393430186</v>
      </c>
      <c r="E105">
        <f t="shared" ca="1" si="52"/>
        <v>0.20917692358178464</v>
      </c>
      <c r="F105">
        <f t="shared" ca="1" si="52"/>
        <v>0.34924529884208888</v>
      </c>
      <c r="G105">
        <f t="shared" ca="1" si="52"/>
        <v>0.68174708382675664</v>
      </c>
      <c r="H105">
        <f t="shared" ca="1" si="52"/>
        <v>1.0829895800340217E-2</v>
      </c>
      <c r="I105">
        <f t="shared" ca="1" si="52"/>
        <v>0.84540089424231113</v>
      </c>
      <c r="M105" t="str">
        <f t="shared" ca="1" si="34"/>
        <v>안 지정 캐릭터 PP 일반등급</v>
      </c>
      <c r="N105">
        <f t="shared" ca="1" si="35"/>
        <v>20917</v>
      </c>
      <c r="O105">
        <f t="shared" ca="1" si="36"/>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448</v>
      </c>
      <c r="AD105">
        <v>1</v>
      </c>
      <c r="AE105" t="s">
        <v>125</v>
      </c>
      <c r="AG105">
        <v>1200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결사대의 활</v>
      </c>
      <c r="AL105">
        <v>1</v>
      </c>
      <c r="AM10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v>
      </c>
      <c r="AN105" t="str">
        <f t="shared" ca="1" si="42"/>
        <v>{"dy":11,"sl":3,"tp":"fe","vl":"Equip2101","cn":1,"pt":"GO","pr":1200}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0.78739315514619279</v>
      </c>
      <c r="E106">
        <f t="shared" ca="1" si="52"/>
        <v>0.33624976841023224</v>
      </c>
      <c r="F106">
        <f t="shared" ca="1" si="52"/>
        <v>0.97379295714217518</v>
      </c>
      <c r="G106">
        <f t="shared" ca="1" si="52"/>
        <v>0.54990479319203212</v>
      </c>
      <c r="H106">
        <f t="shared" ca="1" si="52"/>
        <v>6.2043503040609016E-2</v>
      </c>
      <c r="I106">
        <f t="shared" ca="1" si="52"/>
        <v>0.63466252398079404</v>
      </c>
      <c r="M106" t="str">
        <f t="shared" ca="1" si="34"/>
        <v>안 지정 캐릭터 PP 일반등급</v>
      </c>
      <c r="N106">
        <f t="shared" ca="1" si="35"/>
        <v>33624</v>
      </c>
      <c r="O106">
        <f t="shared" ca="1" si="36"/>
        <v>7</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2100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0.11314013887119134</v>
      </c>
      <c r="E107">
        <f t="shared" ca="1" si="52"/>
        <v>0.95536988571945625</v>
      </c>
      <c r="F107">
        <f t="shared" ca="1" si="52"/>
        <v>3.2463741168275106E-2</v>
      </c>
      <c r="G107">
        <f t="shared" ca="1" si="52"/>
        <v>0.27454228688801496</v>
      </c>
      <c r="H107">
        <f t="shared" ca="1" si="52"/>
        <v>0.34787121788831021</v>
      </c>
      <c r="I107">
        <f t="shared" ca="1" si="52"/>
        <v>0.72696720370607004</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125</v>
      </c>
      <c r="Z107">
        <v>1200</v>
      </c>
      <c r="AA107" t="str">
        <f t="shared" ca="1" si="38"/>
        <v>fe</v>
      </c>
      <c r="AB107" t="s">
        <v>82</v>
      </c>
      <c r="AC107" t="s">
        <v>449</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v>
      </c>
      <c r="AN107" t="str">
        <f t="shared" ca="1" si="42"/>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0.10527972856032197</v>
      </c>
      <c r="E108">
        <f t="shared" ca="1" si="52"/>
        <v>0.72105937208323878</v>
      </c>
      <c r="F108">
        <f t="shared" ca="1" si="52"/>
        <v>0.35626957983454566</v>
      </c>
      <c r="G108">
        <f t="shared" ca="1" si="52"/>
        <v>0.43286568014963644</v>
      </c>
      <c r="H108">
        <f t="shared" ca="1" si="52"/>
        <v>0.23225375710089369</v>
      </c>
      <c r="I108">
        <f t="shared" ca="1" si="52"/>
        <v>9.0825377804444885E-2</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450</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0.23062947444972615</v>
      </c>
      <c r="E109">
        <f t="shared" ca="1" si="52"/>
        <v>0.98203880877084426</v>
      </c>
      <c r="F109">
        <f t="shared" ca="1" si="52"/>
        <v>0.28522313525967102</v>
      </c>
      <c r="G109">
        <f t="shared" ca="1" si="52"/>
        <v>0.35872527167669466</v>
      </c>
      <c r="H109">
        <f t="shared" ca="1" si="52"/>
        <v>0.5822477196078446</v>
      </c>
      <c r="I109">
        <f t="shared" ca="1" si="52"/>
        <v>0.49735683081161319</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0.83154323869444557</v>
      </c>
      <c r="E110">
        <f t="shared" ca="1" si="52"/>
        <v>0.32117763894789364</v>
      </c>
      <c r="F110">
        <f t="shared" ca="1" si="52"/>
        <v>0.95469032428816591</v>
      </c>
      <c r="G110">
        <f t="shared" ca="1" si="52"/>
        <v>0.46440347417590389</v>
      </c>
      <c r="H110">
        <f t="shared" ca="1" si="52"/>
        <v>0.16979409471929141</v>
      </c>
      <c r="I110">
        <f t="shared" ca="1" si="52"/>
        <v>0.21027277610252171</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fl5</v>
      </c>
      <c r="AB110" t="s">
        <v>434</v>
      </c>
      <c r="AC110" t="s">
        <v>469</v>
      </c>
      <c r="AD110">
        <v>1</v>
      </c>
      <c r="AE110" t="s">
        <v>129</v>
      </c>
      <c r="AF110">
        <v>80</v>
      </c>
      <c r="AG110">
        <v>49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에이잭</v>
      </c>
      <c r="AL110">
        <v>1</v>
      </c>
      <c r="AM11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v>
      </c>
      <c r="AN110" t="str">
        <f t="shared" ca="1" si="42"/>
        <v>{"dy":11,"sl":8,"tp":"fl5","vl":"Actor1029","cn":1,"pt":"DI","pp":80,"pr":49}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0.68212767673788866</v>
      </c>
      <c r="E111">
        <f t="shared" ca="1" si="52"/>
        <v>0.46827933923334719</v>
      </c>
      <c r="F111">
        <f t="shared" ca="1" si="52"/>
        <v>0.65174497554619393</v>
      </c>
      <c r="G111">
        <f t="shared" ca="1" si="52"/>
        <v>0.48675904040928186</v>
      </c>
      <c r="H111">
        <f t="shared" ca="1" si="52"/>
        <v>0.78455038042966763</v>
      </c>
      <c r="I111">
        <f t="shared" ca="1" si="52"/>
        <v>0.60692812166618104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fl6</v>
      </c>
      <c r="AB111" t="s">
        <v>435</v>
      </c>
      <c r="AC111" t="s">
        <v>469</v>
      </c>
      <c r="AD111">
        <v>1</v>
      </c>
      <c r="AE111" t="s">
        <v>129</v>
      </c>
      <c r="AF111">
        <v>80</v>
      </c>
      <c r="AG111">
        <v>49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에이잭</v>
      </c>
      <c r="AL111">
        <v>1</v>
      </c>
      <c r="AM11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v>
      </c>
      <c r="AN111" t="str">
        <f t="shared" ca="1" si="42"/>
        <v>{"dy":11,"sl":9,"tp":"fl6","vl":"Actor1029","cn":1,"pt":"DI","pp":80,"pr":49}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0.52391341510980072</v>
      </c>
      <c r="E112">
        <f t="shared" ca="1" si="53"/>
        <v>0.28132431966999827</v>
      </c>
      <c r="F112">
        <f t="shared" ca="1" si="53"/>
        <v>0.27578960267260355</v>
      </c>
      <c r="G112">
        <f t="shared" ca="1" si="53"/>
        <v>0.51032288148545002</v>
      </c>
      <c r="H112">
        <f t="shared" ca="1" si="53"/>
        <v>0.38482896287048918</v>
      </c>
      <c r="I112">
        <f t="shared" ca="1" si="53"/>
        <v>0.4192904198566284</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0.76086618147758345</v>
      </c>
      <c r="E113">
        <f t="shared" ca="1" si="53"/>
        <v>0.74736726525597408</v>
      </c>
      <c r="F113">
        <f t="shared" ca="1" si="53"/>
        <v>0.94691933507152493</v>
      </c>
      <c r="G113">
        <f t="shared" ca="1" si="53"/>
        <v>0.51934905362646144</v>
      </c>
      <c r="H113">
        <f t="shared" ca="1" si="53"/>
        <v>0.76570051854459842</v>
      </c>
      <c r="I113">
        <f t="shared" ca="1" si="53"/>
        <v>0.18369709432109937</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412</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0.29518443136086547</v>
      </c>
      <c r="E114">
        <f t="shared" ca="1" si="53"/>
        <v>0.27586119804870246</v>
      </c>
      <c r="F114">
        <f t="shared" ca="1" si="53"/>
        <v>0.74093177094837226</v>
      </c>
      <c r="G114">
        <f t="shared" ca="1" si="53"/>
        <v>0.66475821165300764</v>
      </c>
      <c r="H114">
        <f t="shared" ca="1" si="53"/>
        <v>0.96960548897367527</v>
      </c>
      <c r="I114">
        <f t="shared" ca="1" si="53"/>
        <v>0.71428498551679764</v>
      </c>
      <c r="M114" t="str">
        <f t="shared" ca="1" si="34"/>
        <v>안 지정 캐릭터 PP 영웅등급</v>
      </c>
      <c r="N114">
        <f t="shared" ca="1" si="35"/>
        <v>27586</v>
      </c>
      <c r="O114">
        <f t="shared" ca="1" si="36"/>
        <v>6</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1800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0.59327192791784578</v>
      </c>
      <c r="E115">
        <f t="shared" ca="1" si="53"/>
        <v>0.7234800209094524</v>
      </c>
      <c r="F115">
        <f t="shared" ca="1" si="53"/>
        <v>0.7144198346583982</v>
      </c>
      <c r="G115">
        <f t="shared" ca="1" si="53"/>
        <v>0.54709474633718236</v>
      </c>
      <c r="H115">
        <f t="shared" ca="1" si="53"/>
        <v>0.12393461702475095</v>
      </c>
      <c r="I115">
        <f t="shared" ca="1" si="53"/>
        <v>0.83261181311168642</v>
      </c>
      <c r="M115" t="str">
        <f t="shared" ca="1" si="34"/>
        <v>안 지정 캐릭터 PP 일반등급</v>
      </c>
      <c r="N115">
        <f t="shared" ca="1" si="35"/>
        <v>72348</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v>
      </c>
      <c r="AN115" t="str">
        <f t="shared" ca="1" si="42"/>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0.54832539757747412</v>
      </c>
      <c r="E116">
        <f t="shared" ca="1" si="53"/>
        <v>7.9951443589620141E-2</v>
      </c>
      <c r="F116">
        <f t="shared" ca="1" si="53"/>
        <v>0.13776644663020798</v>
      </c>
      <c r="G116">
        <f t="shared" ca="1" si="53"/>
        <v>0.34118853343295663</v>
      </c>
      <c r="H116">
        <f t="shared" ca="1" si="53"/>
        <v>0.77980873374295034</v>
      </c>
      <c r="I116">
        <f t="shared" ca="1" si="53"/>
        <v>0.44235512746803674</v>
      </c>
      <c r="M116" t="str">
        <f t="shared" ca="1" si="34"/>
        <v>안 지정 캐릭터 PP 일반등급</v>
      </c>
      <c r="N116">
        <f t="shared" ca="1" si="35"/>
        <v>7995</v>
      </c>
      <c r="O116">
        <f t="shared" ca="1" si="36"/>
        <v>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0.28681644727743161</v>
      </c>
      <c r="E117">
        <f t="shared" ca="1" si="53"/>
        <v>6.1211449740577017E-2</v>
      </c>
      <c r="F117">
        <f t="shared" ca="1" si="53"/>
        <v>0.98914015678453149</v>
      </c>
      <c r="G117">
        <f t="shared" ca="1" si="53"/>
        <v>0.92115745528646076</v>
      </c>
      <c r="H117">
        <f t="shared" ca="1" si="53"/>
        <v>0.44576803436166323</v>
      </c>
      <c r="I117">
        <f t="shared" ca="1" si="53"/>
        <v>0.99011788547725921</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125</v>
      </c>
      <c r="Z117">
        <v>1300</v>
      </c>
      <c r="AA117" t="str">
        <f t="shared" ca="1" si="38"/>
        <v>fe</v>
      </c>
      <c r="AB117" t="s">
        <v>82</v>
      </c>
      <c r="AC117" t="s">
        <v>396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0.19995311258224535</v>
      </c>
      <c r="E118">
        <f t="shared" ca="1" si="53"/>
        <v>0.86734714872477225</v>
      </c>
      <c r="F118">
        <f t="shared" ca="1" si="53"/>
        <v>0.75416757143007096</v>
      </c>
      <c r="G118">
        <f t="shared" ca="1" si="53"/>
        <v>0.62154652885277106</v>
      </c>
      <c r="H118">
        <f t="shared" ca="1" si="53"/>
        <v>0.82770632785719112</v>
      </c>
      <c r="I118">
        <f t="shared" ca="1" si="53"/>
        <v>0.24877213116335106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423</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0.40287737790591294</v>
      </c>
      <c r="E119">
        <f t="shared" ca="1" si="53"/>
        <v>4.4088572889000255E-2</v>
      </c>
      <c r="F119">
        <f t="shared" ca="1" si="53"/>
        <v>0.15801806693864595</v>
      </c>
      <c r="G119">
        <f t="shared" ca="1" si="53"/>
        <v>0.5397819289850625</v>
      </c>
      <c r="H119">
        <f t="shared" ca="1" si="53"/>
        <v>0.21859475799202077</v>
      </c>
      <c r="I119">
        <f t="shared" ca="1" si="53"/>
        <v>0.48820839909380132</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0.47851097238074869</v>
      </c>
      <c r="E120">
        <f t="shared" ca="1" si="53"/>
        <v>0.75625696634705619</v>
      </c>
      <c r="F120">
        <f t="shared" ca="1" si="53"/>
        <v>0.72277583706979787</v>
      </c>
      <c r="G120">
        <f t="shared" ca="1" si="53"/>
        <v>0.41572620190909337</v>
      </c>
      <c r="H120">
        <f t="shared" ca="1" si="53"/>
        <v>0.43595084567376696</v>
      </c>
      <c r="I120">
        <f t="shared" ca="1" si="53"/>
        <v>0.39133925698919159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0.50925824763402605</v>
      </c>
      <c r="E121">
        <f t="shared" ca="1" si="53"/>
        <v>0.22529570592945292</v>
      </c>
      <c r="F121">
        <f t="shared" ca="1" si="53"/>
        <v>0.44801890894314422</v>
      </c>
      <c r="G121">
        <f t="shared" ca="1" si="53"/>
        <v>0.38205632636257947</v>
      </c>
      <c r="H121">
        <f t="shared" ca="1" si="53"/>
        <v>0.30440910138930699</v>
      </c>
      <c r="I121">
        <f t="shared" ca="1" si="53"/>
        <v>0.76736971488045858</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0.23977780972339902</v>
      </c>
      <c r="E122">
        <f t="shared" ca="1" si="54"/>
        <v>0.96396946491039837</v>
      </c>
      <c r="F122">
        <f t="shared" ca="1" si="54"/>
        <v>0.35107508060132275</v>
      </c>
      <c r="G122">
        <f t="shared" ca="1" si="54"/>
        <v>0.35073723729547956</v>
      </c>
      <c r="H122">
        <f t="shared" ca="1" si="54"/>
        <v>0.54120970671266233</v>
      </c>
      <c r="I122">
        <f t="shared" ca="1" si="54"/>
        <v>3.3092270366926857E-2</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397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0.28246546486383761</v>
      </c>
      <c r="E123">
        <f t="shared" ca="1" si="54"/>
        <v>0.2759641192174519</v>
      </c>
      <c r="F123">
        <f t="shared" ca="1" si="54"/>
        <v>0.40845815638722172</v>
      </c>
      <c r="G123">
        <f t="shared" ca="1" si="54"/>
        <v>0.48024040488348874</v>
      </c>
      <c r="H123">
        <f t="shared" ca="1" si="54"/>
        <v>0.33283543271707505</v>
      </c>
      <c r="I123">
        <f t="shared" ca="1" si="54"/>
        <v>0.75206235272849142</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440</v>
      </c>
      <c r="AD123">
        <v>1</v>
      </c>
      <c r="AE123" t="s">
        <v>125</v>
      </c>
      <c r="AG123">
        <v>3300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미스틱 해머</v>
      </c>
      <c r="AL123">
        <v>1</v>
      </c>
      <c r="AM12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v>
      </c>
      <c r="AN123" t="str">
        <f t="shared" ca="1" si="42"/>
        <v>{"dy":13,"sl":1,"tp":"fe","vl":"Equip4202","cn":1,"pt":"GO","pr":3300}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0.47025571517217801</v>
      </c>
      <c r="E124">
        <f t="shared" ca="1" si="54"/>
        <v>4.9658147327245383E-2</v>
      </c>
      <c r="F124">
        <f t="shared" ca="1" si="54"/>
        <v>1.1199720318935569E-2</v>
      </c>
      <c r="G124">
        <f t="shared" ca="1" si="54"/>
        <v>0.72564480047635349</v>
      </c>
      <c r="H124">
        <f t="shared" ca="1" si="54"/>
        <v>0.34464927219760833</v>
      </c>
      <c r="I124">
        <f t="shared" ca="1" si="54"/>
        <v>0.97378494912222202</v>
      </c>
      <c r="M124" t="str">
        <f t="shared" ca="1" si="34"/>
        <v>안 지정 캐릭터 PP 영웅등급</v>
      </c>
      <c r="N124">
        <f t="shared" ca="1" si="35"/>
        <v>4965</v>
      </c>
      <c r="O124">
        <f t="shared" ca="1" si="36"/>
        <v>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900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425</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v>
      </c>
      <c r="AN124" t="str">
        <f t="shared" ca="1" si="42"/>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0.90837298367429054</v>
      </c>
      <c r="E125">
        <f t="shared" ca="1" si="54"/>
        <v>0.71094616567718727</v>
      </c>
      <c r="F125">
        <f t="shared" ca="1" si="54"/>
        <v>0.76541341112183325</v>
      </c>
      <c r="G125">
        <f t="shared" ca="1" si="54"/>
        <v>0.61104649403806444</v>
      </c>
      <c r="H125">
        <f t="shared" ca="1" si="54"/>
        <v>0.53158835095022006</v>
      </c>
      <c r="I125">
        <f t="shared" ca="1" si="54"/>
        <v>0.36515698540463759</v>
      </c>
      <c r="M125" t="str">
        <f t="shared" ca="1" si="34"/>
        <v>안 지정 캐릭터 PP 일반등급</v>
      </c>
      <c r="N125">
        <f t="shared" ca="1" si="35"/>
        <v>71094</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0.90283059723043813</v>
      </c>
      <c r="E126">
        <f t="shared" ca="1" si="54"/>
        <v>0.96724685611676009</v>
      </c>
      <c r="F126">
        <f t="shared" ca="1" si="54"/>
        <v>0.8042507189738568</v>
      </c>
      <c r="G126">
        <f t="shared" ca="1" si="54"/>
        <v>0.67967343957033832</v>
      </c>
      <c r="H126">
        <f t="shared" ca="1" si="54"/>
        <v>9.3322846938222459E-2</v>
      </c>
      <c r="I126">
        <f t="shared" ca="1" si="54"/>
        <v>0.1567509341970621</v>
      </c>
      <c r="M126" t="str">
        <f t="shared" ca="1" si="34"/>
        <v>안 지정 캐릭터 PP 일반등급</v>
      </c>
      <c r="N126">
        <f t="shared" ca="1" si="35"/>
        <v>96724</v>
      </c>
      <c r="O126">
        <f t="shared" ca="1" si="36"/>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4200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0.37824284338045833</v>
      </c>
      <c r="E127">
        <f t="shared" ca="1" si="54"/>
        <v>0.67209061177255236</v>
      </c>
      <c r="F127">
        <f t="shared" ca="1" si="54"/>
        <v>0.382826954383919</v>
      </c>
      <c r="G127">
        <f t="shared" ca="1" si="54"/>
        <v>0.59343063598668855</v>
      </c>
      <c r="H127">
        <f t="shared" ca="1" si="54"/>
        <v>0.79425442315825845</v>
      </c>
      <c r="I127">
        <f t="shared" ca="1" si="54"/>
        <v>0.27339400991514551</v>
      </c>
      <c r="M127" t="str">
        <f t="shared" ca="1" si="34"/>
        <v>지정 장비</v>
      </c>
      <c r="N127" t="e">
        <f t="shared" ca="1" si="35"/>
        <v>#VALUE!</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t="shared" ca="1" si="37"/>
        <v>#VALUE!</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0.22059374437092816</v>
      </c>
      <c r="E128">
        <f t="shared" ca="1" si="54"/>
        <v>0.68623209731910761</v>
      </c>
      <c r="F128">
        <f t="shared" ca="1" si="54"/>
        <v>0.16901277524341307</v>
      </c>
      <c r="G128">
        <f t="shared" ca="1" si="54"/>
        <v>0.96252672586940335</v>
      </c>
      <c r="H128">
        <f t="shared" ca="1" si="54"/>
        <v>0.24873201463124417</v>
      </c>
      <c r="I128">
        <f t="shared" ca="1" si="54"/>
        <v>0.30153966141239497</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0.89763811874318444</v>
      </c>
      <c r="E129">
        <f t="shared" ca="1" si="54"/>
        <v>0.99659870046092591</v>
      </c>
      <c r="F129">
        <f t="shared" ca="1" si="54"/>
        <v>4.6326405228148682E-2</v>
      </c>
      <c r="G129">
        <f t="shared" ca="1" si="54"/>
        <v>0.74439336030778935</v>
      </c>
      <c r="H129">
        <f t="shared" ca="1" si="54"/>
        <v>0.54215066382194177</v>
      </c>
      <c r="I129">
        <f t="shared" ca="1" si="54"/>
        <v>0.65038765030722667</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0.18788820265912443</v>
      </c>
      <c r="E130">
        <f t="shared" ca="1" si="54"/>
        <v>0.32919483177537645</v>
      </c>
      <c r="F130">
        <f t="shared" ca="1" si="54"/>
        <v>0.53406489271540358</v>
      </c>
      <c r="G130">
        <f t="shared" ca="1" si="54"/>
        <v>0.62978794163075535</v>
      </c>
      <c r="H130">
        <f t="shared" ca="1" si="54"/>
        <v>0.53247957231117937</v>
      </c>
      <c r="I130">
        <f t="shared" ca="1" si="54"/>
        <v>0.25006111255404606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0.35495755637621917</v>
      </c>
      <c r="E131">
        <f t="shared" ca="1" si="54"/>
        <v>0.24228859578040796</v>
      </c>
      <c r="F131">
        <f t="shared" ca="1" si="54"/>
        <v>8.2962430162864087E-2</v>
      </c>
      <c r="G131">
        <f t="shared" ca="1" si="54"/>
        <v>9.3513480119442605E-3</v>
      </c>
      <c r="H131">
        <f t="shared" ca="1" si="54"/>
        <v>0.55213402000695655</v>
      </c>
      <c r="I131">
        <f t="shared" ca="1" si="54"/>
        <v>0.66655948291926292</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0.2502255359025285</v>
      </c>
      <c r="E132">
        <f t="shared" ca="1" si="65"/>
        <v>5.2882107162093961E-2</v>
      </c>
      <c r="F132">
        <f t="shared" ca="1" si="65"/>
        <v>0.75146177058127472</v>
      </c>
      <c r="G132">
        <f t="shared" ca="1" si="65"/>
        <v>0.99889301364806726</v>
      </c>
      <c r="H132">
        <f t="shared" ca="1" si="65"/>
        <v>0.19419773800454054</v>
      </c>
      <c r="I132">
        <f t="shared" ca="1" si="65"/>
        <v>0.24946047379302083</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398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0.89871927805829521</v>
      </c>
      <c r="E133">
        <f t="shared" ca="1" si="65"/>
        <v>0.95124711858016997</v>
      </c>
      <c r="F133">
        <f t="shared" ca="1" si="65"/>
        <v>0.43348266730220664</v>
      </c>
      <c r="G133">
        <f t="shared" ca="1" si="65"/>
        <v>3.0267558145902207E-4</v>
      </c>
      <c r="H133">
        <f t="shared" ca="1" si="65"/>
        <v>0.5970153425539767</v>
      </c>
      <c r="I133">
        <f t="shared" ca="1" si="65"/>
        <v>0.22968876146154771</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e">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#VALUE!</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395</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t="shared" ca="1" si="64"/>
        <v>{"dy":14,"sl":1,"tp":"fe","vl":"Equip1002","cn":1,"pt":"GO","pr":800}</v>
      </c>
    </row>
    <row r="134" spans="1:40">
      <c r="A134">
        <v>14</v>
      </c>
      <c r="B134">
        <v>2</v>
      </c>
      <c r="C134">
        <f t="shared" si="55"/>
        <v>0</v>
      </c>
      <c r="D134">
        <f t="shared" ca="1" si="65"/>
        <v>0.37198206254152555</v>
      </c>
      <c r="E134">
        <f t="shared" ca="1" si="65"/>
        <v>0.12589478459331094</v>
      </c>
      <c r="F134">
        <f t="shared" ca="1" si="65"/>
        <v>0.78140954763435511</v>
      </c>
      <c r="G134">
        <f t="shared" ca="1" si="65"/>
        <v>0.72556376459098915</v>
      </c>
      <c r="H134">
        <f t="shared" ca="1" si="65"/>
        <v>0.93020414217186798</v>
      </c>
      <c r="I134">
        <f t="shared" ca="1" si="65"/>
        <v>0.98218239053029044</v>
      </c>
      <c r="M134" t="str">
        <f t="shared" ca="1" si="56"/>
        <v>안 지정 캐릭터 PP 영웅등급</v>
      </c>
      <c r="N134">
        <f t="shared" ca="1" si="57"/>
        <v>12589</v>
      </c>
      <c r="O134">
        <f t="shared" ca="1" si="58"/>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t="shared" ca="1" si="64"/>
        <v>{"dy":14,"sl":2,"tp":"upn","vl":"33450","cn":11,"pt":"GO","pr":3300}</v>
      </c>
    </row>
    <row r="135" spans="1:40">
      <c r="A135">
        <v>14</v>
      </c>
      <c r="B135">
        <v>3</v>
      </c>
      <c r="C135">
        <f t="shared" si="55"/>
        <v>0</v>
      </c>
      <c r="D135">
        <f t="shared" ca="1" si="65"/>
        <v>0.77325593738813314</v>
      </c>
      <c r="E135">
        <f t="shared" ca="1" si="65"/>
        <v>0.31713840642909419</v>
      </c>
      <c r="F135">
        <f t="shared" ca="1" si="65"/>
        <v>0.37816266126515563</v>
      </c>
      <c r="G135">
        <f t="shared" ca="1" si="65"/>
        <v>7.6716400413328611E-2</v>
      </c>
      <c r="H135">
        <f t="shared" ca="1" si="65"/>
        <v>0.21537801226177888</v>
      </c>
      <c r="I135">
        <f t="shared" ca="1" si="65"/>
        <v>0.39135935353215034</v>
      </c>
      <c r="M135" t="str">
        <f t="shared" ca="1" si="56"/>
        <v>안 지정 캐릭터 PP 일반등급</v>
      </c>
      <c r="N135">
        <f t="shared" ca="1" si="57"/>
        <v>31713</v>
      </c>
      <c r="O135">
        <f t="shared" ca="1" si="58"/>
        <v>6</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1800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436</v>
      </c>
      <c r="AD135">
        <v>1</v>
      </c>
      <c r="AE135" t="s">
        <v>129</v>
      </c>
      <c r="AF135">
        <v>219</v>
      </c>
      <c r="AG135">
        <v>149</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전설</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실체화된 마나</v>
      </c>
      <c r="AL135">
        <v>1</v>
      </c>
      <c r="AM13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v>
      </c>
      <c r="AN135" t="str">
        <f t="shared" ca="1" si="64"/>
        <v>{"dy":14,"sl":3,"tp":"fe","vl":"Equip3402","cn":1,"pt":"DI","pp":219,"pr":149}</v>
      </c>
    </row>
    <row r="136" spans="1:40">
      <c r="A136">
        <v>14</v>
      </c>
      <c r="B136">
        <v>4</v>
      </c>
      <c r="C136">
        <f t="shared" si="55"/>
        <v>0</v>
      </c>
      <c r="D136">
        <f t="shared" ca="1" si="65"/>
        <v>0.59487126905924215</v>
      </c>
      <c r="E136">
        <f t="shared" ca="1" si="65"/>
        <v>0.20689292785142355</v>
      </c>
      <c r="F136">
        <f t="shared" ca="1" si="65"/>
        <v>0.27967877067335112</v>
      </c>
      <c r="G136">
        <f t="shared" ca="1" si="65"/>
        <v>0.76264151290634541</v>
      </c>
      <c r="H136">
        <f t="shared" ca="1" si="65"/>
        <v>5.9916441837835066E-3</v>
      </c>
      <c r="I136">
        <f t="shared" ca="1" si="65"/>
        <v>0.89816734069476067</v>
      </c>
      <c r="M136" t="str">
        <f t="shared" ca="1" si="56"/>
        <v>안 지정 캐릭터 PP 일반등급</v>
      </c>
      <c r="N136">
        <f t="shared" ca="1" si="57"/>
        <v>20689</v>
      </c>
      <c r="O136">
        <f t="shared" ca="1" si="58"/>
        <v>5</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1500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432</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v>
      </c>
      <c r="AN136" t="str">
        <f t="shared" ca="1" si="64"/>
        <v>{"dy":14,"sl":4,"tp":"fe","vl":"Equip4102","cn":1,"pt":"GO","pr":1200}</v>
      </c>
    </row>
    <row r="137" spans="1:40">
      <c r="A137">
        <v>14</v>
      </c>
      <c r="B137">
        <v>5</v>
      </c>
      <c r="C137">
        <f t="shared" si="55"/>
        <v>0</v>
      </c>
      <c r="D137">
        <f t="shared" ca="1" si="65"/>
        <v>0.91236740311403819</v>
      </c>
      <c r="E137">
        <f t="shared" ca="1" si="65"/>
        <v>0.65783273053314095</v>
      </c>
      <c r="F137">
        <f t="shared" ca="1" si="65"/>
        <v>0.14936322546111214</v>
      </c>
      <c r="G137">
        <f t="shared" ca="1" si="65"/>
        <v>0.3076103393190639</v>
      </c>
      <c r="H137">
        <f t="shared" ca="1" si="65"/>
        <v>0.35216586367835034</v>
      </c>
      <c r="I137">
        <f t="shared" ca="1" si="65"/>
        <v>0.2764355949263464</v>
      </c>
      <c r="M137" t="str">
        <f t="shared" ca="1" si="56"/>
        <v>안 지정 캐릭터 PP 일반등급</v>
      </c>
      <c r="N137">
        <f t="shared" ca="1" si="57"/>
        <v>65783</v>
      </c>
      <c r="O137">
        <f t="shared" ca="1" si="58"/>
        <v>10</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3000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199</v>
      </c>
      <c r="W137">
        <v>1</v>
      </c>
      <c r="X137" t="s">
        <v>125</v>
      </c>
      <c r="Z137">
        <v>3100</v>
      </c>
      <c r="AA137" t="str">
        <f t="shared" ca="1" si="60"/>
        <v>fe</v>
      </c>
      <c r="AB137" t="s">
        <v>82</v>
      </c>
      <c r="AC137" t="s">
        <v>428</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v>
      </c>
      <c r="AN137" t="str">
        <f t="shared" ca="1" si="64"/>
        <v>{"dy":14,"sl":5,"tp":"fe","vl":"Equip2202","cn":1,"pt":"GO","pr":3300}</v>
      </c>
    </row>
    <row r="138" spans="1:40">
      <c r="A138">
        <v>14</v>
      </c>
      <c r="B138">
        <v>6</v>
      </c>
      <c r="C138">
        <f t="shared" si="55"/>
        <v>0</v>
      </c>
      <c r="D138">
        <f t="shared" ca="1" si="65"/>
        <v>7.7489204207771833E-2</v>
      </c>
      <c r="E138">
        <f t="shared" ca="1" si="65"/>
        <v>0.6518436752247464</v>
      </c>
      <c r="F138">
        <f t="shared" ca="1" si="65"/>
        <v>0.86727282532410077</v>
      </c>
      <c r="G138">
        <f t="shared" ca="1" si="65"/>
        <v>0.48307464584383819</v>
      </c>
      <c r="H138">
        <f t="shared" ca="1" si="65"/>
        <v>0.40713195079635367</v>
      </c>
      <c r="I138">
        <f t="shared" ca="1" si="65"/>
        <v>0.35730466388958848</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v>
      </c>
      <c r="AN138" t="str">
        <f t="shared" ca="1" si="64"/>
        <v>{"dy":14,"sl":6,"tp":"uph","vl":"84504","cn":14,"pt":"GO","pr":4200}</v>
      </c>
    </row>
    <row r="139" spans="1:40">
      <c r="A139">
        <v>14</v>
      </c>
      <c r="B139">
        <v>7</v>
      </c>
      <c r="C139">
        <f t="shared" si="55"/>
        <v>0</v>
      </c>
      <c r="D139">
        <f t="shared" ca="1" si="65"/>
        <v>3.7105517032922308E-2</v>
      </c>
      <c r="E139">
        <f t="shared" ca="1" si="65"/>
        <v>0.40357469876944119</v>
      </c>
      <c r="F139">
        <f t="shared" ca="1" si="65"/>
        <v>0.41255448281222329</v>
      </c>
      <c r="G139">
        <f t="shared" ca="1" si="65"/>
        <v>0.88688896724920319</v>
      </c>
      <c r="H139">
        <f t="shared" ca="1" si="65"/>
        <v>0.13859868417778232</v>
      </c>
      <c r="I139">
        <f t="shared" ca="1" si="65"/>
        <v>0.13693629911663407</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v>
      </c>
      <c r="AN139" t="str">
        <f t="shared" ca="1" si="64"/>
        <v>{"dy":14,"sl":7,"tp":"fe","vl":"Equip8001","cn":1,"pt":"GO","pr":5100}</v>
      </c>
    </row>
    <row r="140" spans="1:40">
      <c r="A140">
        <v>14</v>
      </c>
      <c r="B140">
        <v>8</v>
      </c>
      <c r="C140">
        <f t="shared" si="55"/>
        <v>0</v>
      </c>
      <c r="D140">
        <f t="shared" ca="1" si="65"/>
        <v>0.17528620941077822</v>
      </c>
      <c r="E140">
        <f t="shared" ca="1" si="65"/>
        <v>0.64436187483986607</v>
      </c>
      <c r="F140">
        <f t="shared" ca="1" si="65"/>
        <v>0.35700013906495709</v>
      </c>
      <c r="G140">
        <f t="shared" ca="1" si="65"/>
        <v>9.4451665744746949E-3</v>
      </c>
      <c r="H140">
        <f t="shared" ca="1" si="65"/>
        <v>0.35712731150695864</v>
      </c>
      <c r="I140">
        <f t="shared" ca="1" si="65"/>
        <v>0.14741073745032096</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v>
      </c>
      <c r="AN140" t="str">
        <f t="shared" ca="1" si="64"/>
        <v>{"dy":14,"sl":8}</v>
      </c>
    </row>
    <row r="141" spans="1:40">
      <c r="A141">
        <v>14</v>
      </c>
      <c r="B141">
        <v>9</v>
      </c>
      <c r="C141">
        <f t="shared" si="55"/>
        <v>0</v>
      </c>
      <c r="D141">
        <f t="shared" ca="1" si="65"/>
        <v>0.7434425250235257</v>
      </c>
      <c r="E141">
        <f t="shared" ca="1" si="65"/>
        <v>3.2794642394029405E-2</v>
      </c>
      <c r="F141">
        <f t="shared" ca="1" si="65"/>
        <v>9.7215695215563724E-2</v>
      </c>
      <c r="G141">
        <f t="shared" ca="1" si="65"/>
        <v>0.63536408845143655</v>
      </c>
      <c r="H141">
        <f t="shared" ca="1" si="65"/>
        <v>0.64384038974047764</v>
      </c>
      <c r="I141">
        <f t="shared" ca="1" si="65"/>
        <v>0.3744568784926442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v>
      </c>
      <c r="AN141" t="str">
        <f t="shared" ca="1" si="64"/>
        <v>{"dy":14,"sl":9}</v>
      </c>
    </row>
    <row r="142" spans="1:40">
      <c r="A142">
        <v>15</v>
      </c>
      <c r="B142">
        <v>0</v>
      </c>
      <c r="C142">
        <f t="shared" si="55"/>
        <v>0</v>
      </c>
      <c r="D142">
        <f t="shared" ref="D142:I151" ca="1" si="66">RAND()</f>
        <v>0.76886299286956028</v>
      </c>
      <c r="E142">
        <f t="shared" ca="1" si="66"/>
        <v>0.95386650195653444</v>
      </c>
      <c r="F142">
        <f t="shared" ca="1" si="66"/>
        <v>0.77858152734911767</v>
      </c>
      <c r="G142">
        <f t="shared" ca="1" si="66"/>
        <v>0.78024962095444916</v>
      </c>
      <c r="H142">
        <f t="shared" ca="1" si="66"/>
        <v>0.87672360587288523</v>
      </c>
      <c r="I142">
        <f t="shared" ca="1" si="66"/>
        <v>0.91975239227667138</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v>
      </c>
      <c r="AN142" t="str">
        <f t="shared" ca="1" si="64"/>
        <v>{"dy":15,"sl":0,"tp":"fe","vl":"Equip0102","cn":1,"pt":"GO","pr":1100}</v>
      </c>
    </row>
    <row r="143" spans="1:40">
      <c r="A143">
        <v>15</v>
      </c>
      <c r="B143">
        <v>1</v>
      </c>
      <c r="C143">
        <f t="shared" si="55"/>
        <v>0</v>
      </c>
      <c r="D143">
        <f t="shared" ca="1" si="66"/>
        <v>0.33836641757801078</v>
      </c>
      <c r="E143">
        <f t="shared" ca="1" si="66"/>
        <v>0.86679908102919989</v>
      </c>
      <c r="F143">
        <f t="shared" ca="1" si="66"/>
        <v>0.3625431972063895</v>
      </c>
      <c r="G143">
        <f t="shared" ca="1" si="66"/>
        <v>1.4837768253130657E-2</v>
      </c>
      <c r="H143">
        <f t="shared" ca="1" si="66"/>
        <v>0.73018717574276382</v>
      </c>
      <c r="I143">
        <f t="shared" ca="1" si="66"/>
        <v>0.22059501362385348</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v>
      </c>
      <c r="AN143" t="str">
        <f t="shared" ca="1" si="64"/>
        <v>{"dy":15,"sl":1,"tp":"upn","vl":"69684","cn":12,"pt":"GO","pr":3600}</v>
      </c>
    </row>
    <row r="144" spans="1:40">
      <c r="A144">
        <v>15</v>
      </c>
      <c r="B144">
        <v>2</v>
      </c>
      <c r="C144">
        <f t="shared" si="55"/>
        <v>0</v>
      </c>
      <c r="D144">
        <f t="shared" ca="1" si="66"/>
        <v>0.51607030634174145</v>
      </c>
      <c r="E144">
        <f t="shared" ca="1" si="66"/>
        <v>0.96132741960844015</v>
      </c>
      <c r="F144">
        <f t="shared" ca="1" si="66"/>
        <v>0.74320059569688568</v>
      </c>
      <c r="G144">
        <f t="shared" ca="1" si="66"/>
        <v>0.56485918193013018</v>
      </c>
      <c r="H144">
        <f t="shared" ca="1" si="66"/>
        <v>0.61026936043118929</v>
      </c>
      <c r="I144">
        <f t="shared" ca="1" si="66"/>
        <v>3.6465620207980498E-2</v>
      </c>
      <c r="M144" t="str">
        <f t="shared" ca="1" si="56"/>
        <v>안 지정 캐릭터 PP 영웅등급</v>
      </c>
      <c r="N144">
        <f t="shared" ca="1" si="57"/>
        <v>96132</v>
      </c>
      <c r="O144">
        <f t="shared" ca="1" si="58"/>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4200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0.48077653859557867</v>
      </c>
      <c r="E145">
        <f t="shared" ca="1" si="66"/>
        <v>0.67734712965768196</v>
      </c>
      <c r="F145">
        <f t="shared" ca="1" si="66"/>
        <v>0.35568136290509755</v>
      </c>
      <c r="G145">
        <f t="shared" ca="1" si="66"/>
        <v>3.7178698816749289E-2</v>
      </c>
      <c r="H145">
        <f t="shared" ca="1" si="66"/>
        <v>0.93541963697963337</v>
      </c>
      <c r="I145">
        <f t="shared" ca="1" si="66"/>
        <v>0.70075139973928091</v>
      </c>
      <c r="M145" t="str">
        <f t="shared" ca="1" si="56"/>
        <v>안 지정 캐릭터 PP 일반등급</v>
      </c>
      <c r="N145">
        <f t="shared" ca="1" si="57"/>
        <v>67734</v>
      </c>
      <c r="O145">
        <f t="shared" ca="1" si="58"/>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0.5731809991396517</v>
      </c>
      <c r="E146">
        <f t="shared" ca="1" si="66"/>
        <v>8.4250130982478688E-2</v>
      </c>
      <c r="F146">
        <f t="shared" ca="1" si="66"/>
        <v>0.40167029267995469</v>
      </c>
      <c r="G146">
        <f t="shared" ca="1" si="66"/>
        <v>0.7522214607198574</v>
      </c>
      <c r="H146">
        <f t="shared" ca="1" si="66"/>
        <v>0.4689443488443531</v>
      </c>
      <c r="I146">
        <f t="shared" ca="1" si="66"/>
        <v>0.88589910753211587</v>
      </c>
      <c r="M146" t="str">
        <f t="shared" ca="1" si="56"/>
        <v>안 지정 캐릭터 PP 일반등급</v>
      </c>
      <c r="N146">
        <f t="shared" ca="1" si="57"/>
        <v>8425</v>
      </c>
      <c r="O146">
        <f t="shared" ca="1" si="58"/>
        <v>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437</v>
      </c>
      <c r="AD146">
        <v>1</v>
      </c>
      <c r="AE146" t="s">
        <v>125</v>
      </c>
      <c r="AG146">
        <v>3100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야만인의 분노</v>
      </c>
      <c r="AL146">
        <v>1</v>
      </c>
      <c r="AM14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v>
      </c>
      <c r="AN146" t="str">
        <f t="shared" ca="1" si="64"/>
        <v>{"dy":15,"sl":4,"tp":"fe","vl":"Equip0201","cn":1,"pt":"GO","pr":3100}</v>
      </c>
    </row>
    <row r="147" spans="1:40">
      <c r="A147">
        <v>15</v>
      </c>
      <c r="B147">
        <v>5</v>
      </c>
      <c r="C147">
        <f t="shared" si="55"/>
        <v>0</v>
      </c>
      <c r="D147">
        <f t="shared" ca="1" si="66"/>
        <v>0.4413306629074647</v>
      </c>
      <c r="E147">
        <f t="shared" ca="1" si="66"/>
        <v>0.52736918362087137</v>
      </c>
      <c r="F147">
        <f t="shared" ca="1" si="66"/>
        <v>0.87158765883728773</v>
      </c>
      <c r="G147">
        <f t="shared" ca="1" si="66"/>
        <v>0.32006413278211454</v>
      </c>
      <c r="H147">
        <f t="shared" ca="1" si="66"/>
        <v>0.83422902162229706</v>
      </c>
      <c r="I147">
        <f t="shared" ca="1" si="66"/>
        <v>0.29918001568202424</v>
      </c>
      <c r="M147" t="str">
        <f t="shared" ca="1" si="56"/>
        <v>지정 장비</v>
      </c>
      <c r="N147" t="e">
        <f t="shared" ca="1" si="57"/>
        <v>#VALUE!</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t="e">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#VALUE!</v>
      </c>
      <c r="S147" t="e">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#VALUE!</v>
      </c>
      <c r="T147" t="e">
        <f t="shared" ca="1" si="59"/>
        <v>#VALUE!</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v>
      </c>
      <c r="AN147" t="str">
        <f t="shared" ca="1" si="64"/>
        <v>{"dy":15,"sl":5,"tp":"uph","vl":"70085","cn":10,"pt":"GO","pr":3000}</v>
      </c>
    </row>
    <row r="148" spans="1:40">
      <c r="A148">
        <v>15</v>
      </c>
      <c r="B148">
        <v>6</v>
      </c>
      <c r="C148">
        <f t="shared" si="55"/>
        <v>0</v>
      </c>
      <c r="D148">
        <f t="shared" ca="1" si="66"/>
        <v>0.25674728558534898</v>
      </c>
      <c r="E148">
        <f t="shared" ca="1" si="66"/>
        <v>0.74017322568439825</v>
      </c>
      <c r="F148">
        <f t="shared" ca="1" si="66"/>
        <v>0.60858488006039901</v>
      </c>
      <c r="G148">
        <f t="shared" ca="1" si="66"/>
        <v>0.79197790305413163</v>
      </c>
      <c r="H148">
        <f t="shared" ca="1" si="66"/>
        <v>0.68873052005941593</v>
      </c>
      <c r="I148">
        <f t="shared" ca="1" si="66"/>
        <v>0.61792898801369311</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451</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v>
      </c>
      <c r="AN148" t="str">
        <f t="shared" ca="1" si="64"/>
        <v>{"dy":15,"sl":6,"tp":"fe","vl":"Equip7302","cn":1,"pt":"GO","pr":22400}</v>
      </c>
    </row>
    <row r="149" spans="1:40">
      <c r="A149">
        <v>15</v>
      </c>
      <c r="B149">
        <v>7</v>
      </c>
      <c r="C149">
        <f t="shared" si="55"/>
        <v>0</v>
      </c>
      <c r="D149">
        <f t="shared" ca="1" si="66"/>
        <v>0.85228628660351713</v>
      </c>
      <c r="E149">
        <f t="shared" ca="1" si="66"/>
        <v>0.47022873099349205</v>
      </c>
      <c r="F149">
        <f t="shared" ca="1" si="66"/>
        <v>0.36851502359206578</v>
      </c>
      <c r="G149">
        <f t="shared" ca="1" si="66"/>
        <v>0.32054100744680869</v>
      </c>
      <c r="H149">
        <f t="shared" ca="1" si="66"/>
        <v>0.80763340911533232</v>
      </c>
      <c r="I149">
        <f t="shared" ca="1" si="66"/>
        <v>5.0198838880620711E-3</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9.1338688521924172E-2</v>
      </c>
      <c r="E150">
        <f t="shared" ca="1" si="66"/>
        <v>0.42647986291612017</v>
      </c>
      <c r="F150">
        <f t="shared" ca="1" si="66"/>
        <v>0.59325803779721331</v>
      </c>
      <c r="G150">
        <f t="shared" ca="1" si="66"/>
        <v>0.40294904154659728</v>
      </c>
      <c r="H150">
        <f t="shared" ca="1" si="66"/>
        <v>0.22083188934612674</v>
      </c>
      <c r="I150">
        <f t="shared" ca="1" si="66"/>
        <v>0.26582733733603214</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v>
      </c>
      <c r="AN150" t="str">
        <f t="shared" ca="1" si="64"/>
        <v>{"dy":15,"sl":8}</v>
      </c>
    </row>
    <row r="151" spans="1:40">
      <c r="A151">
        <v>15</v>
      </c>
      <c r="B151">
        <v>9</v>
      </c>
      <c r="C151">
        <f t="shared" si="55"/>
        <v>0</v>
      </c>
      <c r="D151">
        <f t="shared" ca="1" si="66"/>
        <v>0.95475676475176918</v>
      </c>
      <c r="E151">
        <f t="shared" ca="1" si="66"/>
        <v>0.71014505876605438</v>
      </c>
      <c r="F151">
        <f t="shared" ca="1" si="66"/>
        <v>0.88060818945026142</v>
      </c>
      <c r="G151">
        <f t="shared" ca="1" si="66"/>
        <v>0.55965721690833892</v>
      </c>
      <c r="H151">
        <f t="shared" ca="1" si="66"/>
        <v>0.60602411277105239</v>
      </c>
      <c r="I151">
        <f t="shared" ca="1" si="66"/>
        <v>0.55071629259646393</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0.86120923489312251</v>
      </c>
      <c r="E152">
        <f t="shared" ca="1" si="67"/>
        <v>0.61649294595368898</v>
      </c>
      <c r="F152">
        <f t="shared" ca="1" si="67"/>
        <v>0.70890951277712599</v>
      </c>
      <c r="G152">
        <f t="shared" ca="1" si="67"/>
        <v>0.86638201705749329</v>
      </c>
      <c r="H152">
        <f t="shared" ca="1" si="67"/>
        <v>0.90939701909552062</v>
      </c>
      <c r="I152">
        <f t="shared" ca="1" si="67"/>
        <v>0.55687644556984506</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417</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0.68716419776354043</v>
      </c>
      <c r="E153">
        <f t="shared" ca="1" si="67"/>
        <v>0.95039751994052168</v>
      </c>
      <c r="F153">
        <f t="shared" ca="1" si="67"/>
        <v>9.3546567311336259E-2</v>
      </c>
      <c r="G153">
        <f t="shared" ca="1" si="67"/>
        <v>0.76384301555613487</v>
      </c>
      <c r="H153">
        <f t="shared" ca="1" si="67"/>
        <v>0.41480928073678347</v>
      </c>
      <c r="I153">
        <f t="shared" ca="1" si="67"/>
        <v>0.84745481508643727</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413</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칼날 손잡이</v>
      </c>
      <c r="AL153">
        <v>1</v>
      </c>
      <c r="AM15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v>
      </c>
      <c r="AN153" t="str">
        <f t="shared" ca="1" si="64"/>
        <v>{"dy":16,"sl":1,"tp":"fe","vl":"Equip1101","cn":1,"pt":"GO","pr":1200}</v>
      </c>
    </row>
    <row r="154" spans="1:40">
      <c r="A154">
        <v>16</v>
      </c>
      <c r="B154">
        <v>2</v>
      </c>
      <c r="C154">
        <f t="shared" si="55"/>
        <v>0</v>
      </c>
      <c r="D154">
        <f t="shared" ca="1" si="67"/>
        <v>0.14915684496301773</v>
      </c>
      <c r="E154">
        <f t="shared" ca="1" si="67"/>
        <v>0.52049062317727324</v>
      </c>
      <c r="F154">
        <f t="shared" ca="1" si="67"/>
        <v>0.80556809156490961</v>
      </c>
      <c r="G154">
        <f t="shared" ca="1" si="67"/>
        <v>0.67424470469558639</v>
      </c>
      <c r="H154">
        <f t="shared" ca="1" si="67"/>
        <v>0.27528708169328997</v>
      </c>
      <c r="I154">
        <f t="shared" ca="1" si="67"/>
        <v>0.36535604884721262</v>
      </c>
      <c r="M154" t="str">
        <f t="shared" ca="1" si="56"/>
        <v>안 지정 캐릭터 PP 영웅등급</v>
      </c>
      <c r="N154">
        <f t="shared" ca="1" si="57"/>
        <v>52049</v>
      </c>
      <c r="O154">
        <f t="shared" ca="1" si="58"/>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2700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v>
      </c>
      <c r="AN154" t="str">
        <f t="shared" ca="1" si="64"/>
        <v>{"dy":16,"sl":2,"tp":"upn","vl":"11315","cn":11,"pt":"DI","pr":3}</v>
      </c>
    </row>
    <row r="155" spans="1:40">
      <c r="A155">
        <v>16</v>
      </c>
      <c r="B155">
        <v>3</v>
      </c>
      <c r="C155">
        <f t="shared" si="55"/>
        <v>0</v>
      </c>
      <c r="D155">
        <f t="shared" ca="1" si="67"/>
        <v>0.79289049614005191</v>
      </c>
      <c r="E155">
        <f t="shared" ca="1" si="67"/>
        <v>0.61686419875814158</v>
      </c>
      <c r="F155">
        <f t="shared" ca="1" si="67"/>
        <v>0.10766547432420215</v>
      </c>
      <c r="G155">
        <f t="shared" ca="1" si="67"/>
        <v>0.5819302939006088</v>
      </c>
      <c r="H155">
        <f t="shared" ca="1" si="67"/>
        <v>0.24803002343445324</v>
      </c>
      <c r="I155">
        <f t="shared" ca="1" si="67"/>
        <v>4.3795349414369578E-2</v>
      </c>
      <c r="M155" t="str">
        <f t="shared" ca="1" si="56"/>
        <v>안 지정 캐릭터 PP 일반등급</v>
      </c>
      <c r="N155">
        <f t="shared" ca="1" si="57"/>
        <v>61686</v>
      </c>
      <c r="O155">
        <f t="shared" ca="1" si="58"/>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3000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442</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v>
      </c>
      <c r="AN155" t="str">
        <f t="shared" ca="1" si="64"/>
        <v>{"dy":16,"sl":3,"tp":"fe","vl":"Equip5101","cn":1,"pt":"GO","pr":1000}</v>
      </c>
    </row>
    <row r="156" spans="1:40">
      <c r="A156">
        <v>16</v>
      </c>
      <c r="B156">
        <v>4</v>
      </c>
      <c r="C156">
        <f t="shared" si="55"/>
        <v>0</v>
      </c>
      <c r="D156">
        <f t="shared" ca="1" si="67"/>
        <v>8.8137514928839589E-2</v>
      </c>
      <c r="E156">
        <f t="shared" ca="1" si="67"/>
        <v>0.48401670636367933</v>
      </c>
      <c r="F156">
        <f t="shared" ca="1" si="67"/>
        <v>4.7228471343429557E-2</v>
      </c>
      <c r="G156">
        <f t="shared" ca="1" si="67"/>
        <v>0.95438185277454468</v>
      </c>
      <c r="H156">
        <f t="shared" ca="1" si="67"/>
        <v>0.75667989899260424</v>
      </c>
      <c r="I156">
        <f t="shared" ca="1" si="67"/>
        <v>0.75384556070987219</v>
      </c>
      <c r="M156" t="str">
        <f t="shared" ca="1" si="56"/>
        <v>안 지정 캐릭터 PP 일반등급</v>
      </c>
      <c r="N156">
        <f t="shared" ca="1" si="57"/>
        <v>48401</v>
      </c>
      <c r="O156">
        <f t="shared" ca="1" si="58"/>
        <v>8</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2400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v>
      </c>
      <c r="AN156" t="str">
        <f t="shared" ca="1" si="64"/>
        <v>{"dy":16,"sl":4,"tp":"upn","vl":"83631","cn":6,"pt":"GO","pr":1800}</v>
      </c>
    </row>
    <row r="157" spans="1:40">
      <c r="A157">
        <v>16</v>
      </c>
      <c r="B157">
        <v>5</v>
      </c>
      <c r="C157">
        <f t="shared" si="55"/>
        <v>0</v>
      </c>
      <c r="D157">
        <f t="shared" ca="1" si="67"/>
        <v>0.7770240686030272</v>
      </c>
      <c r="E157">
        <f t="shared" ca="1" si="67"/>
        <v>0.64047591772976731</v>
      </c>
      <c r="F157">
        <f t="shared" ca="1" si="67"/>
        <v>0.76380872542175215</v>
      </c>
      <c r="G157">
        <f t="shared" ca="1" si="67"/>
        <v>0.4926438623035444</v>
      </c>
      <c r="H157">
        <f t="shared" ca="1" si="67"/>
        <v>0.10115949667467317</v>
      </c>
      <c r="I157">
        <f t="shared" ca="1" si="67"/>
        <v>8.5215676075914848E-3</v>
      </c>
      <c r="M157" t="str">
        <f t="shared" ca="1" si="56"/>
        <v>안 지정 캐릭터 PP 일반등급</v>
      </c>
      <c r="N157">
        <f t="shared" ca="1" si="57"/>
        <v>64047</v>
      </c>
      <c r="O157">
        <f t="shared" ca="1" si="58"/>
        <v>10</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3000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187</v>
      </c>
      <c r="W157">
        <v>1</v>
      </c>
      <c r="X157" t="s">
        <v>125</v>
      </c>
      <c r="Z157">
        <v>7900</v>
      </c>
      <c r="AA157" t="str">
        <f t="shared" ca="1" si="60"/>
        <v>fe</v>
      </c>
      <c r="AB157" t="s">
        <v>82</v>
      </c>
      <c r="AC157" t="s">
        <v>440</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v>
      </c>
      <c r="AN157" t="str">
        <f t="shared" ca="1" si="64"/>
        <v>{"dy":16,"sl":5,"tp":"fe","vl":"Equip4202","cn":1,"pt":"GO","pr":2700}</v>
      </c>
    </row>
    <row r="158" spans="1:40">
      <c r="A158">
        <v>16</v>
      </c>
      <c r="B158">
        <v>6</v>
      </c>
      <c r="C158">
        <f t="shared" si="55"/>
        <v>0</v>
      </c>
      <c r="D158">
        <f t="shared" ca="1" si="67"/>
        <v>0.25546421651043583</v>
      </c>
      <c r="E158">
        <f t="shared" ca="1" si="67"/>
        <v>0.28074090661621387</v>
      </c>
      <c r="F158">
        <f t="shared" ca="1" si="67"/>
        <v>0.45350966931161407</v>
      </c>
      <c r="G158">
        <f t="shared" ca="1" si="67"/>
        <v>0.67078311482057629</v>
      </c>
      <c r="H158">
        <f t="shared" ca="1" si="67"/>
        <v>0.28489344035224862</v>
      </c>
      <c r="I158">
        <f t="shared" ca="1" si="67"/>
        <v>4.336064066791101E-4</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v>
      </c>
      <c r="AN158" t="str">
        <f t="shared" ca="1" si="64"/>
        <v>{"dy":16,"sl":6,"tp":"uph","vl":"85863","cn":14,"pt":"GO","pr":4200}</v>
      </c>
    </row>
    <row r="159" spans="1:40">
      <c r="A159">
        <v>16</v>
      </c>
      <c r="B159">
        <v>7</v>
      </c>
      <c r="C159">
        <f t="shared" si="55"/>
        <v>0</v>
      </c>
      <c r="D159">
        <f t="shared" ca="1" si="67"/>
        <v>5.2631912846039186E-2</v>
      </c>
      <c r="E159">
        <f t="shared" ca="1" si="67"/>
        <v>0.14499164040223889</v>
      </c>
      <c r="F159">
        <f t="shared" ca="1" si="67"/>
        <v>5.838458293091775E-2</v>
      </c>
      <c r="G159">
        <f t="shared" ca="1" si="67"/>
        <v>0.54033994547413544</v>
      </c>
      <c r="H159">
        <f t="shared" ca="1" si="67"/>
        <v>0.4000696854011665</v>
      </c>
      <c r="I159">
        <f t="shared" ca="1" si="67"/>
        <v>0.3818429526396363</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422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더블 이퀄라이저</v>
      </c>
      <c r="AL159">
        <v>1</v>
      </c>
      <c r="AM15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v>
      </c>
      <c r="AN159" t="str">
        <f t="shared" ca="1" si="64"/>
        <v>{"dy":16,"sl":7,"tp":"fe","vl":"Equip6201","cn":1,"pt":"GO","pr":9600}</v>
      </c>
    </row>
    <row r="160" spans="1:40">
      <c r="A160">
        <v>16</v>
      </c>
      <c r="B160">
        <v>8</v>
      </c>
      <c r="C160">
        <f t="shared" si="55"/>
        <v>0</v>
      </c>
      <c r="D160">
        <f t="shared" ca="1" si="67"/>
        <v>0.29247233511122694</v>
      </c>
      <c r="E160">
        <f t="shared" ca="1" si="67"/>
        <v>0.38934050554559452</v>
      </c>
      <c r="F160">
        <f t="shared" ca="1" si="67"/>
        <v>0.1041770234711582</v>
      </c>
      <c r="G160">
        <f t="shared" ca="1" si="67"/>
        <v>0.26042784302037469</v>
      </c>
      <c r="H160">
        <f t="shared" ca="1" si="67"/>
        <v>0.23974873796688234</v>
      </c>
      <c r="I160">
        <f t="shared" ca="1" si="67"/>
        <v>1.54122940942929E-2</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v>
      </c>
      <c r="AN160" t="str">
        <f t="shared" ca="1" si="64"/>
        <v>{"dy":16,"sl":8}</v>
      </c>
    </row>
    <row r="161" spans="1:40">
      <c r="A161">
        <v>16</v>
      </c>
      <c r="B161">
        <v>9</v>
      </c>
      <c r="C161">
        <f t="shared" si="55"/>
        <v>0</v>
      </c>
      <c r="D161">
        <f t="shared" ca="1" si="67"/>
        <v>0.73079816282669174</v>
      </c>
      <c r="E161">
        <f t="shared" ca="1" si="67"/>
        <v>0.89114275801322684</v>
      </c>
      <c r="F161">
        <f t="shared" ca="1" si="67"/>
        <v>6.9683272968809828E-2</v>
      </c>
      <c r="G161">
        <f t="shared" ca="1" si="67"/>
        <v>0.52835967346562551</v>
      </c>
      <c r="H161">
        <f t="shared" ca="1" si="67"/>
        <v>0.39393803781027803</v>
      </c>
      <c r="I161">
        <f t="shared" ca="1" si="67"/>
        <v>0.66417109851102996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v>
      </c>
      <c r="AN161" t="str">
        <f t="shared" ca="1" si="64"/>
        <v>{"dy":16,"sl":9}</v>
      </c>
    </row>
    <row r="162" spans="1:40">
      <c r="A162">
        <v>17</v>
      </c>
      <c r="B162">
        <v>0</v>
      </c>
      <c r="C162">
        <f t="shared" si="55"/>
        <v>0</v>
      </c>
      <c r="D162">
        <f t="shared" ref="D162:I171" ca="1" si="68">RAND()</f>
        <v>0.90957965297050036</v>
      </c>
      <c r="E162">
        <f t="shared" ca="1" si="68"/>
        <v>0.68076332319519506</v>
      </c>
      <c r="F162">
        <f t="shared" ca="1" si="68"/>
        <v>0.45864320552881488</v>
      </c>
      <c r="G162">
        <f t="shared" ca="1" si="68"/>
        <v>0.73215333274484873</v>
      </c>
      <c r="H162">
        <f t="shared" ca="1" si="68"/>
        <v>0.38855725232219351</v>
      </c>
      <c r="I162">
        <f t="shared" ca="1" si="68"/>
        <v>0.22128030430987966</v>
      </c>
      <c r="M162" t="str">
        <f t="shared" ca="1" si="56"/>
        <v>캐릭터 상자 일반등급</v>
      </c>
      <c r="N162" t="str">
        <f t="shared" ca="1" si="57"/>
        <v>삭제</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29</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187</v>
      </c>
      <c r="W162">
        <v>1</v>
      </c>
      <c r="X162" t="s">
        <v>125</v>
      </c>
      <c r="Z162">
        <v>8300</v>
      </c>
      <c r="AA162" t="str">
        <f t="shared" ca="1" si="60"/>
        <v>fe</v>
      </c>
      <c r="AB162" t="s">
        <v>82</v>
      </c>
      <c r="AC162" t="s">
        <v>419</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v>
      </c>
      <c r="AN162" t="str">
        <f t="shared" ca="1" si="64"/>
        <v>{"dy":17,"sl":0,"tp":"fe","vl":"Equip0101","cn":1,"pt":"GO","pr":1000}</v>
      </c>
    </row>
    <row r="163" spans="1:40">
      <c r="A163">
        <v>17</v>
      </c>
      <c r="B163">
        <v>1</v>
      </c>
      <c r="C163">
        <f t="shared" si="55"/>
        <v>0</v>
      </c>
      <c r="D163">
        <f t="shared" ca="1" si="68"/>
        <v>0.19577237745065257</v>
      </c>
      <c r="E163">
        <f t="shared" ca="1" si="68"/>
        <v>0.13412958018013388</v>
      </c>
      <c r="F163">
        <f t="shared" ca="1" si="68"/>
        <v>0.21265503900441274</v>
      </c>
      <c r="G163">
        <f t="shared" ca="1" si="68"/>
        <v>0.61256304415168683</v>
      </c>
      <c r="H163">
        <f t="shared" ca="1" si="68"/>
        <v>0.67397212262573347</v>
      </c>
      <c r="I163">
        <f t="shared" ca="1" si="68"/>
        <v>0.91247853827352698</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v>
      </c>
      <c r="AN163" t="str">
        <f t="shared" ca="1" si="64"/>
        <v>{"dy":17,"sl":1,"tp":"upn","vl":"24840","cn":7,"pt":"GO","pr":2100}</v>
      </c>
    </row>
    <row r="164" spans="1:40">
      <c r="A164">
        <v>17</v>
      </c>
      <c r="B164">
        <v>2</v>
      </c>
      <c r="C164">
        <f t="shared" si="55"/>
        <v>0</v>
      </c>
      <c r="D164">
        <f t="shared" ca="1" si="68"/>
        <v>0.97857525154317104</v>
      </c>
      <c r="E164">
        <f t="shared" ca="1" si="68"/>
        <v>0.89231562402695519</v>
      </c>
      <c r="F164">
        <f t="shared" ca="1" si="68"/>
        <v>0.11875995369456038</v>
      </c>
      <c r="G164">
        <f t="shared" ca="1" si="68"/>
        <v>0.83712625588933831</v>
      </c>
      <c r="H164">
        <f t="shared" ca="1" si="68"/>
        <v>0.1080703754175818</v>
      </c>
      <c r="I164">
        <f t="shared" ca="1" si="68"/>
        <v>0.49253754290243346</v>
      </c>
      <c r="M164" t="str">
        <f t="shared" ca="1" si="56"/>
        <v>안 지정 캐릭터 PP 영웅등급</v>
      </c>
      <c r="N164">
        <f t="shared" ca="1" si="57"/>
        <v>89231</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181</v>
      </c>
      <c r="AD164">
        <v>1</v>
      </c>
      <c r="AE164" t="s">
        <v>129</v>
      </c>
      <c r="AG164">
        <v>14</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귀족의 하사품</v>
      </c>
      <c r="AL164">
        <v>1</v>
      </c>
      <c r="AM16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v>
      </c>
      <c r="AN164" t="str">
        <f t="shared" ca="1" si="64"/>
        <v>{"dy":17,"sl":2,"tp":"fe","vl":"Equip7201","cn":1,"pt":"DI","pr":14}</v>
      </c>
    </row>
    <row r="165" spans="1:40">
      <c r="A165">
        <v>17</v>
      </c>
      <c r="B165">
        <v>3</v>
      </c>
      <c r="C165">
        <f t="shared" si="55"/>
        <v>0</v>
      </c>
      <c r="D165">
        <f t="shared" ca="1" si="68"/>
        <v>0.42211632514038355</v>
      </c>
      <c r="E165">
        <f t="shared" ca="1" si="68"/>
        <v>0.48624879696411305</v>
      </c>
      <c r="F165">
        <f t="shared" ca="1" si="68"/>
        <v>7.3119401600773348E-2</v>
      </c>
      <c r="G165">
        <f t="shared" ca="1" si="68"/>
        <v>0.43832487251038788</v>
      </c>
      <c r="H165">
        <f t="shared" ca="1" si="68"/>
        <v>0.54662409725737438</v>
      </c>
      <c r="I165">
        <f t="shared" ca="1" si="68"/>
        <v>0.56243687848008528</v>
      </c>
      <c r="M165" t="str">
        <f t="shared" ca="1" si="56"/>
        <v>안 지정 캐릭터 PP 일반등급</v>
      </c>
      <c r="N165">
        <f t="shared" ca="1" si="57"/>
        <v>48624</v>
      </c>
      <c r="O165">
        <f t="shared" ca="1" si="58"/>
        <v>8</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2400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v>
      </c>
      <c r="AN165" t="str">
        <f t="shared" ca="1" si="64"/>
        <v>{"dy":17,"sl":3,"tp":"uph","vl":"86575","cn":14,"pt":"DI","pr":4}</v>
      </c>
    </row>
    <row r="166" spans="1:40">
      <c r="A166">
        <v>17</v>
      </c>
      <c r="B166">
        <v>4</v>
      </c>
      <c r="C166">
        <f t="shared" si="55"/>
        <v>0</v>
      </c>
      <c r="D166">
        <f t="shared" ca="1" si="68"/>
        <v>0.7427689815768499</v>
      </c>
      <c r="E166">
        <f t="shared" ca="1" si="68"/>
        <v>0.14359781033102581</v>
      </c>
      <c r="F166">
        <f t="shared" ca="1" si="68"/>
        <v>0.56713751507916887</v>
      </c>
      <c r="G166">
        <f t="shared" ca="1" si="68"/>
        <v>0.1746600947637148</v>
      </c>
      <c r="H166">
        <f t="shared" ca="1" si="68"/>
        <v>0.48702650720072427</v>
      </c>
      <c r="I166">
        <f t="shared" ca="1" si="68"/>
        <v>0.20102947343827948</v>
      </c>
      <c r="M166" t="str">
        <f t="shared" ca="1" si="56"/>
        <v>안 지정 캐릭터 PP 일반등급</v>
      </c>
      <c r="N166">
        <f t="shared" ca="1" si="57"/>
        <v>14359</v>
      </c>
      <c r="O166">
        <f t="shared" ca="1" si="58"/>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113</v>
      </c>
      <c r="AD166">
        <v>1</v>
      </c>
      <c r="AE166" t="s">
        <v>125</v>
      </c>
      <c r="AG166">
        <v>1000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이국의 무기</v>
      </c>
      <c r="AL166">
        <v>1</v>
      </c>
      <c r="AM16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v>
      </c>
      <c r="AN166" t="str">
        <f t="shared" ca="1" si="64"/>
        <v>{"dy":17,"sl":4,"tp":"fe","vl":"Equip0102","cn":1,"pt":"GO","pr":1000}</v>
      </c>
    </row>
    <row r="167" spans="1:40">
      <c r="A167">
        <v>17</v>
      </c>
      <c r="B167">
        <v>5</v>
      </c>
      <c r="C167">
        <f t="shared" si="55"/>
        <v>0</v>
      </c>
      <c r="D167">
        <f t="shared" ca="1" si="68"/>
        <v>0.70269263956092187</v>
      </c>
      <c r="E167">
        <f t="shared" ca="1" si="68"/>
        <v>0.93759600431953238</v>
      </c>
      <c r="F167">
        <f t="shared" ca="1" si="68"/>
        <v>0.60384292761993963</v>
      </c>
      <c r="G167">
        <f t="shared" ca="1" si="68"/>
        <v>0.79536505233169219</v>
      </c>
      <c r="H167">
        <f t="shared" ca="1" si="68"/>
        <v>0.99776752690178094</v>
      </c>
      <c r="I167">
        <f t="shared" ca="1" si="68"/>
        <v>0.73853600070196368</v>
      </c>
      <c r="M167" t="str">
        <f t="shared" ca="1" si="56"/>
        <v>안 지정 캐릭터 PP 영웅등급</v>
      </c>
      <c r="N167">
        <f t="shared" ca="1" si="57"/>
        <v>93759</v>
      </c>
      <c r="O167">
        <f t="shared" ca="1" si="58"/>
        <v>14</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4200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v>
      </c>
      <c r="AN167" t="str">
        <f t="shared" ca="1" si="64"/>
        <v>{"dy":17,"sl":5,"tp":"upn","vl":"10498","cn":9,"pt":"GO","pr":2700}</v>
      </c>
    </row>
    <row r="168" spans="1:40">
      <c r="A168">
        <v>17</v>
      </c>
      <c r="B168">
        <v>6</v>
      </c>
      <c r="C168">
        <f t="shared" si="55"/>
        <v>0</v>
      </c>
      <c r="D168">
        <f t="shared" ca="1" si="68"/>
        <v>0.6354603016542022</v>
      </c>
      <c r="E168">
        <f t="shared" ca="1" si="68"/>
        <v>0.45355872189161417</v>
      </c>
      <c r="F168">
        <f t="shared" ca="1" si="68"/>
        <v>0.41466246350214175</v>
      </c>
      <c r="G168">
        <f t="shared" ca="1" si="68"/>
        <v>0.6839902589478446</v>
      </c>
      <c r="H168">
        <f t="shared" ca="1" si="68"/>
        <v>0.59635455103924606</v>
      </c>
      <c r="I168">
        <f t="shared" ca="1" si="68"/>
        <v>0.28186706712008214</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v>
      </c>
      <c r="AN168" t="str">
        <f t="shared" ca="1" si="64"/>
        <v>{"dy":17,"sl":6,"tp":"fe","vl":"Equip6101","cn":1,"pt":"GO","pr":3100}</v>
      </c>
    </row>
    <row r="169" spans="1:40">
      <c r="A169">
        <v>17</v>
      </c>
      <c r="B169">
        <v>7</v>
      </c>
      <c r="C169">
        <f t="shared" si="55"/>
        <v>0</v>
      </c>
      <c r="D169">
        <f t="shared" ca="1" si="68"/>
        <v>0.89748274408215978</v>
      </c>
      <c r="E169">
        <f t="shared" ca="1" si="68"/>
        <v>0.13929569057882019</v>
      </c>
      <c r="F169">
        <f t="shared" ca="1" si="68"/>
        <v>0.64784474724372021</v>
      </c>
      <c r="G169">
        <f t="shared" ca="1" si="68"/>
        <v>0.3286203396709958</v>
      </c>
      <c r="H169">
        <f t="shared" ca="1" si="68"/>
        <v>0.74907458013280392</v>
      </c>
      <c r="I169">
        <f t="shared" ca="1" si="68"/>
        <v>0.15348694187366274</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420</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v>
      </c>
      <c r="AN169" t="str">
        <f t="shared" ca="1" si="64"/>
        <v>{"dy":17,"sl":7,"tp":"fe","vl":"Equip8102","cn":1,"pt":"GO","pr":8300}</v>
      </c>
    </row>
    <row r="170" spans="1:40">
      <c r="A170">
        <v>17</v>
      </c>
      <c r="B170">
        <v>8</v>
      </c>
      <c r="C170">
        <f t="shared" si="55"/>
        <v>0</v>
      </c>
      <c r="D170">
        <f t="shared" ca="1" si="68"/>
        <v>0.50984037265988513</v>
      </c>
      <c r="E170">
        <f t="shared" ca="1" si="68"/>
        <v>0.21702732906319078</v>
      </c>
      <c r="F170">
        <f t="shared" ca="1" si="68"/>
        <v>4.3637718777391199E-2</v>
      </c>
      <c r="G170">
        <f t="shared" ca="1" si="68"/>
        <v>0.37657357399044467</v>
      </c>
      <c r="H170">
        <f t="shared" ca="1" si="68"/>
        <v>0.70737776583552114</v>
      </c>
      <c r="I170">
        <f t="shared" ca="1" si="68"/>
        <v>0.57535226945560147</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fl2</v>
      </c>
      <c r="AB170" t="s">
        <v>430</v>
      </c>
      <c r="AC170" t="s">
        <v>489</v>
      </c>
      <c r="AD170">
        <v>1</v>
      </c>
      <c r="AE170" t="s">
        <v>129</v>
      </c>
      <c r="AF170">
        <v>190</v>
      </c>
      <c r="AG170">
        <v>89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테이슨</v>
      </c>
      <c r="AL170">
        <v>1</v>
      </c>
      <c r="AM17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v>
      </c>
      <c r="AN170" t="str">
        <f t="shared" ca="1" si="64"/>
        <v>{"dy":17,"sl":8,"tp":"fl2","vl":"Actor1108","cn":1,"pt":"DI","pp":190,"pr":89}</v>
      </c>
    </row>
    <row r="171" spans="1:40">
      <c r="A171">
        <v>17</v>
      </c>
      <c r="B171">
        <v>9</v>
      </c>
      <c r="C171">
        <f t="shared" si="55"/>
        <v>0</v>
      </c>
      <c r="D171">
        <f t="shared" ca="1" si="68"/>
        <v>0.84416242865606206</v>
      </c>
      <c r="E171">
        <f t="shared" ca="1" si="68"/>
        <v>0.67059529103122129</v>
      </c>
      <c r="F171">
        <f t="shared" ca="1" si="68"/>
        <v>0.13017966522823454</v>
      </c>
      <c r="G171">
        <f t="shared" ca="1" si="68"/>
        <v>0.15867259790407984</v>
      </c>
      <c r="H171">
        <f t="shared" ca="1" si="68"/>
        <v>0.22842294702082466</v>
      </c>
      <c r="I171">
        <f t="shared" ca="1" si="68"/>
        <v>0.6649894920062579</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fl3</v>
      </c>
      <c r="AB171" t="s">
        <v>431</v>
      </c>
      <c r="AC171" t="s">
        <v>489</v>
      </c>
      <c r="AD171">
        <v>1</v>
      </c>
      <c r="AE171" t="s">
        <v>129</v>
      </c>
      <c r="AF171">
        <v>230</v>
      </c>
      <c r="AG171">
        <v>129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테이슨</v>
      </c>
      <c r="AL171">
        <v>1</v>
      </c>
      <c r="AM17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v>
      </c>
      <c r="AN171" t="str">
        <f t="shared" ca="1" si="64"/>
        <v>{"dy":17,"sl":9,"tp":"fl3","vl":"Actor1108","cn":1,"pt":"DI","pp":230,"pr":129}</v>
      </c>
    </row>
    <row r="172" spans="1:40">
      <c r="A172">
        <v>18</v>
      </c>
      <c r="B172">
        <v>0</v>
      </c>
      <c r="C172">
        <f t="shared" si="55"/>
        <v>0</v>
      </c>
      <c r="D172">
        <f t="shared" ref="D172:I181" ca="1" si="69">RAND()</f>
        <v>5.3065580216881791E-2</v>
      </c>
      <c r="E172">
        <f t="shared" ca="1" si="69"/>
        <v>0.82386314554368811</v>
      </c>
      <c r="F172">
        <f t="shared" ca="1" si="69"/>
        <v>0.7679406251479739</v>
      </c>
      <c r="G172">
        <f t="shared" ca="1" si="69"/>
        <v>0.35323568174026143</v>
      </c>
      <c r="H172">
        <f t="shared" ca="1" si="69"/>
        <v>0.28829676885461231</v>
      </c>
      <c r="I172">
        <f t="shared" ca="1" si="69"/>
        <v>0.64984387112989339</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e">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#VALUE!</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184</v>
      </c>
      <c r="W172">
        <v>1</v>
      </c>
      <c r="X172" t="s">
        <v>125</v>
      </c>
      <c r="Z172">
        <v>7300</v>
      </c>
      <c r="AA172" t="str">
        <f t="shared" ca="1" si="60"/>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v>
      </c>
      <c r="AN172" t="str">
        <f t="shared" ca="1" si="64"/>
        <v>{"dy":18,"sl":0,"tp":"upn","vl":"13427","cn":9,"pt":"GO","pr":2700}</v>
      </c>
    </row>
    <row r="173" spans="1:40">
      <c r="A173">
        <v>18</v>
      </c>
      <c r="B173">
        <v>1</v>
      </c>
      <c r="C173">
        <f t="shared" si="55"/>
        <v>0</v>
      </c>
      <c r="D173">
        <f t="shared" ca="1" si="69"/>
        <v>0.293294872033804</v>
      </c>
      <c r="E173">
        <f t="shared" ca="1" si="69"/>
        <v>6.6935484778250731E-2</v>
      </c>
      <c r="F173">
        <f t="shared" ca="1" si="69"/>
        <v>4.5382986010990889E-2</v>
      </c>
      <c r="G173">
        <f t="shared" ca="1" si="69"/>
        <v>0.64786024442806611</v>
      </c>
      <c r="H173">
        <f t="shared" ca="1" si="69"/>
        <v>9.9482114254777487E-2</v>
      </c>
      <c r="I173">
        <f t="shared" ca="1" si="69"/>
        <v>0.86111963350446474</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v>
      </c>
      <c r="AN173" t="str">
        <f t="shared" ca="1" si="64"/>
        <v>{"dy":18,"sl":1,"tp":"fe","vl":"Equip2302","cn":1,"pt":"GO","pr":7300}</v>
      </c>
    </row>
    <row r="174" spans="1:40">
      <c r="A174">
        <v>18</v>
      </c>
      <c r="B174">
        <v>2</v>
      </c>
      <c r="C174">
        <f t="shared" si="55"/>
        <v>0</v>
      </c>
      <c r="D174">
        <f t="shared" ca="1" si="69"/>
        <v>0.64660012116415655</v>
      </c>
      <c r="E174">
        <f t="shared" ca="1" si="69"/>
        <v>0.69513830922101616</v>
      </c>
      <c r="F174">
        <f t="shared" ca="1" si="69"/>
        <v>0.5587683140595443</v>
      </c>
      <c r="G174">
        <f t="shared" ca="1" si="69"/>
        <v>0.59100893414789146</v>
      </c>
      <c r="H174">
        <f t="shared" ca="1" si="69"/>
        <v>0.94638231668212103</v>
      </c>
      <c r="I174">
        <f t="shared" ca="1" si="69"/>
        <v>0.74405597780566002</v>
      </c>
      <c r="M174" t="str">
        <f t="shared" ca="1" si="56"/>
        <v>안 지정 캐릭터 PP 영웅등급</v>
      </c>
      <c r="N174">
        <f t="shared" ca="1" si="57"/>
        <v>69513</v>
      </c>
      <c r="O174">
        <f t="shared" ca="1" si="58"/>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452</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v>
      </c>
      <c r="AN174" t="str">
        <f t="shared" ca="1" si="64"/>
        <v>{"dy":18,"sl":2,"tp":"fe","vl":"Equip5101","cn":1,"pt":"GO","pr":1500}</v>
      </c>
    </row>
    <row r="175" spans="1:40">
      <c r="A175">
        <v>18</v>
      </c>
      <c r="B175">
        <v>3</v>
      </c>
      <c r="C175">
        <f t="shared" si="55"/>
        <v>0</v>
      </c>
      <c r="D175">
        <f t="shared" ca="1" si="69"/>
        <v>0.88817968973836214</v>
      </c>
      <c r="E175">
        <f t="shared" ca="1" si="69"/>
        <v>9.5030008687718603E-2</v>
      </c>
      <c r="F175">
        <f t="shared" ca="1" si="69"/>
        <v>0.5461878492782194</v>
      </c>
      <c r="G175">
        <f t="shared" ca="1" si="69"/>
        <v>5.2206301772227404E-2</v>
      </c>
      <c r="H175">
        <f t="shared" ca="1" si="69"/>
        <v>0.72310545828768591</v>
      </c>
      <c r="I175">
        <f t="shared" ca="1" si="69"/>
        <v>0.91125048568191902</v>
      </c>
      <c r="M175" t="str">
        <f t="shared" ca="1" si="56"/>
        <v>안 지정 캐릭터 PP 일반등급</v>
      </c>
      <c r="N175">
        <f t="shared" ca="1" si="57"/>
        <v>9503</v>
      </c>
      <c r="O175">
        <f t="shared" ca="1" si="58"/>
        <v>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v>
      </c>
      <c r="AN175" t="str">
        <f t="shared" ca="1" si="64"/>
        <v>{"dy":18,"sl":3,"tp":"upn","vl":"75725","cn":6,"pt":"GO","pr":1800}</v>
      </c>
    </row>
    <row r="176" spans="1:40">
      <c r="A176">
        <v>18</v>
      </c>
      <c r="B176">
        <v>4</v>
      </c>
      <c r="C176">
        <f t="shared" si="55"/>
        <v>0</v>
      </c>
      <c r="D176">
        <f t="shared" ca="1" si="69"/>
        <v>0.64497226496123838</v>
      </c>
      <c r="E176">
        <f t="shared" ca="1" si="69"/>
        <v>0.64219814224480898</v>
      </c>
      <c r="F176">
        <f t="shared" ca="1" si="69"/>
        <v>0.89795838738422928</v>
      </c>
      <c r="G176">
        <f t="shared" ca="1" si="69"/>
        <v>4.0119826310766049E-3</v>
      </c>
      <c r="H176">
        <f t="shared" ca="1" si="69"/>
        <v>0.59519945329961854</v>
      </c>
      <c r="I176">
        <f t="shared" ca="1" si="69"/>
        <v>0.24952717815175474</v>
      </c>
      <c r="M176" t="str">
        <f t="shared" ca="1" si="56"/>
        <v>안 지정 캐릭터 PP 일반등급</v>
      </c>
      <c r="N176">
        <f t="shared" ca="1" si="57"/>
        <v>64219</v>
      </c>
      <c r="O176">
        <f t="shared" ca="1" si="58"/>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414</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v>
      </c>
      <c r="AN176" t="str">
        <f t="shared" ca="1" si="64"/>
        <v>{"dy":18,"sl":4,"tp":"fe","vl":"Equip1201","cn":1,"pt":"GO","pr":3300}</v>
      </c>
    </row>
    <row r="177" spans="1:40">
      <c r="A177">
        <v>18</v>
      </c>
      <c r="B177">
        <v>5</v>
      </c>
      <c r="C177">
        <f t="shared" si="55"/>
        <v>0</v>
      </c>
      <c r="D177">
        <f t="shared" ca="1" si="69"/>
        <v>0.24456966764646748</v>
      </c>
      <c r="E177">
        <f t="shared" ca="1" si="69"/>
        <v>0.64717017447962488</v>
      </c>
      <c r="F177">
        <f t="shared" ca="1" si="69"/>
        <v>0.67072775998143219</v>
      </c>
      <c r="G177">
        <f t="shared" ca="1" si="69"/>
        <v>0.14664733301075084</v>
      </c>
      <c r="H177">
        <f t="shared" ca="1" si="69"/>
        <v>0.80581781201700053</v>
      </c>
      <c r="I177">
        <f t="shared" ca="1" si="69"/>
        <v>0.62837247401346352</v>
      </c>
      <c r="M177" t="str">
        <f t="shared" ca="1" si="56"/>
        <v>지정 장비</v>
      </c>
      <c r="N177" t="e">
        <f t="shared" ca="1" si="57"/>
        <v>#VALUE!</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e">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#VALUE!</v>
      </c>
      <c r="R177" t="e">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#VALUE!</v>
      </c>
      <c r="S177" t="e">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#VALUE!</v>
      </c>
      <c r="T177" t="e">
        <f t="shared" ca="1" si="59"/>
        <v>#VALUE!</v>
      </c>
      <c r="U177" t="s">
        <v>82</v>
      </c>
      <c r="V177" t="s">
        <v>249</v>
      </c>
      <c r="W177">
        <v>1</v>
      </c>
      <c r="X177" t="s">
        <v>125</v>
      </c>
      <c r="Z177">
        <v>1500</v>
      </c>
      <c r="AA177" t="str">
        <f t="shared" ca="1" si="60"/>
        <v>fe</v>
      </c>
      <c r="AB177" t="s">
        <v>82</v>
      </c>
      <c r="AC177" t="s">
        <v>459</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v>
      </c>
      <c r="AN177" t="str">
        <f t="shared" ca="1" si="64"/>
        <v>{"dy":18,"sl":5,"tp":"fe","vl":"Equip7101","cn":1,"pt":"GO","pr":3600}</v>
      </c>
    </row>
    <row r="178" spans="1:40">
      <c r="A178">
        <v>18</v>
      </c>
      <c r="B178">
        <v>6</v>
      </c>
      <c r="C178">
        <f t="shared" si="55"/>
        <v>0</v>
      </c>
      <c r="D178">
        <f t="shared" ca="1" si="69"/>
        <v>0.15728705570517143</v>
      </c>
      <c r="E178">
        <f t="shared" ca="1" si="69"/>
        <v>0.53735883879164781</v>
      </c>
      <c r="F178">
        <f t="shared" ca="1" si="69"/>
        <v>5.5484191506681713E-3</v>
      </c>
      <c r="G178">
        <f t="shared" ca="1" si="69"/>
        <v>0.5786158944641363</v>
      </c>
      <c r="H178">
        <f t="shared" ca="1" si="69"/>
        <v>4.339589957047163E-2</v>
      </c>
      <c r="I178">
        <f t="shared" ca="1" si="69"/>
        <v>0.84694026707115111</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v>
      </c>
      <c r="AN178" t="str">
        <f t="shared" ca="1" si="64"/>
        <v>{"dy":18,"sl":6,"tp":"uph","vl":"22126","cn":10,"pt":"GO","pr":3000}</v>
      </c>
    </row>
    <row r="179" spans="1:40">
      <c r="A179">
        <v>18</v>
      </c>
      <c r="B179">
        <v>7</v>
      </c>
      <c r="C179">
        <f t="shared" si="55"/>
        <v>0</v>
      </c>
      <c r="D179">
        <f t="shared" ca="1" si="69"/>
        <v>0.64916393999299948</v>
      </c>
      <c r="E179">
        <f t="shared" ca="1" si="69"/>
        <v>0.86690477782920983</v>
      </c>
      <c r="F179">
        <f t="shared" ca="1" si="69"/>
        <v>0.48093017256665271</v>
      </c>
      <c r="G179">
        <f t="shared" ca="1" si="69"/>
        <v>0.92975398435852885</v>
      </c>
      <c r="H179">
        <f t="shared" ca="1" si="69"/>
        <v>0.94394432147686458</v>
      </c>
      <c r="I179">
        <f t="shared" ca="1" si="69"/>
        <v>0.30239692902574211</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466</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v>
      </c>
      <c r="AN179" t="str">
        <f t="shared" ca="1" si="64"/>
        <v>{"dy":18,"sl":7,"tp":"fe","vl":"Equip8002","cn":1,"pt":"GO","pr":4500}</v>
      </c>
    </row>
    <row r="180" spans="1:40">
      <c r="A180">
        <v>18</v>
      </c>
      <c r="B180">
        <v>8</v>
      </c>
      <c r="C180">
        <f t="shared" si="55"/>
        <v>0</v>
      </c>
      <c r="D180">
        <f t="shared" ca="1" si="69"/>
        <v>0.84258084275674372</v>
      </c>
      <c r="E180">
        <f t="shared" ca="1" si="69"/>
        <v>0.92798104460154895</v>
      </c>
      <c r="F180">
        <f t="shared" ca="1" si="69"/>
        <v>0.45336639939646561</v>
      </c>
      <c r="G180">
        <f t="shared" ca="1" si="69"/>
        <v>0.35288687343628866</v>
      </c>
      <c r="H180">
        <f t="shared" ca="1" si="69"/>
        <v>0.70596134401141009</v>
      </c>
      <c r="I180">
        <f t="shared" ca="1" si="69"/>
        <v>0.99594494066169759</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v>
      </c>
      <c r="AN180" t="str">
        <f t="shared" ca="1" si="64"/>
        <v>{"dy":18,"sl":8}</v>
      </c>
    </row>
    <row r="181" spans="1:40">
      <c r="A181">
        <v>18</v>
      </c>
      <c r="B181">
        <v>9</v>
      </c>
      <c r="C181">
        <f t="shared" si="55"/>
        <v>0</v>
      </c>
      <c r="D181">
        <f t="shared" ca="1" si="69"/>
        <v>0.15938748933456581</v>
      </c>
      <c r="E181">
        <f t="shared" ca="1" si="69"/>
        <v>0.21817886644226137</v>
      </c>
      <c r="F181">
        <f t="shared" ca="1" si="69"/>
        <v>0.67327305464427856</v>
      </c>
      <c r="G181">
        <f t="shared" ca="1" si="69"/>
        <v>0.89784569288681293</v>
      </c>
      <c r="H181">
        <f t="shared" ca="1" si="69"/>
        <v>0.89239204162271679</v>
      </c>
      <c r="I181">
        <f t="shared" ca="1" si="69"/>
        <v>0.27253443370885078</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v>
      </c>
      <c r="AN181" t="str">
        <f t="shared" ca="1" si="64"/>
        <v>{"dy":18,"sl":9}</v>
      </c>
    </row>
    <row r="182" spans="1:40">
      <c r="A182">
        <v>19</v>
      </c>
      <c r="B182">
        <v>0</v>
      </c>
      <c r="C182">
        <f t="shared" si="55"/>
        <v>0</v>
      </c>
      <c r="D182">
        <f t="shared" ref="D182:I191" ca="1" si="70">RAND()</f>
        <v>0.44532636841832507</v>
      </c>
      <c r="E182">
        <f t="shared" ca="1" si="70"/>
        <v>0.98589220253341192</v>
      </c>
      <c r="F182">
        <f t="shared" ca="1" si="70"/>
        <v>0.22972348743684246</v>
      </c>
      <c r="G182">
        <f t="shared" ca="1" si="70"/>
        <v>0.27282614006430039</v>
      </c>
      <c r="H182">
        <f t="shared" ca="1" si="70"/>
        <v>0.44362402258347777</v>
      </c>
      <c r="I182">
        <f t="shared" ca="1" si="70"/>
        <v>0.35190166065109674</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458</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v>
      </c>
      <c r="AN182" t="str">
        <f t="shared" ca="1" si="64"/>
        <v>{"dy":19,"sl":0,"tp":"fe","vl":"Equip2102","cn":1,"pt":"GO","pr":1300}</v>
      </c>
    </row>
    <row r="183" spans="1:40">
      <c r="A183">
        <v>19</v>
      </c>
      <c r="B183">
        <v>1</v>
      </c>
      <c r="C183">
        <f t="shared" si="55"/>
        <v>0</v>
      </c>
      <c r="D183">
        <f t="shared" ca="1" si="70"/>
        <v>0.60510128527543261</v>
      </c>
      <c r="E183">
        <f t="shared" ca="1" si="70"/>
        <v>0.50980408609013983</v>
      </c>
      <c r="F183">
        <f t="shared" ca="1" si="70"/>
        <v>0.78429102621335112</v>
      </c>
      <c r="G183">
        <f t="shared" ca="1" si="70"/>
        <v>0.42317217124892359</v>
      </c>
      <c r="H183">
        <f t="shared" ca="1" si="70"/>
        <v>0.27133667066029632</v>
      </c>
      <c r="I183">
        <f t="shared" ca="1" si="70"/>
        <v>0.68663894583305063</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t="shared" ca="1" si="64"/>
        <v>{"dy":19,"sl":1,"tp":"fe","vl":"Equip5202","cn":1,"pt":"DI","pr":5}</v>
      </c>
    </row>
    <row r="184" spans="1:40">
      <c r="A184">
        <v>19</v>
      </c>
      <c r="B184">
        <v>2</v>
      </c>
      <c r="C184">
        <f t="shared" si="55"/>
        <v>0</v>
      </c>
      <c r="D184">
        <f t="shared" ca="1" si="70"/>
        <v>0.55255193958130289</v>
      </c>
      <c r="E184">
        <f t="shared" ca="1" si="70"/>
        <v>0.26515589054305955</v>
      </c>
      <c r="F184">
        <f t="shared" ca="1" si="70"/>
        <v>0.87682041837155067</v>
      </c>
      <c r="G184">
        <f t="shared" ca="1" si="70"/>
        <v>0.77977235786048404</v>
      </c>
      <c r="H184">
        <f t="shared" ca="1" si="70"/>
        <v>0.92314034624199715</v>
      </c>
      <c r="I184">
        <f t="shared" ca="1" si="70"/>
        <v>0.90730083536122985</v>
      </c>
      <c r="M184" t="str">
        <f t="shared" ca="1" si="56"/>
        <v>안 지정 캐릭터 PP 영웅등급</v>
      </c>
      <c r="N184">
        <f t="shared" ca="1" si="57"/>
        <v>26515</v>
      </c>
      <c r="O184">
        <f t="shared" ca="1" si="58"/>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t="shared" ca="1" si="64"/>
        <v>{"dy":19,"sl":2,"tp":"fe","vl":"Equip1301","cn":1,"pt":"GO","pr":7100}</v>
      </c>
    </row>
    <row r="185" spans="1:40">
      <c r="A185">
        <v>19</v>
      </c>
      <c r="B185">
        <v>3</v>
      </c>
      <c r="C185">
        <f t="shared" si="55"/>
        <v>0</v>
      </c>
      <c r="D185">
        <f t="shared" ca="1" si="70"/>
        <v>0.79221337331114861</v>
      </c>
      <c r="E185">
        <f t="shared" ca="1" si="70"/>
        <v>0.89186222095260914</v>
      </c>
      <c r="F185">
        <f t="shared" ca="1" si="70"/>
        <v>0.98891399207539221</v>
      </c>
      <c r="G185">
        <f t="shared" ca="1" si="70"/>
        <v>0.22029510666717322</v>
      </c>
      <c r="H185">
        <f t="shared" ca="1" si="70"/>
        <v>0.97247716824954988</v>
      </c>
      <c r="I185">
        <f t="shared" ca="1" si="70"/>
        <v>0.27751365365213199</v>
      </c>
      <c r="M185" t="str">
        <f t="shared" ca="1" si="56"/>
        <v>안 지정 캐릭터 PP 일반등급</v>
      </c>
      <c r="N185">
        <f t="shared" ca="1" si="57"/>
        <v>89186</v>
      </c>
      <c r="O185">
        <f t="shared" ca="1" si="58"/>
        <v>13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3900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t="shared" ca="1" si="64"/>
        <v>{"dy":19,"sl":3,"tp":"upn","vl":"13618","cn":9,"pt":"GO","pr":2700}</v>
      </c>
    </row>
    <row r="186" spans="1:40">
      <c r="A186">
        <v>19</v>
      </c>
      <c r="B186">
        <v>4</v>
      </c>
      <c r="C186">
        <f t="shared" si="55"/>
        <v>0</v>
      </c>
      <c r="D186">
        <f t="shared" ca="1" si="70"/>
        <v>0.27412335790822684</v>
      </c>
      <c r="E186">
        <f t="shared" ca="1" si="70"/>
        <v>0.56781321061770218</v>
      </c>
      <c r="F186">
        <f t="shared" ca="1" si="70"/>
        <v>0.35785264628295033</v>
      </c>
      <c r="G186">
        <f t="shared" ca="1" si="70"/>
        <v>0.35007346499980496</v>
      </c>
      <c r="H186">
        <f t="shared" ca="1" si="70"/>
        <v>0.47250717334566827</v>
      </c>
      <c r="I186">
        <f t="shared" ca="1" si="70"/>
        <v>0.48230733431063455</v>
      </c>
      <c r="M186" t="str">
        <f t="shared" ca="1" si="56"/>
        <v>안 지정 캐릭터 PP 일반등급</v>
      </c>
      <c r="N186">
        <f t="shared" ca="1" si="57"/>
        <v>56781</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2700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477</v>
      </c>
      <c r="AD186">
        <v>1</v>
      </c>
      <c r="AE186" t="s">
        <v>129</v>
      </c>
      <c r="AF186">
        <v>199</v>
      </c>
      <c r="AG186">
        <v>129</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전설</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단단한 칼날 메이스</v>
      </c>
      <c r="AL186">
        <v>1</v>
      </c>
      <c r="AM18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v>
      </c>
      <c r="AN186" t="str">
        <f t="shared" ca="1" si="64"/>
        <v>{"dy":19,"sl":4,"tp":"fe","vl":"Equip4401","cn":1,"pt":"DI","pp":199,"pr":129}</v>
      </c>
    </row>
    <row r="187" spans="1:40">
      <c r="A187">
        <v>19</v>
      </c>
      <c r="B187">
        <v>5</v>
      </c>
      <c r="C187">
        <f t="shared" si="55"/>
        <v>0</v>
      </c>
      <c r="D187">
        <f t="shared" ca="1" si="70"/>
        <v>0.84623717534854825</v>
      </c>
      <c r="E187">
        <f t="shared" ca="1" si="70"/>
        <v>0.19441933548090717</v>
      </c>
      <c r="F187">
        <f t="shared" ca="1" si="70"/>
        <v>0.80638585049556943</v>
      </c>
      <c r="G187">
        <f t="shared" ca="1" si="70"/>
        <v>0.59048034116043335</v>
      </c>
      <c r="H187">
        <f t="shared" ca="1" si="70"/>
        <v>0.9674899947803578</v>
      </c>
      <c r="I187">
        <f t="shared" ca="1" si="70"/>
        <v>0.89662187599205823</v>
      </c>
      <c r="M187" t="str">
        <f t="shared" ca="1" si="56"/>
        <v>안 지정 캐릭터 PP 일반등급</v>
      </c>
      <c r="N187">
        <f t="shared" ca="1" si="57"/>
        <v>19441</v>
      </c>
      <c r="O187">
        <f t="shared" ca="1" si="58"/>
        <v>5</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1500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v>
      </c>
      <c r="AN187" t="str">
        <f t="shared" ca="1" si="64"/>
        <v>{"dy":19,"sl":5,"tp":"uph","vl":"57917","cn":12,"pt":"GO","pr":3600}</v>
      </c>
    </row>
    <row r="188" spans="1:40">
      <c r="A188">
        <v>19</v>
      </c>
      <c r="B188">
        <v>6</v>
      </c>
      <c r="C188">
        <f t="shared" si="55"/>
        <v>0</v>
      </c>
      <c r="D188">
        <f t="shared" ca="1" si="70"/>
        <v>0.11470288609664891</v>
      </c>
      <c r="E188">
        <f t="shared" ca="1" si="70"/>
        <v>0.47888489651557886</v>
      </c>
      <c r="F188">
        <f t="shared" ca="1" si="70"/>
        <v>0.41484422648195118</v>
      </c>
      <c r="G188">
        <f t="shared" ca="1" si="70"/>
        <v>0.23670365610531441</v>
      </c>
      <c r="H188">
        <f t="shared" ca="1" si="70"/>
        <v>0.81286124318545527</v>
      </c>
      <c r="I188">
        <f t="shared" ca="1" si="70"/>
        <v>0.87866110334817449</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e">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#VALUE!</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v>
      </c>
      <c r="AN188" t="str">
        <f t="shared" ca="1" si="64"/>
        <v>{"dy":19,"sl":6,"tp":"fe","vl":"Equip7001","cn":1,"pt":"GO","pr":1800}</v>
      </c>
    </row>
    <row r="189" spans="1:40">
      <c r="A189">
        <v>19</v>
      </c>
      <c r="B189">
        <v>7</v>
      </c>
      <c r="C189">
        <f t="shared" si="55"/>
        <v>0</v>
      </c>
      <c r="D189">
        <f t="shared" ca="1" si="70"/>
        <v>0.84633144492257895</v>
      </c>
      <c r="E189">
        <f t="shared" ca="1" si="70"/>
        <v>0.95316253998562439</v>
      </c>
      <c r="F189">
        <f t="shared" ca="1" si="70"/>
        <v>0.80251685788621152</v>
      </c>
      <c r="G189">
        <f t="shared" ca="1" si="70"/>
        <v>0.83258921285212029</v>
      </c>
      <c r="H189">
        <f t="shared" ca="1" si="70"/>
        <v>0.28187896942457491</v>
      </c>
      <c r="I189">
        <f t="shared" ca="1" si="70"/>
        <v>0.66835582335814592</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0.62369708376477639</v>
      </c>
      <c r="E190">
        <f t="shared" ca="1" si="70"/>
        <v>0.54204580321508589</v>
      </c>
      <c r="F190">
        <f t="shared" ca="1" si="70"/>
        <v>0.84075301450500739</v>
      </c>
      <c r="G190">
        <f t="shared" ca="1" si="70"/>
        <v>0.14812284307801882</v>
      </c>
      <c r="H190">
        <f t="shared" ca="1" si="70"/>
        <v>0.29751286805966604</v>
      </c>
      <c r="I190">
        <f t="shared" ca="1" si="70"/>
        <v>0.28125123259681883</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v>
      </c>
      <c r="AN190" t="str">
        <f t="shared" ca="1" si="64"/>
        <v>{"dy":19,"sl":8}</v>
      </c>
    </row>
    <row r="191" spans="1:40">
      <c r="A191">
        <v>19</v>
      </c>
      <c r="B191">
        <v>9</v>
      </c>
      <c r="C191">
        <f t="shared" si="55"/>
        <v>0</v>
      </c>
      <c r="D191">
        <f t="shared" ca="1" si="70"/>
        <v>0.95696506725832364</v>
      </c>
      <c r="E191">
        <f t="shared" ca="1" si="70"/>
        <v>0.52410047983674291</v>
      </c>
      <c r="F191">
        <f t="shared" ca="1" si="70"/>
        <v>0.212081800155134</v>
      </c>
      <c r="G191">
        <f t="shared" ca="1" si="70"/>
        <v>0.32957714725776999</v>
      </c>
      <c r="H191">
        <f t="shared" ca="1" si="70"/>
        <v>0.31604504945030754</v>
      </c>
      <c r="I191">
        <f t="shared" ca="1" si="70"/>
        <v>0.91070753730856557</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v>
      </c>
      <c r="AN191" t="str">
        <f t="shared" ca="1" si="64"/>
        <v>{"dy":19,"sl":9}</v>
      </c>
    </row>
    <row r="192" spans="1:40">
      <c r="A192">
        <v>20</v>
      </c>
      <c r="B192">
        <v>0</v>
      </c>
      <c r="C192">
        <f t="shared" si="55"/>
        <v>0</v>
      </c>
      <c r="D192">
        <f t="shared" ref="D192:I201" ca="1" si="71">RAND()</f>
        <v>0.27801098044938</v>
      </c>
      <c r="E192">
        <f t="shared" ca="1" si="71"/>
        <v>0.99939933649788859</v>
      </c>
      <c r="F192">
        <f t="shared" ca="1" si="71"/>
        <v>7.6586211601464171E-2</v>
      </c>
      <c r="G192">
        <f t="shared" ca="1" si="71"/>
        <v>0.85128344454983795</v>
      </c>
      <c r="H192">
        <f t="shared" ca="1" si="71"/>
        <v>0.34745595627735393</v>
      </c>
      <c r="I192">
        <f t="shared" ca="1" si="71"/>
        <v>0.92175612928604489</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v>
      </c>
      <c r="AN192" t="str">
        <f t="shared" ca="1" si="64"/>
        <v>{"dy":20,"sl":0,"tp":"upn","vl":"69160","cn":10,"pt":"GO","pr":3000}</v>
      </c>
    </row>
    <row r="193" spans="1:40">
      <c r="A193">
        <v>20</v>
      </c>
      <c r="B193">
        <v>1</v>
      </c>
      <c r="C193">
        <f t="shared" si="55"/>
        <v>0</v>
      </c>
      <c r="D193">
        <f t="shared" ca="1" si="71"/>
        <v>0.16559956483165572</v>
      </c>
      <c r="E193">
        <f t="shared" ca="1" si="71"/>
        <v>0.68248228599450345</v>
      </c>
      <c r="F193">
        <f t="shared" ca="1" si="71"/>
        <v>0.48259267269615669</v>
      </c>
      <c r="G193">
        <f t="shared" ca="1" si="71"/>
        <v>0.69643786556205078</v>
      </c>
      <c r="H193">
        <f t="shared" ca="1" si="71"/>
        <v>0.32504451629736075</v>
      </c>
      <c r="I193">
        <f t="shared" ca="1" si="71"/>
        <v>0.74041317917583083</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428</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v>
      </c>
      <c r="AN193" t="str">
        <f t="shared" ca="1" si="64"/>
        <v>{"dy":20,"sl":1,"tp":"fe","vl":"Equip2202","cn":1,"pt":"DI","pr":5}</v>
      </c>
    </row>
    <row r="194" spans="1:40">
      <c r="A194">
        <v>20</v>
      </c>
      <c r="B194">
        <v>2</v>
      </c>
      <c r="C194">
        <f t="shared" ref="C194:C257" si="72">IF(B194&lt;=9,0,
IF(B194=10,1,2))</f>
        <v>0</v>
      </c>
      <c r="D194">
        <f t="shared" ca="1" si="71"/>
        <v>0.7087565344902832</v>
      </c>
      <c r="E194">
        <f t="shared" ca="1" si="71"/>
        <v>0.99277274543990968</v>
      </c>
      <c r="F194">
        <f t="shared" ca="1" si="71"/>
        <v>0.52938318073419222</v>
      </c>
      <c r="G194">
        <f t="shared" ca="1" si="71"/>
        <v>7.6232866503796237E-2</v>
      </c>
      <c r="H194">
        <f t="shared" ca="1" si="71"/>
        <v>0.85291170173441144</v>
      </c>
      <c r="I194">
        <f t="shared" ca="1" si="71"/>
        <v>0.24716150647813673</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99277</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4200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0.98248515717314389</v>
      </c>
      <c r="E195">
        <f t="shared" ca="1" si="71"/>
        <v>0.24507773570843672</v>
      </c>
      <c r="F195">
        <f t="shared" ca="1" si="71"/>
        <v>0.45800400621984327</v>
      </c>
      <c r="G195">
        <f t="shared" ca="1" si="71"/>
        <v>0.6711583898285991</v>
      </c>
      <c r="H195">
        <f t="shared" ca="1" si="71"/>
        <v>0.41252901544789922</v>
      </c>
      <c r="I195">
        <f t="shared" ca="1" si="71"/>
        <v>0.97874645698111895</v>
      </c>
      <c r="M195" t="str">
        <f t="shared" ca="1" si="73"/>
        <v>안 지정 캐릭터 PP 일반등급</v>
      </c>
      <c r="N195">
        <f t="shared" ca="1" si="74"/>
        <v>24507</v>
      </c>
      <c r="O195">
        <f t="shared" ca="1" si="75"/>
        <v>5</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1500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438</v>
      </c>
      <c r="AD195">
        <v>1</v>
      </c>
      <c r="AE195" t="s">
        <v>125</v>
      </c>
      <c r="AG195">
        <v>800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얼룩진 도끼</v>
      </c>
      <c r="AL195">
        <v>1</v>
      </c>
      <c r="AM19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v>
      </c>
      <c r="AN195" t="str">
        <f t="shared" ca="1" si="81"/>
        <v>{"dy":20,"sl":3,"tp":"fe","vl":"Equip0002","cn":1,"pt":"GO","pr":800}</v>
      </c>
    </row>
    <row r="196" spans="1:40">
      <c r="A196">
        <v>20</v>
      </c>
      <c r="B196">
        <v>4</v>
      </c>
      <c r="C196">
        <f t="shared" si="72"/>
        <v>0</v>
      </c>
      <c r="D196">
        <f t="shared" ca="1" si="71"/>
        <v>1.5441633203903571E-2</v>
      </c>
      <c r="E196">
        <f t="shared" ca="1" si="71"/>
        <v>0.51310547296397535</v>
      </c>
      <c r="F196">
        <f t="shared" ca="1" si="71"/>
        <v>0.46075847636003742</v>
      </c>
      <c r="G196">
        <f t="shared" ca="1" si="71"/>
        <v>0.17926004847375743</v>
      </c>
      <c r="H196">
        <f t="shared" ca="1" si="71"/>
        <v>0.26286080904366427</v>
      </c>
      <c r="I196">
        <f t="shared" ca="1" si="71"/>
        <v>0.618560944162029</v>
      </c>
      <c r="M196" t="str">
        <f t="shared" ca="1" si="73"/>
        <v>안 지정 캐릭터 PP 일반등급</v>
      </c>
      <c r="N196">
        <f t="shared" ca="1" si="74"/>
        <v>51310</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393</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v>
      </c>
      <c r="AN196" t="str">
        <f t="shared" ca="1" si="81"/>
        <v>{"dy":20,"sl":4,"tp":"fe","vl":"Equip3002","cn":1,"pt":"GO","pr":800}</v>
      </c>
    </row>
    <row r="197" spans="1:40">
      <c r="A197">
        <v>20</v>
      </c>
      <c r="B197">
        <v>5</v>
      </c>
      <c r="C197">
        <f t="shared" si="72"/>
        <v>0</v>
      </c>
      <c r="D197">
        <f t="shared" ca="1" si="71"/>
        <v>0.35698650548045807</v>
      </c>
      <c r="E197">
        <f t="shared" ca="1" si="71"/>
        <v>0.69584661104999668</v>
      </c>
      <c r="F197">
        <f t="shared" ca="1" si="71"/>
        <v>0.39997073149879225</v>
      </c>
      <c r="G197">
        <f t="shared" ca="1" si="71"/>
        <v>0.13089109448265268</v>
      </c>
      <c r="H197">
        <f t="shared" ca="1" si="71"/>
        <v>0.7041350358228311</v>
      </c>
      <c r="I197">
        <f t="shared" ca="1" si="71"/>
        <v>0.36967355277319558</v>
      </c>
      <c r="M197" t="str">
        <f t="shared" ca="1" si="73"/>
        <v>지정 장비</v>
      </c>
      <c r="N197" t="e">
        <f t="shared" ca="1" si="74"/>
        <v>#VALUE!</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t="e">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#VALUE!</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t="shared" ca="1" si="76"/>
        <v>#VALUE!</v>
      </c>
      <c r="U197" t="s">
        <v>82</v>
      </c>
      <c r="V197" t="s">
        <v>250</v>
      </c>
      <c r="W197">
        <v>1</v>
      </c>
      <c r="X197" t="s">
        <v>125</v>
      </c>
      <c r="Z197">
        <v>800</v>
      </c>
      <c r="AA197" t="str">
        <f t="shared" ca="1" si="77"/>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v>
      </c>
      <c r="AN197" t="str">
        <f t="shared" ca="1" si="81"/>
        <v>{"dy":20,"sl":5,"tp":"fe","vl":"Equip6102","cn":1,"pt":"GO","pr":3800}</v>
      </c>
    </row>
    <row r="198" spans="1:40">
      <c r="A198">
        <v>20</v>
      </c>
      <c r="B198">
        <v>6</v>
      </c>
      <c r="C198">
        <f t="shared" si="72"/>
        <v>0</v>
      </c>
      <c r="D198">
        <f t="shared" ca="1" si="71"/>
        <v>0.65715077595667504</v>
      </c>
      <c r="E198">
        <f t="shared" ca="1" si="71"/>
        <v>0.85984067528972896</v>
      </c>
      <c r="F198">
        <f t="shared" ca="1" si="71"/>
        <v>0.22827822621781724</v>
      </c>
      <c r="G198">
        <f t="shared" ca="1" si="71"/>
        <v>0.44786494353709627</v>
      </c>
      <c r="H198">
        <f t="shared" ca="1" si="71"/>
        <v>0.94456781278563517</v>
      </c>
      <c r="I198">
        <f t="shared" ca="1" si="71"/>
        <v>0.98756245672306142</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466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으깨어 부수는 자</v>
      </c>
      <c r="AL198">
        <v>1</v>
      </c>
      <c r="AM19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v>
      </c>
      <c r="AN198" t="str">
        <f t="shared" ca="1" si="81"/>
        <v>{"dy":20,"sl":6,"tp":"fe","vl":"Equip8002","cn":1,"pt":"GO","pr":4600}</v>
      </c>
    </row>
    <row r="199" spans="1:40">
      <c r="A199">
        <v>20</v>
      </c>
      <c r="B199">
        <v>7</v>
      </c>
      <c r="C199">
        <f t="shared" si="72"/>
        <v>0</v>
      </c>
      <c r="D199">
        <f t="shared" ca="1" si="71"/>
        <v>0.26253961470819442</v>
      </c>
      <c r="E199">
        <f t="shared" ca="1" si="71"/>
        <v>0.12024236493546936</v>
      </c>
      <c r="F199">
        <f t="shared" ca="1" si="71"/>
        <v>6.3675075997368435E-2</v>
      </c>
      <c r="G199">
        <f t="shared" ca="1" si="71"/>
        <v>0.58285192515114592</v>
      </c>
      <c r="H199">
        <f t="shared" ca="1" si="71"/>
        <v>0.66981865040904975</v>
      </c>
      <c r="I199">
        <f t="shared" ca="1" si="71"/>
        <v>0.4717302652625055</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402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v>
      </c>
      <c r="AN199" t="str">
        <f t="shared" ca="1" si="81"/>
        <v>{"dy":20,"sl":7,"tp":"uph","vl":"88102","cn":14,"pt":"DI","pr":3}</v>
      </c>
    </row>
    <row r="200" spans="1:40">
      <c r="A200">
        <v>20</v>
      </c>
      <c r="B200">
        <v>8</v>
      </c>
      <c r="C200">
        <f t="shared" si="72"/>
        <v>0</v>
      </c>
      <c r="D200">
        <f t="shared" ca="1" si="71"/>
        <v>0.9515607771390836</v>
      </c>
      <c r="E200">
        <f t="shared" ca="1" si="71"/>
        <v>0.81005918257638676</v>
      </c>
      <c r="F200">
        <f t="shared" ca="1" si="71"/>
        <v>0.27124136748813543</v>
      </c>
      <c r="G200">
        <f t="shared" ca="1" si="71"/>
        <v>0.39306088150383656</v>
      </c>
      <c r="H200">
        <f t="shared" ca="1" si="71"/>
        <v>0.99495348750405277</v>
      </c>
      <c r="I200">
        <f t="shared" ca="1" si="71"/>
        <v>0.12139909985981612</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v>
      </c>
      <c r="AN200" t="str">
        <f t="shared" ca="1" si="81"/>
        <v>{"dy":20,"sl":8}</v>
      </c>
    </row>
    <row r="201" spans="1:40">
      <c r="A201">
        <v>20</v>
      </c>
      <c r="B201">
        <v>9</v>
      </c>
      <c r="C201">
        <f t="shared" si="72"/>
        <v>0</v>
      </c>
      <c r="D201">
        <f t="shared" ca="1" si="71"/>
        <v>0.11491986710954116</v>
      </c>
      <c r="E201">
        <f t="shared" ca="1" si="71"/>
        <v>0.60798653297732752</v>
      </c>
      <c r="F201">
        <f t="shared" ca="1" si="71"/>
        <v>0.52533217320921899</v>
      </c>
      <c r="G201">
        <f t="shared" ca="1" si="71"/>
        <v>0.6756464015866438</v>
      </c>
      <c r="H201">
        <f t="shared" ca="1" si="71"/>
        <v>0.77964705282935443</v>
      </c>
      <c r="I201">
        <f t="shared" ca="1" si="71"/>
        <v>0.5924382424057556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v>
      </c>
      <c r="AN201" t="str">
        <f t="shared" ca="1" si="81"/>
        <v>{"dy":20,"sl":9}</v>
      </c>
    </row>
    <row r="202" spans="1:40">
      <c r="A202">
        <v>21</v>
      </c>
      <c r="B202">
        <v>0</v>
      </c>
      <c r="C202">
        <f t="shared" si="72"/>
        <v>0</v>
      </c>
      <c r="D202">
        <f t="shared" ref="D202:I211" ca="1" si="82">RAND()</f>
        <v>0.81730590349038268</v>
      </c>
      <c r="E202">
        <f t="shared" ca="1" si="82"/>
        <v>0.67433140259337498</v>
      </c>
      <c r="F202">
        <f t="shared" ca="1" si="82"/>
        <v>0.24009574312741067</v>
      </c>
      <c r="G202">
        <f t="shared" ca="1" si="82"/>
        <v>0.49901937513889216</v>
      </c>
      <c r="H202">
        <f t="shared" ca="1" si="82"/>
        <v>0.23347138792541311</v>
      </c>
      <c r="I202">
        <f t="shared" ca="1" si="82"/>
        <v>0.44468123634541323</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v>
      </c>
      <c r="AN202" t="str">
        <f t="shared" ca="1" si="81"/>
        <v>{"dy":21,"sl":0,"tp":"upn","vl":"16467","cn":4,"pt":"GO","pr":1200}</v>
      </c>
    </row>
    <row r="203" spans="1:40">
      <c r="A203">
        <v>21</v>
      </c>
      <c r="B203">
        <v>1</v>
      </c>
      <c r="C203">
        <f t="shared" si="72"/>
        <v>0</v>
      </c>
      <c r="D203">
        <f t="shared" ca="1" si="82"/>
        <v>0.40370944678372411</v>
      </c>
      <c r="E203">
        <f t="shared" ca="1" si="82"/>
        <v>0.68921945276708496</v>
      </c>
      <c r="F203">
        <f t="shared" ca="1" si="82"/>
        <v>0.31374512287825851</v>
      </c>
      <c r="G203">
        <f t="shared" ca="1" si="82"/>
        <v>0.88642177927765997</v>
      </c>
      <c r="H203">
        <f t="shared" ca="1" si="82"/>
        <v>0.67262491666240765</v>
      </c>
      <c r="I203">
        <f t="shared" ca="1" si="82"/>
        <v>0.99112148095901531</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v>
      </c>
      <c r="AN203" t="str">
        <f t="shared" ca="1" si="81"/>
        <v>{"dy":21,"sl":1,"tp":"uph","vl":"84861","cn":14,"pt":"DI","pr":4}</v>
      </c>
    </row>
    <row r="204" spans="1:40">
      <c r="A204">
        <v>21</v>
      </c>
      <c r="B204">
        <v>2</v>
      </c>
      <c r="C204">
        <f t="shared" si="72"/>
        <v>0</v>
      </c>
      <c r="D204">
        <f t="shared" ca="1" si="82"/>
        <v>0.75020522681710988</v>
      </c>
      <c r="E204">
        <f t="shared" ca="1" si="82"/>
        <v>0.37183666235682922</v>
      </c>
      <c r="F204">
        <f t="shared" ca="1" si="82"/>
        <v>0.25298347487346184</v>
      </c>
      <c r="G204">
        <f t="shared" ca="1" si="82"/>
        <v>0.90978661117451387</v>
      </c>
      <c r="H204">
        <f t="shared" ca="1" si="82"/>
        <v>0.44678474322122796</v>
      </c>
      <c r="I204">
        <f t="shared" ca="1" si="82"/>
        <v>0.63149857778024965</v>
      </c>
      <c r="M204" t="str">
        <f t="shared" ca="1" si="73"/>
        <v>안 지정 캐릭터 PP 영웅등급</v>
      </c>
      <c r="N204">
        <f t="shared" ca="1" si="74"/>
        <v>37183</v>
      </c>
      <c r="O204">
        <f t="shared" ca="1" si="75"/>
        <v>7</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2100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467</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태양과 달과 별</v>
      </c>
      <c r="AL204">
        <v>1</v>
      </c>
      <c r="AM20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v>
      </c>
      <c r="AN204" t="str">
        <f t="shared" ca="1" si="81"/>
        <v>{"dy":21,"sl":2,"tp":"fe","vl":"Equip3302","cn":1,"pt":"DI","pr":11}</v>
      </c>
    </row>
    <row r="205" spans="1:40">
      <c r="A205">
        <v>21</v>
      </c>
      <c r="B205">
        <v>3</v>
      </c>
      <c r="C205">
        <f t="shared" si="72"/>
        <v>0</v>
      </c>
      <c r="D205">
        <f t="shared" ca="1" si="82"/>
        <v>0.30964363204216805</v>
      </c>
      <c r="E205">
        <f t="shared" ca="1" si="82"/>
        <v>0.49429125870170254</v>
      </c>
      <c r="F205">
        <f t="shared" ca="1" si="82"/>
        <v>0.3612177233607704</v>
      </c>
      <c r="G205">
        <f t="shared" ca="1" si="82"/>
        <v>0.78833906607517823</v>
      </c>
      <c r="H205">
        <f t="shared" ca="1" si="82"/>
        <v>0.83679237642036586</v>
      </c>
      <c r="I205">
        <f t="shared" ca="1" si="82"/>
        <v>2.0113350361227189E-3</v>
      </c>
      <c r="M205" t="str">
        <f t="shared" ca="1" si="73"/>
        <v>안 지정 캐릭터 PP 일반등급</v>
      </c>
      <c r="N205">
        <f t="shared" ca="1" si="74"/>
        <v>49429</v>
      </c>
      <c r="O205">
        <f t="shared" ca="1" si="75"/>
        <v>8</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486</v>
      </c>
      <c r="AD205">
        <v>1</v>
      </c>
      <c r="AE205" t="s">
        <v>129</v>
      </c>
      <c r="AF205">
        <v>249</v>
      </c>
      <c r="AG205">
        <v>169</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전설</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붉은 꼬리 단검</v>
      </c>
      <c r="AL205">
        <v>1</v>
      </c>
      <c r="AM20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v>
      </c>
      <c r="AN205" t="str">
        <f t="shared" ca="1" si="81"/>
        <v>{"dy":21,"sl":3,"tp":"fe","vl":"Equip1403","cn":1,"pt":"DI","pp":249,"pr":169}</v>
      </c>
    </row>
    <row r="206" spans="1:40">
      <c r="A206">
        <v>21</v>
      </c>
      <c r="B206">
        <v>4</v>
      </c>
      <c r="C206">
        <f t="shared" si="72"/>
        <v>0</v>
      </c>
      <c r="D206">
        <f t="shared" ca="1" si="82"/>
        <v>2.3636288713541287E-2</v>
      </c>
      <c r="E206">
        <f t="shared" ca="1" si="82"/>
        <v>0.6789843244814302</v>
      </c>
      <c r="F206">
        <f t="shared" ca="1" si="82"/>
        <v>0.86150588828801999</v>
      </c>
      <c r="G206">
        <f t="shared" ca="1" si="82"/>
        <v>0.82747050688369728</v>
      </c>
      <c r="H206">
        <f t="shared" ca="1" si="82"/>
        <v>3.9040136500030909E-2</v>
      </c>
      <c r="I206">
        <f t="shared" ca="1" si="82"/>
        <v>0.63238648696085953</v>
      </c>
      <c r="M206" t="str">
        <f t="shared" ca="1" si="73"/>
        <v>안 지정 캐릭터 PP 일반등급</v>
      </c>
      <c r="N206">
        <f t="shared" ca="1" si="74"/>
        <v>67898</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443</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v>
      </c>
      <c r="AN206" t="str">
        <f t="shared" ca="1" si="81"/>
        <v>{"dy":21,"sl":4,"tp":"fe","vl":"Equip5002","cn":1,"pt":"GO","pr":700}</v>
      </c>
    </row>
    <row r="207" spans="1:40">
      <c r="A207">
        <v>21</v>
      </c>
      <c r="B207">
        <v>5</v>
      </c>
      <c r="C207">
        <f t="shared" si="72"/>
        <v>0</v>
      </c>
      <c r="D207">
        <f t="shared" ca="1" si="82"/>
        <v>6.9571398398095785E-2</v>
      </c>
      <c r="E207">
        <f t="shared" ca="1" si="82"/>
        <v>0.42223538188404486</v>
      </c>
      <c r="F207">
        <f t="shared" ca="1" si="82"/>
        <v>0.15366681039012953</v>
      </c>
      <c r="G207">
        <f t="shared" ca="1" si="82"/>
        <v>0.94071364939781832</v>
      </c>
      <c r="H207">
        <f t="shared" ca="1" si="82"/>
        <v>0.19109218665090788</v>
      </c>
      <c r="I207">
        <f t="shared" ca="1" si="82"/>
        <v>0.45007709772907045</v>
      </c>
      <c r="M207" t="str">
        <f t="shared" ca="1" si="73"/>
        <v>지정 장비</v>
      </c>
      <c r="N207" t="e">
        <f t="shared" ca="1" si="74"/>
        <v>#VALUE!</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t="shared" ca="1" si="76"/>
        <v>#VALUE!</v>
      </c>
      <c r="U207" t="s">
        <v>82</v>
      </c>
      <c r="V207" t="s">
        <v>111</v>
      </c>
      <c r="W207">
        <v>1</v>
      </c>
      <c r="X207" t="s">
        <v>125</v>
      </c>
      <c r="Z207">
        <v>700</v>
      </c>
      <c r="AA207" t="str">
        <f t="shared" ca="1" si="77"/>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v>
      </c>
      <c r="AN207" t="str">
        <f t="shared" ca="1" si="81"/>
        <v>{"dy":21,"sl":5,"tp":"upn","vl":"33155","cn":11,"pt":"GO","pr":3300}</v>
      </c>
    </row>
    <row r="208" spans="1:40">
      <c r="A208">
        <v>21</v>
      </c>
      <c r="B208">
        <v>6</v>
      </c>
      <c r="C208">
        <f t="shared" si="72"/>
        <v>0</v>
      </c>
      <c r="D208">
        <f t="shared" ca="1" si="82"/>
        <v>0.52987382303181818</v>
      </c>
      <c r="E208">
        <f t="shared" ca="1" si="82"/>
        <v>0.41478420550059891</v>
      </c>
      <c r="F208">
        <f t="shared" ca="1" si="82"/>
        <v>0.86791406251061842</v>
      </c>
      <c r="G208">
        <f t="shared" ca="1" si="82"/>
        <v>0.1136323003655989</v>
      </c>
      <c r="H208">
        <f t="shared" ca="1" si="82"/>
        <v>2.8512514789146071E-2</v>
      </c>
      <c r="I208">
        <f t="shared" ca="1" si="82"/>
        <v>0.21646717665999982</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e">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#VALUE!</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v>
      </c>
      <c r="AN208" t="str">
        <f t="shared" ca="1" si="81"/>
        <v>{"dy":21,"sl":6,"tp":"fe","vl":"Equip7101","cn":1,"pt":"GO","pr":3900}</v>
      </c>
    </row>
    <row r="209" spans="1:40">
      <c r="A209">
        <v>21</v>
      </c>
      <c r="B209">
        <v>7</v>
      </c>
      <c r="C209">
        <f t="shared" si="72"/>
        <v>0</v>
      </c>
      <c r="D209">
        <f t="shared" ca="1" si="82"/>
        <v>0.32196864090435628</v>
      </c>
      <c r="E209">
        <f t="shared" ca="1" si="82"/>
        <v>1.2998618826994379E-2</v>
      </c>
      <c r="F209">
        <f t="shared" ca="1" si="82"/>
        <v>0.79438186242225828</v>
      </c>
      <c r="G209">
        <f t="shared" ca="1" si="82"/>
        <v>0.96847965387978208</v>
      </c>
      <c r="H209">
        <f t="shared" ca="1" si="82"/>
        <v>0.57910163817851446</v>
      </c>
      <c r="I209">
        <f t="shared" ca="1" si="82"/>
        <v>0.49787300243083121</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498</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뿔과 뼈</v>
      </c>
      <c r="AL209">
        <v>1</v>
      </c>
      <c r="AM20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v>
      </c>
      <c r="AN209" t="str">
        <f t="shared" ca="1" si="81"/>
        <v>{"dy":21,"sl":7,"tp":"fe","vl":"Equip2301","cn":1,"pt":"GO","pr":7800}</v>
      </c>
    </row>
    <row r="210" spans="1:40">
      <c r="A210">
        <v>21</v>
      </c>
      <c r="B210">
        <v>8</v>
      </c>
      <c r="C210">
        <f t="shared" si="72"/>
        <v>0</v>
      </c>
      <c r="D210">
        <f t="shared" ca="1" si="82"/>
        <v>0.57146716698527522</v>
      </c>
      <c r="E210">
        <f t="shared" ca="1" si="82"/>
        <v>0.56639413771317215</v>
      </c>
      <c r="F210">
        <f t="shared" ca="1" si="82"/>
        <v>0.24911570094578017</v>
      </c>
      <c r="G210">
        <f t="shared" ca="1" si="82"/>
        <v>9.8660315948904453E-2</v>
      </c>
      <c r="H210">
        <f t="shared" ca="1" si="82"/>
        <v>0.57050921076279248</v>
      </c>
      <c r="I210">
        <f t="shared" ca="1" si="82"/>
        <v>0.82598232550140849</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v>
      </c>
      <c r="AN210" t="str">
        <f t="shared" ca="1" si="81"/>
        <v>{"dy":21,"sl":8}</v>
      </c>
    </row>
    <row r="211" spans="1:40">
      <c r="A211">
        <v>21</v>
      </c>
      <c r="B211">
        <v>9</v>
      </c>
      <c r="C211">
        <f t="shared" si="72"/>
        <v>0</v>
      </c>
      <c r="D211">
        <f t="shared" ca="1" si="82"/>
        <v>0.2752146828858123</v>
      </c>
      <c r="E211">
        <f t="shared" ca="1" si="82"/>
        <v>0.54630906783863831</v>
      </c>
      <c r="F211">
        <f t="shared" ca="1" si="82"/>
        <v>0.25901799911792622</v>
      </c>
      <c r="G211">
        <f t="shared" ca="1" si="82"/>
        <v>0.87254986254583067</v>
      </c>
      <c r="H211">
        <f t="shared" ca="1" si="82"/>
        <v>0.99590970171877047</v>
      </c>
      <c r="I211">
        <f t="shared" ca="1" si="82"/>
        <v>0.91223207168686316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v>
      </c>
      <c r="AN211" t="str">
        <f t="shared" ca="1" si="81"/>
        <v>{"dy":21,"sl":9}</v>
      </c>
    </row>
    <row r="212" spans="1:40">
      <c r="A212">
        <v>22</v>
      </c>
      <c r="B212">
        <v>0</v>
      </c>
      <c r="C212">
        <f t="shared" si="72"/>
        <v>0</v>
      </c>
      <c r="D212">
        <f t="shared" ref="D212:I221" ca="1" si="83">RAND()</f>
        <v>0.21569809042314347</v>
      </c>
      <c r="E212">
        <f t="shared" ca="1" si="83"/>
        <v>0.10952711558867179</v>
      </c>
      <c r="F212">
        <f t="shared" ca="1" si="83"/>
        <v>2.8069809786627209E-2</v>
      </c>
      <c r="G212">
        <f t="shared" ca="1" si="83"/>
        <v>0.81693824875418763</v>
      </c>
      <c r="H212">
        <f t="shared" ca="1" si="83"/>
        <v>8.3599131970628737E-2</v>
      </c>
      <c r="I212">
        <f t="shared" ca="1" si="83"/>
        <v>0.75309638461566231</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v>
      </c>
      <c r="AN212" t="str">
        <f t="shared" ca="1" si="81"/>
        <v>{"dy":22,"sl":0,"tp":"upn","vl":"82746","cn":12,"pt":"GO","pr":3600}</v>
      </c>
    </row>
    <row r="213" spans="1:40">
      <c r="A213">
        <v>22</v>
      </c>
      <c r="B213">
        <v>1</v>
      </c>
      <c r="C213">
        <f t="shared" si="72"/>
        <v>0</v>
      </c>
      <c r="D213">
        <f t="shared" ca="1" si="83"/>
        <v>0.98126371895557396</v>
      </c>
      <c r="E213">
        <f t="shared" ca="1" si="83"/>
        <v>0.92201306194385646</v>
      </c>
      <c r="F213">
        <f t="shared" ca="1" si="83"/>
        <v>0.76978547881429604</v>
      </c>
      <c r="G213">
        <f t="shared" ca="1" si="83"/>
        <v>0.38487721669824038</v>
      </c>
      <c r="H213">
        <f t="shared" ca="1" si="83"/>
        <v>0.52650281796920795</v>
      </c>
      <c r="I213">
        <f t="shared" ca="1" si="83"/>
        <v>0.90243081148615556</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421</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v>
      </c>
      <c r="AN213" t="str">
        <f t="shared" ca="1" si="81"/>
        <v>{"dy":22,"sl":1,"tp":"fe","vl":"Equip5301","cn":1,"pt":"DI","pr":10}</v>
      </c>
    </row>
    <row r="214" spans="1:40">
      <c r="A214">
        <v>22</v>
      </c>
      <c r="B214">
        <v>2</v>
      </c>
      <c r="C214">
        <f t="shared" si="72"/>
        <v>0</v>
      </c>
      <c r="D214">
        <f t="shared" ca="1" si="83"/>
        <v>8.0380960406926327E-2</v>
      </c>
      <c r="E214">
        <f t="shared" ca="1" si="83"/>
        <v>0.29863928487097346</v>
      </c>
      <c r="F214">
        <f t="shared" ca="1" si="83"/>
        <v>3.3874766397473888E-2</v>
      </c>
      <c r="G214">
        <f t="shared" ca="1" si="83"/>
        <v>0.80849049310133658</v>
      </c>
      <c r="H214">
        <f t="shared" ca="1" si="83"/>
        <v>0.54505535928898208</v>
      </c>
      <c r="I214">
        <f t="shared" ca="1" si="83"/>
        <v>0.23583559706639412</v>
      </c>
      <c r="M214" t="str">
        <f t="shared" ca="1" si="73"/>
        <v>안 지정 캐릭터 PP 영웅등급</v>
      </c>
      <c r="N214">
        <f t="shared" ca="1" si="74"/>
        <v>29863</v>
      </c>
      <c r="O214">
        <f t="shared" ca="1" si="75"/>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382</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v>
      </c>
      <c r="AN214" t="str">
        <f t="shared" ca="1" si="81"/>
        <v>{"dy":22,"sl":2,"tp":"fe","vl":"Equip2002","cn":1,"pt":"GO","pr":800}</v>
      </c>
    </row>
    <row r="215" spans="1:40">
      <c r="A215">
        <v>22</v>
      </c>
      <c r="B215">
        <v>3</v>
      </c>
      <c r="C215">
        <f t="shared" si="72"/>
        <v>0</v>
      </c>
      <c r="D215">
        <f t="shared" ca="1" si="83"/>
        <v>0.40148280349021903</v>
      </c>
      <c r="E215">
        <f t="shared" ca="1" si="83"/>
        <v>0.99196409200045876</v>
      </c>
      <c r="F215">
        <f t="shared" ca="1" si="83"/>
        <v>0.22211713370327402</v>
      </c>
      <c r="G215">
        <f t="shared" ca="1" si="83"/>
        <v>0.60191592908956792</v>
      </c>
      <c r="H215">
        <f t="shared" ca="1" si="83"/>
        <v>0.79316452145781979</v>
      </c>
      <c r="I215">
        <f t="shared" ca="1" si="83"/>
        <v>0.81007907402914436</v>
      </c>
      <c r="M215" t="str">
        <f t="shared" ca="1" si="73"/>
        <v>안 지정 캐릭터 PP 일반등급</v>
      </c>
      <c r="N215">
        <f t="shared" ca="1" si="74"/>
        <v>99196</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485</v>
      </c>
      <c r="AD215">
        <v>1</v>
      </c>
      <c r="AE215" t="s">
        <v>129</v>
      </c>
      <c r="AG215">
        <v>10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홍연의 해머</v>
      </c>
      <c r="AL215">
        <v>1</v>
      </c>
      <c r="AM21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v>
      </c>
      <c r="AN215" t="str">
        <f t="shared" ca="1" si="81"/>
        <v>{"dy":22,"sl":3,"tp":"fe","vl":"Equip4301","cn":1,"pt":"DI","pr":10}</v>
      </c>
    </row>
    <row r="216" spans="1:40">
      <c r="A216">
        <v>22</v>
      </c>
      <c r="B216">
        <v>4</v>
      </c>
      <c r="C216">
        <f t="shared" si="72"/>
        <v>0</v>
      </c>
      <c r="D216">
        <f t="shared" ca="1" si="83"/>
        <v>0.23649962335677244</v>
      </c>
      <c r="E216">
        <f t="shared" ca="1" si="83"/>
        <v>0.17966765430036824</v>
      </c>
      <c r="F216">
        <f t="shared" ca="1" si="83"/>
        <v>0.14977320936872718</v>
      </c>
      <c r="G216">
        <f t="shared" ca="1" si="83"/>
        <v>0.82741445865213614</v>
      </c>
      <c r="H216">
        <f t="shared" ca="1" si="83"/>
        <v>0.70430892476880802</v>
      </c>
      <c r="I216">
        <f t="shared" ca="1" si="83"/>
        <v>0.24173090929544494</v>
      </c>
      <c r="M216" t="str">
        <f t="shared" ca="1" si="73"/>
        <v>안 지정 캐릭터 PP 일반등급</v>
      </c>
      <c r="N216">
        <f t="shared" ca="1" si="74"/>
        <v>17966</v>
      </c>
      <c r="O216">
        <f t="shared" ca="1" si="75"/>
        <v>5</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1500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v>
      </c>
      <c r="AN216" t="str">
        <f t="shared" ca="1" si="81"/>
        <v>{"dy":22,"sl":4,"tp":"upn","vl":"35187","cn":5,"pt":"GO","pr":1500}</v>
      </c>
    </row>
    <row r="217" spans="1:40">
      <c r="A217">
        <v>22</v>
      </c>
      <c r="B217">
        <v>5</v>
      </c>
      <c r="C217">
        <f t="shared" si="72"/>
        <v>0</v>
      </c>
      <c r="D217">
        <f t="shared" ca="1" si="83"/>
        <v>0.78078386071076245</v>
      </c>
      <c r="E217">
        <f t="shared" ca="1" si="83"/>
        <v>0.71387774829591377</v>
      </c>
      <c r="F217">
        <f t="shared" ca="1" si="83"/>
        <v>0.72039158098847567</v>
      </c>
      <c r="G217">
        <f t="shared" ca="1" si="83"/>
        <v>6.4382329507836067E-3</v>
      </c>
      <c r="H217">
        <f t="shared" ca="1" si="83"/>
        <v>0.38359139011166921</v>
      </c>
      <c r="I217">
        <f t="shared" ca="1" si="83"/>
        <v>0.97675083124016637</v>
      </c>
      <c r="M217" t="str">
        <f t="shared" ca="1" si="73"/>
        <v>안 지정 캐릭터 PP 일반등급</v>
      </c>
      <c r="N217">
        <f t="shared" ca="1" si="74"/>
        <v>71387</v>
      </c>
      <c r="O217">
        <f t="shared" ca="1" si="75"/>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188</v>
      </c>
      <c r="W217">
        <v>1</v>
      </c>
      <c r="X217" t="s">
        <v>129</v>
      </c>
      <c r="Z217">
        <v>11</v>
      </c>
      <c r="AA217" t="str">
        <f t="shared" ca="1" si="77"/>
        <v>fe</v>
      </c>
      <c r="AB217" t="s">
        <v>82</v>
      </c>
      <c r="AC217" t="s">
        <v>395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숨겨온 원한</v>
      </c>
      <c r="AL217">
        <v>1</v>
      </c>
      <c r="AM21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v>
      </c>
      <c r="AN217" t="str">
        <f t="shared" ca="1" si="81"/>
        <v>{"dy":22,"sl":5,"tp":"fe","vl":"Equip1002","cn":1,"pt":"GO","pr":900}</v>
      </c>
    </row>
    <row r="218" spans="1:40">
      <c r="A218">
        <v>22</v>
      </c>
      <c r="B218">
        <v>6</v>
      </c>
      <c r="C218">
        <f t="shared" si="72"/>
        <v>0</v>
      </c>
      <c r="D218">
        <f t="shared" ca="1" si="83"/>
        <v>0.52270901980214257</v>
      </c>
      <c r="E218">
        <f t="shared" ca="1" si="83"/>
        <v>0.12957957992668734</v>
      </c>
      <c r="F218">
        <f t="shared" ca="1" si="83"/>
        <v>0.3410158352202517</v>
      </c>
      <c r="G218">
        <f t="shared" ca="1" si="83"/>
        <v>0.50367197831379629</v>
      </c>
      <c r="H218">
        <f t="shared" ca="1" si="83"/>
        <v>8.3787153743418719E-2</v>
      </c>
      <c r="I218">
        <f t="shared" ca="1" si="83"/>
        <v>0.54313437430508682</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v>
      </c>
      <c r="AN218" t="str">
        <f t="shared" ca="1" si="81"/>
        <v>{"dy":22,"sl":6,"tp":"uph","vl":"38584","cn":9,"pt":"GO","pr":2700}</v>
      </c>
    </row>
    <row r="219" spans="1:40">
      <c r="A219">
        <v>22</v>
      </c>
      <c r="B219">
        <v>7</v>
      </c>
      <c r="C219">
        <f t="shared" si="72"/>
        <v>0</v>
      </c>
      <c r="D219">
        <f t="shared" ca="1" si="83"/>
        <v>4.6541371250404473E-2</v>
      </c>
      <c r="E219">
        <f t="shared" ca="1" si="83"/>
        <v>0.49969293469564113</v>
      </c>
      <c r="F219">
        <f t="shared" ca="1" si="83"/>
        <v>0.52337127025337871</v>
      </c>
      <c r="G219">
        <f t="shared" ca="1" si="83"/>
        <v>0.59137921721078879</v>
      </c>
      <c r="H219">
        <f t="shared" ca="1" si="83"/>
        <v>0.51304931240998963</v>
      </c>
      <c r="I219">
        <f t="shared" ca="1" si="83"/>
        <v>0.55638282190407817</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403</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v>
      </c>
      <c r="AN219" t="str">
        <f t="shared" ca="1" si="81"/>
        <v>{"dy":22,"sl":7,"tp":"fe","vl":"Equip8101","cn":1,"pt":"GO","pr":8000}</v>
      </c>
    </row>
    <row r="220" spans="1:40">
      <c r="A220">
        <v>22</v>
      </c>
      <c r="B220">
        <v>8</v>
      </c>
      <c r="C220">
        <f t="shared" si="72"/>
        <v>0</v>
      </c>
      <c r="D220">
        <f t="shared" ca="1" si="83"/>
        <v>0.10137910849570853</v>
      </c>
      <c r="E220">
        <f t="shared" ca="1" si="83"/>
        <v>0.91527770830070088</v>
      </c>
      <c r="F220">
        <f t="shared" ca="1" si="83"/>
        <v>1.8035608100717471E-2</v>
      </c>
      <c r="G220">
        <f t="shared" ca="1" si="83"/>
        <v>0.62180963770907505</v>
      </c>
      <c r="H220">
        <f t="shared" ca="1" si="83"/>
        <v>0.72832435153898389</v>
      </c>
      <c r="I220">
        <f t="shared" ca="1" si="83"/>
        <v>0.58697774077837561</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v>
      </c>
      <c r="AN220" t="str">
        <f t="shared" ca="1" si="81"/>
        <v>{"dy":22,"sl":8}</v>
      </c>
    </row>
    <row r="221" spans="1:40">
      <c r="A221">
        <v>22</v>
      </c>
      <c r="B221">
        <v>9</v>
      </c>
      <c r="C221">
        <f t="shared" si="72"/>
        <v>0</v>
      </c>
      <c r="D221">
        <f t="shared" ca="1" si="83"/>
        <v>0.21387438850796214</v>
      </c>
      <c r="E221">
        <f t="shared" ca="1" si="83"/>
        <v>0.98090476253974934</v>
      </c>
      <c r="F221">
        <f t="shared" ca="1" si="83"/>
        <v>0.99822762852192193</v>
      </c>
      <c r="G221">
        <f t="shared" ca="1" si="83"/>
        <v>0.69067951752835877</v>
      </c>
      <c r="H221">
        <f t="shared" ca="1" si="83"/>
        <v>0.55917055224759171</v>
      </c>
      <c r="I221">
        <f t="shared" ca="1" si="83"/>
        <v>0.33144505123645673</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v>
      </c>
      <c r="AN221" t="str">
        <f t="shared" ca="1" si="81"/>
        <v>{"dy":22,"sl":9}</v>
      </c>
    </row>
    <row r="222" spans="1:40">
      <c r="A222">
        <v>23</v>
      </c>
      <c r="B222">
        <v>0</v>
      </c>
      <c r="C222">
        <f t="shared" si="72"/>
        <v>0</v>
      </c>
      <c r="D222">
        <f t="shared" ref="D222:I231" ca="1" si="84">RAND()</f>
        <v>0.58348500655967184</v>
      </c>
      <c r="E222">
        <f t="shared" ca="1" si="84"/>
        <v>0.40723360173452561</v>
      </c>
      <c r="F222">
        <f t="shared" ca="1" si="84"/>
        <v>0.26218759214123089</v>
      </c>
      <c r="G222">
        <f t="shared" ca="1" si="84"/>
        <v>0.11154039009519323</v>
      </c>
      <c r="H222">
        <f t="shared" ca="1" si="84"/>
        <v>0.8843197433962634</v>
      </c>
      <c r="I222">
        <f t="shared" ca="1" si="84"/>
        <v>0.52339004280281309</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v>
      </c>
      <c r="AN222" t="str">
        <f t="shared" ca="1" si="81"/>
        <v>{"dy":23,"sl":0,"tp":"upn","vl":"20153","cn":11,"pt":"GO","pr":3300}</v>
      </c>
    </row>
    <row r="223" spans="1:40">
      <c r="A223">
        <v>23</v>
      </c>
      <c r="B223">
        <v>1</v>
      </c>
      <c r="C223">
        <f t="shared" si="72"/>
        <v>0</v>
      </c>
      <c r="D223">
        <f t="shared" ca="1" si="84"/>
        <v>0.23342515938214947</v>
      </c>
      <c r="E223">
        <f t="shared" ca="1" si="84"/>
        <v>0.41164773901681306</v>
      </c>
      <c r="F223">
        <f t="shared" ca="1" si="84"/>
        <v>0.58654109636036533</v>
      </c>
      <c r="G223">
        <f t="shared" ca="1" si="84"/>
        <v>0.82686701701676191</v>
      </c>
      <c r="H223">
        <f t="shared" ca="1" si="84"/>
        <v>0.58456307889361714</v>
      </c>
      <c r="I223">
        <f t="shared" ca="1" si="84"/>
        <v>0.3512553394896395</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415</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v>
      </c>
      <c r="AN223" t="str">
        <f t="shared" ca="1" si="81"/>
        <v>{"dy":23,"sl":1,"tp":"fe","vl":"Equip5302","cn":1,"pt":"GO","pr":7000}</v>
      </c>
    </row>
    <row r="224" spans="1:40">
      <c r="A224">
        <v>23</v>
      </c>
      <c r="B224">
        <v>2</v>
      </c>
      <c r="C224">
        <f t="shared" si="72"/>
        <v>0</v>
      </c>
      <c r="D224">
        <f t="shared" ca="1" si="84"/>
        <v>3.5340704033322123E-2</v>
      </c>
      <c r="E224">
        <f t="shared" ca="1" si="84"/>
        <v>0.71084773902223475</v>
      </c>
      <c r="F224">
        <f t="shared" ca="1" si="84"/>
        <v>0.50858566384498471</v>
      </c>
      <c r="G224">
        <f t="shared" ca="1" si="84"/>
        <v>0.77634963680725755</v>
      </c>
      <c r="H224">
        <f t="shared" ca="1" si="84"/>
        <v>0.57186026597147699</v>
      </c>
      <c r="I224">
        <f t="shared" ca="1" si="84"/>
        <v>0.52656663315451313</v>
      </c>
      <c r="M224" t="str">
        <f t="shared" ca="1" si="73"/>
        <v>안 지정 캐릭터 PP 영웅등급</v>
      </c>
      <c r="N224">
        <f t="shared" ca="1" si="74"/>
        <v>71084</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v>
      </c>
      <c r="AN224" t="str">
        <f t="shared" ca="1" si="81"/>
        <v>{"dy":23,"sl":2,"tp":"upn","vl":"98118","cn":6,"pt":"GO","pr":1800}</v>
      </c>
    </row>
    <row r="225" spans="1:40">
      <c r="A225">
        <v>23</v>
      </c>
      <c r="B225">
        <v>3</v>
      </c>
      <c r="C225">
        <f t="shared" si="72"/>
        <v>0</v>
      </c>
      <c r="D225">
        <f t="shared" ca="1" si="84"/>
        <v>0.41460290090206731</v>
      </c>
      <c r="E225">
        <f t="shared" ca="1" si="84"/>
        <v>0.18874722688970946</v>
      </c>
      <c r="F225">
        <f t="shared" ca="1" si="84"/>
        <v>0.58566081710835494</v>
      </c>
      <c r="G225">
        <f t="shared" ca="1" si="84"/>
        <v>0.98100653177167818</v>
      </c>
      <c r="H225">
        <f t="shared" ca="1" si="84"/>
        <v>0.19399271805049845</v>
      </c>
      <c r="I225">
        <f t="shared" ca="1" si="84"/>
        <v>0.18834787534186037</v>
      </c>
      <c r="M225" t="str">
        <f t="shared" ca="1" si="73"/>
        <v>안 지정 캐릭터 PP 일반등급</v>
      </c>
      <c r="N225">
        <f t="shared" ca="1" si="74"/>
        <v>18874</v>
      </c>
      <c r="O225">
        <f t="shared" ca="1" si="75"/>
        <v>5</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1500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463</v>
      </c>
      <c r="AD225">
        <v>1</v>
      </c>
      <c r="AE225" t="s">
        <v>125</v>
      </c>
      <c r="AG225">
        <v>1400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별의 계시</v>
      </c>
      <c r="AL225">
        <v>1</v>
      </c>
      <c r="AM22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v>
      </c>
      <c r="AN225" t="str">
        <f t="shared" ca="1" si="81"/>
        <v>{"dy":23,"sl":3,"tp":"fe","vl":"Equip4101","cn":1,"pt":"GO","pr":1400}</v>
      </c>
    </row>
    <row r="226" spans="1:40">
      <c r="A226">
        <v>23</v>
      </c>
      <c r="B226">
        <v>4</v>
      </c>
      <c r="C226">
        <f t="shared" si="72"/>
        <v>0</v>
      </c>
      <c r="D226">
        <f t="shared" ca="1" si="84"/>
        <v>0.17168495674161677</v>
      </c>
      <c r="E226">
        <f t="shared" ca="1" si="84"/>
        <v>0.17110088210182928</v>
      </c>
      <c r="F226">
        <f t="shared" ca="1" si="84"/>
        <v>0.8634422763759777</v>
      </c>
      <c r="G226">
        <f t="shared" ca="1" si="84"/>
        <v>4.2157446867347681E-2</v>
      </c>
      <c r="H226">
        <f t="shared" ca="1" si="84"/>
        <v>0.72752843968152503</v>
      </c>
      <c r="I226">
        <f t="shared" ca="1" si="84"/>
        <v>0.41244666194710533</v>
      </c>
      <c r="M226" t="str">
        <f t="shared" ca="1" si="73"/>
        <v>안 지정 캐릭터 PP 일반등급</v>
      </c>
      <c r="N226">
        <f t="shared" ca="1" si="74"/>
        <v>17110</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417</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v>
      </c>
      <c r="AN226" t="str">
        <f t="shared" ca="1" si="81"/>
        <v>{"dy":23,"sl":4,"tp":"fe","vl":"Equip2201","cn":1,"pt":"GO","pr":3500}</v>
      </c>
    </row>
    <row r="227" spans="1:40">
      <c r="A227">
        <v>23</v>
      </c>
      <c r="B227">
        <v>5</v>
      </c>
      <c r="C227">
        <f t="shared" si="72"/>
        <v>0</v>
      </c>
      <c r="D227">
        <f t="shared" ca="1" si="84"/>
        <v>0.57023568398834912</v>
      </c>
      <c r="E227">
        <f t="shared" ca="1" si="84"/>
        <v>0.65494875766312788</v>
      </c>
      <c r="F227">
        <f t="shared" ca="1" si="84"/>
        <v>0.58965623548686474</v>
      </c>
      <c r="G227">
        <f t="shared" ca="1" si="84"/>
        <v>0.20541064805760978</v>
      </c>
      <c r="H227">
        <f t="shared" ca="1" si="84"/>
        <v>0.29216338164610389</v>
      </c>
      <c r="I227">
        <f t="shared" ca="1" si="84"/>
        <v>0.92550980803773297</v>
      </c>
      <c r="M227" t="str">
        <f t="shared" ca="1" si="73"/>
        <v>안 지정 캐릭터 PP 영웅등급</v>
      </c>
      <c r="N227">
        <f t="shared" ca="1" si="74"/>
        <v>65494</v>
      </c>
      <c r="O227">
        <f t="shared" ca="1" si="75"/>
        <v>10</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3000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v>
      </c>
      <c r="AN227" t="str">
        <f t="shared" ca="1" si="81"/>
        <v>{"dy":23,"sl":5,"tp":"uph","vl":"98421","cn":14,"pt":"DI","pr":3}</v>
      </c>
    </row>
    <row r="228" spans="1:40">
      <c r="A228">
        <v>23</v>
      </c>
      <c r="B228">
        <v>6</v>
      </c>
      <c r="C228">
        <f t="shared" si="72"/>
        <v>0</v>
      </c>
      <c r="D228">
        <f t="shared" ca="1" si="84"/>
        <v>0.98796061310088479</v>
      </c>
      <c r="E228">
        <f t="shared" ca="1" si="84"/>
        <v>0.41995718098454959</v>
      </c>
      <c r="F228">
        <f t="shared" ca="1" si="84"/>
        <v>0.35687616334576833</v>
      </c>
      <c r="G228">
        <f t="shared" ca="1" si="84"/>
        <v>0.69771981129096894</v>
      </c>
      <c r="H228">
        <f t="shared" ca="1" si="84"/>
        <v>0.52371863591952916</v>
      </c>
      <c r="I228">
        <f t="shared" ca="1" si="84"/>
        <v>0.57061358353016089</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v>
      </c>
      <c r="AN228" t="str">
        <f t="shared" ca="1" si="81"/>
        <v>{"dy":23,"sl":6,"tp":"fe","vl":"Equip7001","cn":1,"pt":"GO","pr":1700}</v>
      </c>
    </row>
    <row r="229" spans="1:40">
      <c r="A229">
        <v>23</v>
      </c>
      <c r="B229">
        <v>7</v>
      </c>
      <c r="C229">
        <f t="shared" si="72"/>
        <v>0</v>
      </c>
      <c r="D229">
        <f t="shared" ca="1" si="84"/>
        <v>0.12391402729223333</v>
      </c>
      <c r="E229">
        <f t="shared" ca="1" si="84"/>
        <v>0.90569848298792821</v>
      </c>
      <c r="F229">
        <f t="shared" ca="1" si="84"/>
        <v>0.3530236946751858</v>
      </c>
      <c r="G229">
        <f t="shared" ca="1" si="84"/>
        <v>0.36523621280450025</v>
      </c>
      <c r="H229">
        <f t="shared" ca="1" si="84"/>
        <v>0.19169353221149565</v>
      </c>
      <c r="I229">
        <f t="shared" ca="1" si="84"/>
        <v>0.1694736688294376</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456</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v>
      </c>
      <c r="AN229" t="str">
        <f t="shared" ca="1" si="81"/>
        <v>{"dy":23,"sl":7,"tp":"fe","vl":"Equip8301","cn":1,"pt":"GO","pr":74200}</v>
      </c>
    </row>
    <row r="230" spans="1:40">
      <c r="A230">
        <v>23</v>
      </c>
      <c r="B230">
        <v>8</v>
      </c>
      <c r="C230">
        <f t="shared" si="72"/>
        <v>0</v>
      </c>
      <c r="D230">
        <f t="shared" ca="1" si="84"/>
        <v>0.67955655405282522</v>
      </c>
      <c r="E230">
        <f t="shared" ca="1" si="84"/>
        <v>0.14845908782445427</v>
      </c>
      <c r="F230">
        <f t="shared" ca="1" si="84"/>
        <v>0.40131921960019723</v>
      </c>
      <c r="G230">
        <f t="shared" ca="1" si="84"/>
        <v>0.21361844092260773</v>
      </c>
      <c r="H230">
        <f t="shared" ca="1" si="84"/>
        <v>1.625267565292865E-2</v>
      </c>
      <c r="I230">
        <f t="shared" ca="1" si="84"/>
        <v>8.5018686011963829E-2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v>
      </c>
      <c r="AN230" t="str">
        <f t="shared" ca="1" si="81"/>
        <v>{"dy":23,"sl":8}</v>
      </c>
    </row>
    <row r="231" spans="1:40">
      <c r="A231">
        <v>23</v>
      </c>
      <c r="B231">
        <v>9</v>
      </c>
      <c r="C231">
        <f t="shared" si="72"/>
        <v>0</v>
      </c>
      <c r="D231">
        <f t="shared" ca="1" si="84"/>
        <v>4.0083957246556556E-2</v>
      </c>
      <c r="E231">
        <f t="shared" ca="1" si="84"/>
        <v>0.44860639591326701</v>
      </c>
      <c r="F231">
        <f t="shared" ca="1" si="84"/>
        <v>0.77086396882104391</v>
      </c>
      <c r="G231">
        <f t="shared" ca="1" si="84"/>
        <v>0.21862473400921678</v>
      </c>
      <c r="H231">
        <f t="shared" ca="1" si="84"/>
        <v>0.72929390296994001</v>
      </c>
      <c r="I231">
        <f t="shared" ca="1" si="84"/>
        <v>0.48088305593235403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v>
      </c>
      <c r="AN231" t="str">
        <f t="shared" ca="1" si="81"/>
        <v>{"dy":23,"sl":9}</v>
      </c>
    </row>
    <row r="232" spans="1:40">
      <c r="A232">
        <v>24</v>
      </c>
      <c r="B232">
        <v>0</v>
      </c>
      <c r="C232">
        <f t="shared" si="72"/>
        <v>0</v>
      </c>
      <c r="D232">
        <f t="shared" ref="D232:I241" ca="1" si="85">RAND()</f>
        <v>0.19068980624795751</v>
      </c>
      <c r="E232">
        <f t="shared" ca="1" si="85"/>
        <v>0.71926294217528708</v>
      </c>
      <c r="F232">
        <f t="shared" ca="1" si="85"/>
        <v>0.61817520567640105</v>
      </c>
      <c r="G232">
        <f t="shared" ca="1" si="85"/>
        <v>0.1508048148924942</v>
      </c>
      <c r="H232">
        <f t="shared" ca="1" si="85"/>
        <v>0.71270816030735284</v>
      </c>
      <c r="I232">
        <f t="shared" ca="1" si="85"/>
        <v>0.58327681211737537</v>
      </c>
      <c r="M232" t="str">
        <f t="shared" ca="1" si="73"/>
        <v>지정 장비</v>
      </c>
      <c r="N232" t="e">
        <f t="shared" ca="1" si="74"/>
        <v>#VALUE!</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t="shared" ca="1" si="76"/>
        <v>#VALUE!</v>
      </c>
      <c r="U232" t="s">
        <v>83</v>
      </c>
      <c r="W232">
        <v>1</v>
      </c>
      <c r="X232" t="s">
        <v>129</v>
      </c>
      <c r="Z232">
        <v>29</v>
      </c>
      <c r="AA232" t="str">
        <f t="shared" ca="1" si="77"/>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v>
      </c>
      <c r="AN232" t="str">
        <f t="shared" ca="1" si="81"/>
        <v>{"dy":24,"sl":0,"tp":"upn","vl":"11471","cn":12,"pt":"DI","pr":3}</v>
      </c>
    </row>
    <row r="233" spans="1:40">
      <c r="A233">
        <v>24</v>
      </c>
      <c r="B233">
        <v>1</v>
      </c>
      <c r="C233">
        <f t="shared" si="72"/>
        <v>0</v>
      </c>
      <c r="D233">
        <f t="shared" ca="1" si="85"/>
        <v>0.30907311476982358</v>
      </c>
      <c r="E233">
        <f t="shared" ca="1" si="85"/>
        <v>0.14195669355664831</v>
      </c>
      <c r="F233">
        <f t="shared" ca="1" si="85"/>
        <v>0.59137873647792805</v>
      </c>
      <c r="G233">
        <f t="shared" ca="1" si="85"/>
        <v>0.79693937021705408</v>
      </c>
      <c r="H233">
        <f t="shared" ca="1" si="85"/>
        <v>0.70419516604329735</v>
      </c>
      <c r="I233">
        <f t="shared" ca="1" si="85"/>
        <v>0.42332886689575699</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v>
      </c>
      <c r="AN233" t="str">
        <f t="shared" ca="1" si="81"/>
        <v>{"dy":24,"sl":1,"tp":"fe","vl":"Equip0102","cn":1,"pt":"GO","pr":1000}</v>
      </c>
    </row>
    <row r="234" spans="1:40">
      <c r="A234">
        <v>24</v>
      </c>
      <c r="B234">
        <v>2</v>
      </c>
      <c r="C234">
        <f t="shared" si="72"/>
        <v>0</v>
      </c>
      <c r="D234">
        <f t="shared" ca="1" si="85"/>
        <v>0.37072571087725659</v>
      </c>
      <c r="E234">
        <f t="shared" ca="1" si="85"/>
        <v>0.99528639389943374</v>
      </c>
      <c r="F234">
        <f t="shared" ca="1" si="85"/>
        <v>0.43236760861527068</v>
      </c>
      <c r="G234">
        <f t="shared" ca="1" si="85"/>
        <v>0.7674778438164942</v>
      </c>
      <c r="H234">
        <f t="shared" ca="1" si="85"/>
        <v>0.32381247704121208</v>
      </c>
      <c r="I234">
        <f t="shared" ca="1" si="85"/>
        <v>0.19378266731161942</v>
      </c>
      <c r="M234" t="str">
        <f t="shared" ca="1" si="73"/>
        <v>안 지정 캐릭터 PP 영웅등급</v>
      </c>
      <c r="N234">
        <f t="shared" ca="1" si="74"/>
        <v>99528</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0.62067874023845782</v>
      </c>
      <c r="E235">
        <f t="shared" ca="1" si="85"/>
        <v>0.66657820869165507</v>
      </c>
      <c r="F235">
        <f t="shared" ca="1" si="85"/>
        <v>0.15869270815935965</v>
      </c>
      <c r="G235">
        <f t="shared" ca="1" si="85"/>
        <v>0.60212429213705554</v>
      </c>
      <c r="H235">
        <f t="shared" ca="1" si="85"/>
        <v>0.90944246047263255</v>
      </c>
      <c r="I235">
        <f t="shared" ca="1" si="85"/>
        <v>0.77481577060249796</v>
      </c>
      <c r="M235" t="str">
        <f t="shared" ca="1" si="73"/>
        <v>안 지정 캐릭터 PP 일반등급</v>
      </c>
      <c r="N235">
        <f t="shared" ca="1" si="74"/>
        <v>66657</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259</v>
      </c>
      <c r="AD235">
        <v>1</v>
      </c>
      <c r="AE235" t="s">
        <v>125</v>
      </c>
      <c r="AG235">
        <v>7600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태양과 달과 별</v>
      </c>
      <c r="AL235">
        <v>1</v>
      </c>
      <c r="AM23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v>
      </c>
      <c r="AN235" t="str">
        <f t="shared" ca="1" si="81"/>
        <v>{"dy":24,"sl":3,"tp":"fe","vl":"Equip3302","cn":1,"pt":"GO","pr":7600}</v>
      </c>
    </row>
    <row r="236" spans="1:40">
      <c r="A236">
        <v>24</v>
      </c>
      <c r="B236">
        <v>4</v>
      </c>
      <c r="C236">
        <f t="shared" si="72"/>
        <v>0</v>
      </c>
      <c r="D236">
        <f t="shared" ca="1" si="85"/>
        <v>0.8498335693041581</v>
      </c>
      <c r="E236">
        <f t="shared" ca="1" si="85"/>
        <v>0.65165035157737794</v>
      </c>
      <c r="F236">
        <f t="shared" ca="1" si="85"/>
        <v>0.1790319647900791</v>
      </c>
      <c r="G236">
        <f t="shared" ca="1" si="85"/>
        <v>0.8210971453314605</v>
      </c>
      <c r="H236">
        <f t="shared" ca="1" si="85"/>
        <v>0.21829148502603912</v>
      </c>
      <c r="I236">
        <f t="shared" ca="1" si="85"/>
        <v>0.61334832727332833</v>
      </c>
      <c r="M236" t="str">
        <f t="shared" ca="1" si="73"/>
        <v>안 지정 캐릭터 PP 일반등급</v>
      </c>
      <c r="N236">
        <f t="shared" ca="1" si="74"/>
        <v>65165</v>
      </c>
      <c r="O236">
        <f t="shared" ca="1" si="75"/>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v>
      </c>
      <c r="AN236" t="str">
        <f t="shared" ca="1" si="81"/>
        <v>{"dy":24,"sl":4,"tp":"fe","vl":"Equip3001","cn":1,"pt":"GO","pr":700}</v>
      </c>
    </row>
    <row r="237" spans="1:40">
      <c r="A237">
        <v>24</v>
      </c>
      <c r="B237">
        <v>5</v>
      </c>
      <c r="C237">
        <f t="shared" si="72"/>
        <v>0</v>
      </c>
      <c r="D237">
        <f t="shared" ca="1" si="85"/>
        <v>0.8891971343233952</v>
      </c>
      <c r="E237">
        <f t="shared" ca="1" si="85"/>
        <v>0.26797974304252725</v>
      </c>
      <c r="F237">
        <f t="shared" ca="1" si="85"/>
        <v>0.54949800713429009</v>
      </c>
      <c r="G237">
        <f t="shared" ca="1" si="85"/>
        <v>0.62107736545553971</v>
      </c>
      <c r="H237">
        <f t="shared" ca="1" si="85"/>
        <v>0.71778451994994863</v>
      </c>
      <c r="I237">
        <f t="shared" ca="1" si="85"/>
        <v>0.81960640356636438</v>
      </c>
      <c r="M237" t="str">
        <f t="shared" ca="1" si="73"/>
        <v>안 지정 캐릭터 PP 일반등급</v>
      </c>
      <c r="N237">
        <f t="shared" ca="1" si="74"/>
        <v>26797</v>
      </c>
      <c r="O237">
        <f t="shared" ca="1" si="75"/>
        <v>6</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1800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125</v>
      </c>
      <c r="Z237">
        <v>900</v>
      </c>
      <c r="AA237" t="str">
        <f t="shared" ca="1" si="77"/>
        <v>fe</v>
      </c>
      <c r="AB237" t="s">
        <v>82</v>
      </c>
      <c r="AC237" t="s">
        <v>458</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몬스터 세포</v>
      </c>
      <c r="AL237">
        <v>1</v>
      </c>
      <c r="AM23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v>
      </c>
      <c r="AN237" t="str">
        <f t="shared" ca="1" si="81"/>
        <v>{"dy":24,"sl":5,"tp":"fe","vl":"Equip2102","cn":1,"pt":"GO","pr":1100}</v>
      </c>
    </row>
    <row r="238" spans="1:40">
      <c r="A238">
        <v>24</v>
      </c>
      <c r="B238">
        <v>6</v>
      </c>
      <c r="C238">
        <f t="shared" si="72"/>
        <v>0</v>
      </c>
      <c r="D238">
        <f t="shared" ca="1" si="85"/>
        <v>0.72328742390650647</v>
      </c>
      <c r="E238">
        <f t="shared" ca="1" si="85"/>
        <v>9.5689582672141782E-2</v>
      </c>
      <c r="F238">
        <f t="shared" ca="1" si="85"/>
        <v>0.26487904080457081</v>
      </c>
      <c r="G238">
        <f t="shared" ca="1" si="85"/>
        <v>0.2350908703567306</v>
      </c>
      <c r="H238">
        <f t="shared" ca="1" si="85"/>
        <v>0.3903118585837706</v>
      </c>
      <c r="I238">
        <f t="shared" ca="1" si="85"/>
        <v>0.12997301657992444</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v>
      </c>
      <c r="AN238" t="str">
        <f t="shared" ca="1" si="81"/>
        <v>{"dy":24,"sl":6,"tp":"uph","vl":"15462","cn":10,"pt":"GO","pr":3000}</v>
      </c>
    </row>
    <row r="239" spans="1:40">
      <c r="A239">
        <v>24</v>
      </c>
      <c r="B239">
        <v>7</v>
      </c>
      <c r="C239">
        <f t="shared" si="72"/>
        <v>0</v>
      </c>
      <c r="D239">
        <f t="shared" ca="1" si="85"/>
        <v>0.19845546322005392</v>
      </c>
      <c r="E239">
        <f t="shared" ca="1" si="85"/>
        <v>0.87480021592648305</v>
      </c>
      <c r="F239">
        <f t="shared" ca="1" si="85"/>
        <v>0.17993981626132571</v>
      </c>
      <c r="G239">
        <f t="shared" ca="1" si="85"/>
        <v>0.50053764330080042</v>
      </c>
      <c r="H239">
        <f t="shared" ca="1" si="85"/>
        <v>0.65006925265361881</v>
      </c>
      <c r="I239">
        <f t="shared" ca="1" si="85"/>
        <v>0.48204513583326303</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v>
      </c>
      <c r="AN239" t="str">
        <f t="shared" ca="1" si="81"/>
        <v>{"dy":24,"sl":7,"tp":"fe","vl":"Equip6102","cn":1,"pt":"GO","pr":3100}</v>
      </c>
    </row>
    <row r="240" spans="1:40">
      <c r="A240">
        <v>24</v>
      </c>
      <c r="B240">
        <v>8</v>
      </c>
      <c r="C240">
        <f t="shared" si="72"/>
        <v>0</v>
      </c>
      <c r="D240">
        <f t="shared" ca="1" si="85"/>
        <v>0.83223763288979136</v>
      </c>
      <c r="E240">
        <f t="shared" ca="1" si="85"/>
        <v>0.73608916790078349</v>
      </c>
      <c r="F240">
        <f t="shared" ca="1" si="85"/>
        <v>0.6661218842251887</v>
      </c>
      <c r="G240">
        <f t="shared" ca="1" si="85"/>
        <v>7.5268886743962926E-2</v>
      </c>
      <c r="H240">
        <f t="shared" ca="1" si="85"/>
        <v>0.69503587008844947</v>
      </c>
      <c r="I240">
        <f t="shared" ca="1" si="85"/>
        <v>0.90865296454059363</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fl5</v>
      </c>
      <c r="AB240" t="s">
        <v>434</v>
      </c>
      <c r="AC240" t="s">
        <v>494</v>
      </c>
      <c r="AD240">
        <v>1</v>
      </c>
      <c r="AE240" t="s">
        <v>129</v>
      </c>
      <c r="AF240">
        <v>80</v>
      </c>
      <c r="AG240">
        <v>49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그루퍼스</v>
      </c>
      <c r="AL240">
        <v>1</v>
      </c>
      <c r="AM24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v>
      </c>
      <c r="AN240" t="str">
        <f t="shared" ca="1" si="81"/>
        <v>{"dy":24,"sl":8,"tp":"fl5","vl":"Actor2010","cn":1,"pt":"DI","pp":80,"pr":49}</v>
      </c>
    </row>
    <row r="241" spans="1:40">
      <c r="A241">
        <v>24</v>
      </c>
      <c r="B241">
        <v>9</v>
      </c>
      <c r="C241">
        <f t="shared" si="72"/>
        <v>0</v>
      </c>
      <c r="D241">
        <f t="shared" ca="1" si="85"/>
        <v>0.75621397636409249</v>
      </c>
      <c r="E241">
        <f t="shared" ca="1" si="85"/>
        <v>0.70208795367613985</v>
      </c>
      <c r="F241">
        <f t="shared" ca="1" si="85"/>
        <v>0.90292359834466507</v>
      </c>
      <c r="G241">
        <f t="shared" ca="1" si="85"/>
        <v>0.6307126324921577</v>
      </c>
      <c r="H241">
        <f t="shared" ca="1" si="85"/>
        <v>0.87205624124179915</v>
      </c>
      <c r="I241">
        <f t="shared" ca="1" si="85"/>
        <v>0.94600849121255792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fl6</v>
      </c>
      <c r="AB241" t="s">
        <v>435</v>
      </c>
      <c r="AC241" t="s">
        <v>494</v>
      </c>
      <c r="AD241">
        <v>1</v>
      </c>
      <c r="AE241" t="s">
        <v>129</v>
      </c>
      <c r="AF241">
        <v>80</v>
      </c>
      <c r="AG241">
        <v>49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그루퍼스</v>
      </c>
      <c r="AL241">
        <v>1</v>
      </c>
      <c r="AM24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v>
      </c>
      <c r="AN241" t="str">
        <f t="shared" ca="1" si="81"/>
        <v>{"dy":24,"sl":9,"tp":"fl6","vl":"Actor2010","cn":1,"pt":"DI","pp":80,"pr":49}</v>
      </c>
    </row>
    <row r="242" spans="1:40">
      <c r="A242">
        <v>25</v>
      </c>
      <c r="B242">
        <v>0</v>
      </c>
      <c r="C242">
        <f t="shared" si="72"/>
        <v>0</v>
      </c>
      <c r="D242">
        <f t="shared" ref="D242:I251" ca="1" si="86">RAND()</f>
        <v>0.1034232285791562</v>
      </c>
      <c r="E242">
        <f t="shared" ca="1" si="86"/>
        <v>4.7471167721778396E-2</v>
      </c>
      <c r="F242">
        <f t="shared" ca="1" si="86"/>
        <v>0.80655643111824049</v>
      </c>
      <c r="G242">
        <f t="shared" ca="1" si="86"/>
        <v>0.87644829045128592</v>
      </c>
      <c r="H242">
        <f t="shared" ca="1" si="86"/>
        <v>9.5269036693579223E-2</v>
      </c>
      <c r="I242">
        <f t="shared" ca="1" si="86"/>
        <v>0.92323731137448473</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395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v>
      </c>
      <c r="AN242" t="str">
        <f t="shared" ca="1" si="81"/>
        <v>{"dy":25,"sl":0,"tp":"fe","vl":"Equip1002","cn":1,"pt":"GO","pr":800}</v>
      </c>
    </row>
    <row r="243" spans="1:40">
      <c r="A243">
        <v>25</v>
      </c>
      <c r="B243">
        <v>1</v>
      </c>
      <c r="C243">
        <f t="shared" si="72"/>
        <v>0</v>
      </c>
      <c r="D243">
        <f t="shared" ca="1" si="86"/>
        <v>0.2175228599763922</v>
      </c>
      <c r="E243">
        <f t="shared" ca="1" si="86"/>
        <v>0.35043349011726432</v>
      </c>
      <c r="F243">
        <f t="shared" ca="1" si="86"/>
        <v>0.15501708027788808</v>
      </c>
      <c r="G243">
        <f t="shared" ca="1" si="86"/>
        <v>0.29443718009268105</v>
      </c>
      <c r="H243">
        <f t="shared" ca="1" si="86"/>
        <v>3.1553794573141558E-2</v>
      </c>
      <c r="I243">
        <f t="shared" ca="1" si="86"/>
        <v>0.70748545596698154</v>
      </c>
      <c r="J243" t="s">
        <v>82</v>
      </c>
      <c r="K243" t="s">
        <v>457</v>
      </c>
      <c r="M243" t="str">
        <f t="shared" si="73"/>
        <v>지정 장비</v>
      </c>
      <c r="N243" t="str">
        <f t="shared" ca="1" si="74"/>
        <v>Equip0403</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30</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22</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전설</v>
      </c>
      <c r="U243" t="s">
        <v>82</v>
      </c>
      <c r="V243" t="s">
        <v>292</v>
      </c>
      <c r="W243">
        <v>1</v>
      </c>
      <c r="X243" t="s">
        <v>125</v>
      </c>
      <c r="Z243">
        <v>1500</v>
      </c>
      <c r="AA243" t="str">
        <f t="shared" ca="1" si="77"/>
        <v>fe</v>
      </c>
      <c r="AB243" t="s">
        <v>82</v>
      </c>
      <c r="AC243" t="s">
        <v>480</v>
      </c>
      <c r="AD243">
        <v>1</v>
      </c>
      <c r="AE243" t="s">
        <v>125</v>
      </c>
      <c r="AG243">
        <v>2500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작은 별 완드</v>
      </c>
      <c r="AL243">
        <v>1</v>
      </c>
      <c r="AM24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v>
      </c>
      <c r="AN243" t="str">
        <f t="shared" ca="1" si="81"/>
        <v>{"dy":25,"sl":1,"tp":"fe","vl":"Equip3202","cn":1,"pt":"GO","pr":2500}</v>
      </c>
    </row>
    <row r="244" spans="1:40">
      <c r="A244">
        <v>25</v>
      </c>
      <c r="B244">
        <v>2</v>
      </c>
      <c r="C244">
        <f t="shared" si="72"/>
        <v>0</v>
      </c>
      <c r="D244">
        <f t="shared" ca="1" si="86"/>
        <v>0.25050039420002845</v>
      </c>
      <c r="E244">
        <f t="shared" ca="1" si="86"/>
        <v>1.3800265594766548E-2</v>
      </c>
      <c r="F244">
        <f t="shared" ca="1" si="86"/>
        <v>0.47184225826507609</v>
      </c>
      <c r="G244">
        <f t="shared" ca="1" si="86"/>
        <v>0.57268024794599925</v>
      </c>
      <c r="H244">
        <f t="shared" ca="1" si="86"/>
        <v>0.64731761992207582</v>
      </c>
      <c r="I244">
        <f t="shared" ca="1" si="86"/>
        <v>0.1800401056301052</v>
      </c>
      <c r="M244" t="str">
        <f t="shared" ca="1" si="73"/>
        <v>안 지정 캐릭터 PP 영웅등급</v>
      </c>
      <c r="N244">
        <f t="shared" ca="1" si="74"/>
        <v>1380</v>
      </c>
      <c r="O244">
        <f t="shared" ca="1" si="75"/>
        <v>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442</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v>
      </c>
      <c r="AN244" t="str">
        <f t="shared" ca="1" si="81"/>
        <v>{"dy":25,"sl":2,"tp":"fe","vl":"Equip5101","cn":1,"pt":"GO","pr":1200}</v>
      </c>
    </row>
    <row r="245" spans="1:40">
      <c r="A245">
        <v>25</v>
      </c>
      <c r="B245">
        <v>3</v>
      </c>
      <c r="C245">
        <f t="shared" si="72"/>
        <v>0</v>
      </c>
      <c r="D245">
        <f t="shared" ca="1" si="86"/>
        <v>0.43203371696497406</v>
      </c>
      <c r="E245">
        <f t="shared" ca="1" si="86"/>
        <v>0.65033618674313021</v>
      </c>
      <c r="F245">
        <f t="shared" ca="1" si="86"/>
        <v>0.92965687857685586</v>
      </c>
      <c r="G245">
        <f t="shared" ca="1" si="86"/>
        <v>0.38368456360877745</v>
      </c>
      <c r="H245">
        <f t="shared" ca="1" si="86"/>
        <v>0.55138156932805826</v>
      </c>
      <c r="I245">
        <f t="shared" ca="1" si="86"/>
        <v>0.40939975380222027</v>
      </c>
      <c r="M245" t="str">
        <f t="shared" ca="1" si="73"/>
        <v>안 지정 캐릭터 PP 일반등급</v>
      </c>
      <c r="N245">
        <f t="shared" ca="1" si="74"/>
        <v>65033</v>
      </c>
      <c r="O245">
        <f t="shared" ca="1" si="75"/>
        <v>10</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3000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v>
      </c>
      <c r="AN245" t="str">
        <f t="shared" ca="1" si="81"/>
        <v>{"dy":25,"sl":3,"tp":"uph","vl":"64832","cn":7,"pt":"GO","pr":2100}</v>
      </c>
    </row>
    <row r="246" spans="1:40">
      <c r="A246">
        <v>25</v>
      </c>
      <c r="B246">
        <v>4</v>
      </c>
      <c r="C246">
        <f t="shared" si="72"/>
        <v>0</v>
      </c>
      <c r="D246">
        <f t="shared" ca="1" si="86"/>
        <v>0.11742209019959737</v>
      </c>
      <c r="E246">
        <f t="shared" ca="1" si="86"/>
        <v>0.40907433590742326</v>
      </c>
      <c r="F246">
        <f t="shared" ca="1" si="86"/>
        <v>0.44574323633779112</v>
      </c>
      <c r="G246">
        <f t="shared" ca="1" si="86"/>
        <v>7.6122197897069421E-2</v>
      </c>
      <c r="H246">
        <f t="shared" ca="1" si="86"/>
        <v>0.42550154282008457</v>
      </c>
      <c r="I246">
        <f t="shared" ca="1" si="86"/>
        <v>1.6462192216720073E-2</v>
      </c>
      <c r="M246" t="str">
        <f t="shared" ca="1" si="73"/>
        <v>안 지정 캐릭터 PP 일반등급</v>
      </c>
      <c r="N246">
        <f t="shared" ca="1" si="74"/>
        <v>40907</v>
      </c>
      <c r="O246">
        <f t="shared" ca="1" si="75"/>
        <v>7</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v>
      </c>
      <c r="AN246" t="str">
        <f t="shared" ca="1" si="81"/>
        <v>{"dy":25,"sl":4,"tp":"upn","vl":"94548","cn":13,"pt":"GO","pr":3900}</v>
      </c>
    </row>
    <row r="247" spans="1:40">
      <c r="A247">
        <v>25</v>
      </c>
      <c r="B247">
        <v>5</v>
      </c>
      <c r="C247">
        <f t="shared" si="72"/>
        <v>0</v>
      </c>
      <c r="D247">
        <f t="shared" ca="1" si="86"/>
        <v>0.95113599407617433</v>
      </c>
      <c r="E247">
        <f t="shared" ca="1" si="86"/>
        <v>0.71375574261738639</v>
      </c>
      <c r="F247">
        <f t="shared" ca="1" si="86"/>
        <v>0.30055299979263694</v>
      </c>
      <c r="G247">
        <f t="shared" ca="1" si="86"/>
        <v>5.3350540784264378E-2</v>
      </c>
      <c r="H247">
        <f t="shared" ca="1" si="86"/>
        <v>5.5190502146944875E-2</v>
      </c>
      <c r="I247">
        <f t="shared" ca="1" si="86"/>
        <v>0.33522663746045134</v>
      </c>
      <c r="M247" t="str">
        <f t="shared" ca="1" si="73"/>
        <v>안 지정 캐릭터 PP 일반등급</v>
      </c>
      <c r="N247">
        <f t="shared" ca="1" si="74"/>
        <v>71375</v>
      </c>
      <c r="O247">
        <f t="shared" ca="1" si="75"/>
        <v>11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125</v>
      </c>
      <c r="Z247">
        <v>1000</v>
      </c>
      <c r="AA247" t="str">
        <f t="shared" ca="1" si="77"/>
        <v>fe</v>
      </c>
      <c r="AB247" t="s">
        <v>82</v>
      </c>
      <c r="AC247" t="s">
        <v>459</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v>
      </c>
      <c r="AN247" t="str">
        <f t="shared" ca="1" si="81"/>
        <v>{"dy":25,"sl":5,"tp":"fe","vl":"Equip7101","cn":1,"pt":"GO","pr":3600}</v>
      </c>
    </row>
    <row r="248" spans="1:40">
      <c r="A248">
        <v>25</v>
      </c>
      <c r="B248">
        <v>6</v>
      </c>
      <c r="C248">
        <f t="shared" si="72"/>
        <v>0</v>
      </c>
      <c r="D248">
        <f t="shared" ca="1" si="86"/>
        <v>0.37841603641020527</v>
      </c>
      <c r="E248">
        <f t="shared" ca="1" si="86"/>
        <v>0.41869465682591422</v>
      </c>
      <c r="F248">
        <f t="shared" ca="1" si="86"/>
        <v>0.80931008526361381</v>
      </c>
      <c r="G248">
        <f t="shared" ca="1" si="86"/>
        <v>0.10100980334205345</v>
      </c>
      <c r="H248">
        <f t="shared" ca="1" si="86"/>
        <v>0.80150921486302562</v>
      </c>
      <c r="I248">
        <f t="shared" ca="1" si="86"/>
        <v>0.40228622200163244</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e">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#VALUE!</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v>
      </c>
      <c r="AN248" t="str">
        <f t="shared" ca="1" si="81"/>
        <v>{"dy":25,"sl":6,"tp":"upn","vl":"14628","cn":6,"pt":"GO","pr":1800}</v>
      </c>
    </row>
    <row r="249" spans="1:40">
      <c r="A249">
        <v>25</v>
      </c>
      <c r="B249">
        <v>7</v>
      </c>
      <c r="C249">
        <f t="shared" si="72"/>
        <v>0</v>
      </c>
      <c r="D249">
        <f t="shared" ca="1" si="86"/>
        <v>0.34419495433610137</v>
      </c>
      <c r="E249">
        <f t="shared" ca="1" si="86"/>
        <v>0.99938540260957232</v>
      </c>
      <c r="F249">
        <f t="shared" ca="1" si="86"/>
        <v>7.1703257127991304E-2</v>
      </c>
      <c r="G249">
        <f t="shared" ca="1" si="86"/>
        <v>0.49133280531104018</v>
      </c>
      <c r="H249">
        <f t="shared" ca="1" si="86"/>
        <v>0.24936310064431988</v>
      </c>
      <c r="I249">
        <f t="shared" ca="1" si="86"/>
        <v>0.95976891736237513</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v>
      </c>
      <c r="AN249" t="str">
        <f t="shared" ca="1" si="81"/>
        <v>{"dy":25,"sl":7,"tp":"uph","vl":"31175","cn":11,"pt":"GO","pr":3300}</v>
      </c>
    </row>
    <row r="250" spans="1:40">
      <c r="A250">
        <v>25</v>
      </c>
      <c r="B250">
        <v>8</v>
      </c>
      <c r="C250">
        <f t="shared" si="72"/>
        <v>0</v>
      </c>
      <c r="D250">
        <f t="shared" ca="1" si="86"/>
        <v>0.5344634071255947</v>
      </c>
      <c r="E250">
        <f t="shared" ca="1" si="86"/>
        <v>0.55038497845581358</v>
      </c>
      <c r="F250">
        <f t="shared" ca="1" si="86"/>
        <v>0.17696705967608528</v>
      </c>
      <c r="G250">
        <f t="shared" ca="1" si="86"/>
        <v>0.68977356400740131</v>
      </c>
      <c r="H250">
        <f t="shared" ca="1" si="86"/>
        <v>0.63543226038447254</v>
      </c>
      <c r="I250">
        <f t="shared" ca="1" si="86"/>
        <v>0.8673899851486816</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v>
      </c>
      <c r="AN250" t="str">
        <f t="shared" ca="1" si="81"/>
        <v>{"dy":25,"sl":8}</v>
      </c>
    </row>
    <row r="251" spans="1:40">
      <c r="A251">
        <v>25</v>
      </c>
      <c r="B251">
        <v>9</v>
      </c>
      <c r="C251">
        <f t="shared" si="72"/>
        <v>0</v>
      </c>
      <c r="D251">
        <f t="shared" ca="1" si="86"/>
        <v>0.68699424041000023</v>
      </c>
      <c r="E251">
        <f t="shared" ca="1" si="86"/>
        <v>0.3764819638152368</v>
      </c>
      <c r="F251">
        <f t="shared" ca="1" si="86"/>
        <v>0.74740655288788727</v>
      </c>
      <c r="G251">
        <f t="shared" ca="1" si="86"/>
        <v>6.1442973307765048E-2</v>
      </c>
      <c r="H251">
        <f t="shared" ca="1" si="86"/>
        <v>0.29393053396117763</v>
      </c>
      <c r="I251">
        <f t="shared" ca="1" si="86"/>
        <v>2.8470701197465975E-2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v>
      </c>
      <c r="AN251" t="str">
        <f t="shared" ca="1" si="81"/>
        <v>{"dy":25,"sl":9}</v>
      </c>
    </row>
    <row r="252" spans="1:40">
      <c r="A252">
        <v>26</v>
      </c>
      <c r="B252">
        <v>0</v>
      </c>
      <c r="C252">
        <f t="shared" si="72"/>
        <v>0</v>
      </c>
      <c r="D252">
        <f t="shared" ref="D252:I261" ca="1" si="87">RAND()</f>
        <v>0.22863874306562904</v>
      </c>
      <c r="E252">
        <f t="shared" ca="1" si="87"/>
        <v>0.58386440518889471</v>
      </c>
      <c r="F252">
        <f t="shared" ca="1" si="87"/>
        <v>0.17452177208780661</v>
      </c>
      <c r="G252">
        <f t="shared" ca="1" si="87"/>
        <v>0.11226387083307632</v>
      </c>
      <c r="H252">
        <f t="shared" ca="1" si="87"/>
        <v>0.72563956999776036</v>
      </c>
      <c r="I252">
        <f t="shared" ca="1" si="87"/>
        <v>0.80890241396449236</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e">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#VALUE!</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437</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v>
      </c>
      <c r="AN252" t="str">
        <f t="shared" ca="1" si="81"/>
        <v>{"dy":26,"sl":0,"tp":"fe","vl":"Equip0201","cn":1,"pt":"GO","pr":3100}</v>
      </c>
    </row>
    <row r="253" spans="1:40">
      <c r="A253">
        <v>26</v>
      </c>
      <c r="B253">
        <v>1</v>
      </c>
      <c r="C253">
        <f t="shared" si="72"/>
        <v>0</v>
      </c>
      <c r="D253">
        <f t="shared" ca="1" si="87"/>
        <v>0.54846568270230189</v>
      </c>
      <c r="E253">
        <f t="shared" ca="1" si="87"/>
        <v>0.34373277758663989</v>
      </c>
      <c r="F253">
        <f t="shared" ca="1" si="87"/>
        <v>0.52619744922050105</v>
      </c>
      <c r="G253">
        <f t="shared" ca="1" si="87"/>
        <v>0.56166601909969938</v>
      </c>
      <c r="H253">
        <f t="shared" ca="1" si="87"/>
        <v>0.23927011923254971</v>
      </c>
      <c r="I253">
        <f t="shared" ca="1" si="87"/>
        <v>0.7084317132895247</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v>
      </c>
      <c r="AN253" t="str">
        <f t="shared" ca="1" si="81"/>
        <v>{"dy":26,"sl":1,"tp":"upn","vl":"45727","cn":5,"pt":"GO","pr":1500}</v>
      </c>
    </row>
    <row r="254" spans="1:40">
      <c r="A254">
        <v>26</v>
      </c>
      <c r="B254">
        <v>2</v>
      </c>
      <c r="C254">
        <f t="shared" si="72"/>
        <v>0</v>
      </c>
      <c r="D254">
        <f t="shared" ca="1" si="87"/>
        <v>0.26967933266461952</v>
      </c>
      <c r="E254">
        <f t="shared" ca="1" si="87"/>
        <v>0.37620331003338958</v>
      </c>
      <c r="F254">
        <f t="shared" ca="1" si="87"/>
        <v>0.71163821833527885</v>
      </c>
      <c r="G254">
        <f t="shared" ca="1" si="87"/>
        <v>0.56595737741809837</v>
      </c>
      <c r="H254">
        <f t="shared" ca="1" si="87"/>
        <v>0.16767437330239399</v>
      </c>
      <c r="I254">
        <f t="shared" ca="1" si="87"/>
        <v>0.45582287782616193</v>
      </c>
      <c r="M254" t="str">
        <f t="shared" ca="1" si="73"/>
        <v>안 지정 캐릭터 PP 영웅등급</v>
      </c>
      <c r="N254">
        <f t="shared" ca="1" si="74"/>
        <v>37620</v>
      </c>
      <c r="O254">
        <f t="shared" ca="1" si="75"/>
        <v>7</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2100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v>
      </c>
      <c r="AN254" t="str">
        <f t="shared" ca="1" si="81"/>
        <v>{"dy":26,"sl":2,"tp":"upn","vl":"56908","cn":10,"pt":"GO","pr":3000}</v>
      </c>
    </row>
    <row r="255" spans="1:40">
      <c r="A255">
        <v>26</v>
      </c>
      <c r="B255">
        <v>3</v>
      </c>
      <c r="C255">
        <f t="shared" si="72"/>
        <v>0</v>
      </c>
      <c r="D255">
        <f t="shared" ca="1" si="87"/>
        <v>0.16259051394256896</v>
      </c>
      <c r="E255">
        <f t="shared" ca="1" si="87"/>
        <v>0.16464189796985784</v>
      </c>
      <c r="F255">
        <f t="shared" ca="1" si="87"/>
        <v>0.98184940666078913</v>
      </c>
      <c r="G255">
        <f t="shared" ca="1" si="87"/>
        <v>0.36866887052070663</v>
      </c>
      <c r="H255">
        <f t="shared" ca="1" si="87"/>
        <v>0.9522821700664118</v>
      </c>
      <c r="I255">
        <f t="shared" ca="1" si="87"/>
        <v>4.633320739121749E-2</v>
      </c>
      <c r="M255" t="str">
        <f t="shared" ca="1" si="73"/>
        <v>안 지정 캐릭터 PP 영웅등급</v>
      </c>
      <c r="N255">
        <f t="shared" ca="1" si="74"/>
        <v>16464</v>
      </c>
      <c r="O255">
        <f t="shared" ca="1" si="75"/>
        <v>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399</v>
      </c>
      <c r="AD255">
        <v>1</v>
      </c>
      <c r="AE255" t="s">
        <v>125</v>
      </c>
      <c r="AG255">
        <v>900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용사의 단검</v>
      </c>
      <c r="AL255">
        <v>1</v>
      </c>
      <c r="AM25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v>
      </c>
      <c r="AN255" t="str">
        <f t="shared" ca="1" si="81"/>
        <v>{"dy":26,"sl":3,"tp":"fe","vl":"Equip1001","cn":1,"pt":"GO","pr":900}</v>
      </c>
    </row>
    <row r="256" spans="1:40">
      <c r="A256">
        <v>26</v>
      </c>
      <c r="B256">
        <v>4</v>
      </c>
      <c r="C256">
        <f t="shared" si="72"/>
        <v>0</v>
      </c>
      <c r="D256">
        <f t="shared" ca="1" si="87"/>
        <v>0.26933264966530146</v>
      </c>
      <c r="E256">
        <f t="shared" ca="1" si="87"/>
        <v>0.72777810577117796</v>
      </c>
      <c r="F256">
        <f t="shared" ca="1" si="87"/>
        <v>0.82127014796067288</v>
      </c>
      <c r="G256">
        <f t="shared" ca="1" si="87"/>
        <v>0.62563210604939412</v>
      </c>
      <c r="H256">
        <f t="shared" ca="1" si="87"/>
        <v>0.47455246483541902</v>
      </c>
      <c r="I256">
        <f t="shared" ca="1" si="87"/>
        <v>0.91604712290739387</v>
      </c>
      <c r="M256" t="str">
        <f t="shared" ca="1" si="73"/>
        <v>안 지정 캐릭터 PP 일반등급</v>
      </c>
      <c r="N256">
        <f t="shared" ca="1" si="74"/>
        <v>72777</v>
      </c>
      <c r="O256">
        <f t="shared" ca="1" si="75"/>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458</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v>
      </c>
      <c r="AN256" t="str">
        <f t="shared" ca="1" si="81"/>
        <v>{"dy":26,"sl":4,"tp":"fe","vl":"Equip2102","cn":1,"pt":"GO","pr":1200}</v>
      </c>
    </row>
    <row r="257" spans="1:40">
      <c r="A257">
        <v>26</v>
      </c>
      <c r="B257">
        <v>5</v>
      </c>
      <c r="C257">
        <f t="shared" si="72"/>
        <v>0</v>
      </c>
      <c r="D257">
        <f t="shared" ca="1" si="87"/>
        <v>0.67062709565430745</v>
      </c>
      <c r="E257">
        <f t="shared" ca="1" si="87"/>
        <v>0.58854593306573988</v>
      </c>
      <c r="F257">
        <f t="shared" ca="1" si="87"/>
        <v>0.62534638156698541</v>
      </c>
      <c r="G257">
        <f t="shared" ca="1" si="87"/>
        <v>0.48975823977183508</v>
      </c>
      <c r="H257">
        <f t="shared" ca="1" si="87"/>
        <v>0.3805981656968257</v>
      </c>
      <c r="I257">
        <f t="shared" ca="1" si="87"/>
        <v>0.14509923226253874</v>
      </c>
      <c r="M257" t="str">
        <f t="shared" ca="1" si="73"/>
        <v>안 지정 캐릭터 PP 영웅등급</v>
      </c>
      <c r="N257">
        <f t="shared" ca="1" si="74"/>
        <v>58854</v>
      </c>
      <c r="O257">
        <f t="shared" ca="1" si="75"/>
        <v>10</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125</v>
      </c>
      <c r="Z257">
        <v>1300</v>
      </c>
      <c r="AA257" t="str">
        <f t="shared" ca="1" si="77"/>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v>
      </c>
      <c r="AN257" t="str">
        <f t="shared" ca="1" si="81"/>
        <v>{"dy":26,"sl":5,"tp":"fe","vl":"Equip7001","cn":1,"pt":"GO","pr":1900}</v>
      </c>
    </row>
    <row r="258" spans="1:40">
      <c r="A258">
        <v>26</v>
      </c>
      <c r="B258">
        <v>6</v>
      </c>
      <c r="C258">
        <f t="shared" ref="C258:C321" si="88">IF(B258&lt;=9,0,
IF(B258=10,1,2))</f>
        <v>0</v>
      </c>
      <c r="D258">
        <f t="shared" ca="1" si="87"/>
        <v>0.59893186011517274</v>
      </c>
      <c r="E258">
        <f t="shared" ca="1" si="87"/>
        <v>0.89521095921387028</v>
      </c>
      <c r="F258">
        <f t="shared" ca="1" si="87"/>
        <v>0.19454277845272983</v>
      </c>
      <c r="G258">
        <f t="shared" ca="1" si="87"/>
        <v>0.39487447279138999</v>
      </c>
      <c r="H258">
        <f t="shared" ca="1" si="87"/>
        <v>0.57520076701308964</v>
      </c>
      <c r="I258">
        <f t="shared" ca="1" si="87"/>
        <v>0.9888576995932673</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0.76716145319315099</v>
      </c>
      <c r="E259">
        <f t="shared" ca="1" si="87"/>
        <v>0.79816550320710755</v>
      </c>
      <c r="F259">
        <f t="shared" ca="1" si="87"/>
        <v>0.30546910055500298</v>
      </c>
      <c r="G259">
        <f t="shared" ca="1" si="87"/>
        <v>0.39545080876098682</v>
      </c>
      <c r="H259">
        <f t="shared" ca="1" si="87"/>
        <v>0.29970435682731411</v>
      </c>
      <c r="I259">
        <f t="shared" ca="1" si="87"/>
        <v>0.48755607467632389</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378</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v>
      </c>
      <c r="AN259" t="str">
        <f t="shared" ca="1" si="97"/>
        <v>{"dy":26,"sl":7,"tp":"fe","vl":"Equip6102","cn":1,"pt":"GO","pr":3800}</v>
      </c>
    </row>
    <row r="260" spans="1:40">
      <c r="A260">
        <v>26</v>
      </c>
      <c r="B260">
        <v>8</v>
      </c>
      <c r="C260">
        <f t="shared" si="88"/>
        <v>0</v>
      </c>
      <c r="D260">
        <f t="shared" ca="1" si="87"/>
        <v>0.61906693657752043</v>
      </c>
      <c r="E260">
        <f t="shared" ca="1" si="87"/>
        <v>0.36422885110244196</v>
      </c>
      <c r="F260">
        <f t="shared" ca="1" si="87"/>
        <v>0.22252089640199901</v>
      </c>
      <c r="G260">
        <f t="shared" ca="1" si="87"/>
        <v>0.1334000042480693</v>
      </c>
      <c r="H260">
        <f t="shared" ca="1" si="87"/>
        <v>0.95165336595303318</v>
      </c>
      <c r="I260">
        <f t="shared" ca="1" si="87"/>
        <v>0.56143875934137377</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v>
      </c>
      <c r="AN260" t="str">
        <f t="shared" ca="1" si="97"/>
        <v>{"dy":26,"sl":8}</v>
      </c>
    </row>
    <row r="261" spans="1:40">
      <c r="A261">
        <v>26</v>
      </c>
      <c r="B261">
        <v>9</v>
      </c>
      <c r="C261">
        <f t="shared" si="88"/>
        <v>0</v>
      </c>
      <c r="D261">
        <f t="shared" ca="1" si="87"/>
        <v>0.83425249143784219</v>
      </c>
      <c r="E261">
        <f t="shared" ca="1" si="87"/>
        <v>0.3987603046335878</v>
      </c>
      <c r="F261">
        <f t="shared" ca="1" si="87"/>
        <v>0.63993112707554878</v>
      </c>
      <c r="G261">
        <f t="shared" ca="1" si="87"/>
        <v>0.4471227058094891</v>
      </c>
      <c r="H261">
        <f t="shared" ca="1" si="87"/>
        <v>0.85953327789290768</v>
      </c>
      <c r="I261">
        <f t="shared" ca="1" si="87"/>
        <v>0.59062092119334175</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v>
      </c>
      <c r="AN261" t="str">
        <f t="shared" ca="1" si="97"/>
        <v>{"dy":26,"sl":9}</v>
      </c>
    </row>
    <row r="262" spans="1:40">
      <c r="A262">
        <v>27</v>
      </c>
      <c r="B262">
        <v>0</v>
      </c>
      <c r="C262">
        <f t="shared" si="88"/>
        <v>0</v>
      </c>
      <c r="D262">
        <f t="shared" ref="D262:I271" ca="1" si="98">RAND()</f>
        <v>1.4814504555953456E-2</v>
      </c>
      <c r="E262">
        <f t="shared" ca="1" si="98"/>
        <v>0.36522082417911905</v>
      </c>
      <c r="F262">
        <f t="shared" ca="1" si="98"/>
        <v>0.43366926357415458</v>
      </c>
      <c r="G262">
        <f t="shared" ca="1" si="98"/>
        <v>0.62849119230907968</v>
      </c>
      <c r="H262">
        <f t="shared" ca="1" si="98"/>
        <v>5.1427466507774522E-2</v>
      </c>
      <c r="I262">
        <f t="shared" ca="1" si="98"/>
        <v>0.30249252719428921</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426</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v>
      </c>
      <c r="AN262" t="str">
        <f t="shared" ca="1" si="97"/>
        <v>{"dy":27,"sl":0,"tp":"fe","vl":"Equip2101","cn":1,"pt":"GO","pr":1400}</v>
      </c>
    </row>
    <row r="263" spans="1:40">
      <c r="A263">
        <v>27</v>
      </c>
      <c r="B263">
        <v>1</v>
      </c>
      <c r="C263">
        <f t="shared" si="88"/>
        <v>0</v>
      </c>
      <c r="D263">
        <f t="shared" ca="1" si="98"/>
        <v>0.19905871186772051</v>
      </c>
      <c r="E263">
        <f t="shared" ca="1" si="98"/>
        <v>0.36855168143444295</v>
      </c>
      <c r="F263">
        <f t="shared" ca="1" si="98"/>
        <v>7.9182496406191794E-2</v>
      </c>
      <c r="G263">
        <f t="shared" ca="1" si="98"/>
        <v>0.30827939392515202</v>
      </c>
      <c r="H263">
        <f t="shared" ca="1" si="98"/>
        <v>0.19804248899046684</v>
      </c>
      <c r="I263">
        <f t="shared" ca="1" si="98"/>
        <v>0.77389059550150208</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v>
      </c>
      <c r="AN263" t="str">
        <f t="shared" ca="1" si="97"/>
        <v>{"dy":27,"sl":1,"tp":"upn","vl":"46336","cn":11,"pt":"GO","pr":3300}</v>
      </c>
    </row>
    <row r="264" spans="1:40">
      <c r="A264">
        <v>27</v>
      </c>
      <c r="B264">
        <v>2</v>
      </c>
      <c r="C264">
        <f t="shared" si="88"/>
        <v>0</v>
      </c>
      <c r="D264">
        <f t="shared" ca="1" si="98"/>
        <v>0.71780657358900934</v>
      </c>
      <c r="E264">
        <f t="shared" ca="1" si="98"/>
        <v>0.34473811021761991</v>
      </c>
      <c r="F264">
        <f t="shared" ca="1" si="98"/>
        <v>0.22610606564738422</v>
      </c>
      <c r="G264">
        <f t="shared" ca="1" si="98"/>
        <v>6.9614452502456903E-2</v>
      </c>
      <c r="H264">
        <f t="shared" ca="1" si="98"/>
        <v>0.45110532600019337</v>
      </c>
      <c r="I264">
        <f t="shared" ca="1" si="98"/>
        <v>0.2990354092430012</v>
      </c>
      <c r="M264" t="str">
        <f t="shared" ca="1" si="89"/>
        <v>안 지정 캐릭터 PP 영웅등급</v>
      </c>
      <c r="N264">
        <f t="shared" ca="1" si="90"/>
        <v>34473</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459</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용력의 방패</v>
      </c>
      <c r="AL264">
        <v>1</v>
      </c>
      <c r="AM26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v>
      </c>
      <c r="AN264" t="str">
        <f t="shared" ca="1" si="97"/>
        <v>{"dy":27,"sl":2,"tp":"fe","vl":"Equip7101","cn":1,"pt":"GO","pr":3200}</v>
      </c>
    </row>
    <row r="265" spans="1:40">
      <c r="A265">
        <v>27</v>
      </c>
      <c r="B265">
        <v>3</v>
      </c>
      <c r="C265">
        <f t="shared" si="88"/>
        <v>0</v>
      </c>
      <c r="D265">
        <f t="shared" ca="1" si="98"/>
        <v>0.59714510618242245</v>
      </c>
      <c r="E265">
        <f t="shared" ca="1" si="98"/>
        <v>0.58182580309844822</v>
      </c>
      <c r="F265">
        <f t="shared" ca="1" si="98"/>
        <v>4.5798747320644706E-2</v>
      </c>
      <c r="G265">
        <f t="shared" ca="1" si="98"/>
        <v>8.8117650898083655E-2</v>
      </c>
      <c r="H265">
        <f t="shared" ca="1" si="98"/>
        <v>0.98285571288505014</v>
      </c>
      <c r="I265">
        <f t="shared" ca="1" si="98"/>
        <v>0.25389443838075987</v>
      </c>
      <c r="M265" t="str">
        <f t="shared" ca="1" si="89"/>
        <v>안 지정 캐릭터 PP 일반등급</v>
      </c>
      <c r="N265">
        <f t="shared" ca="1" si="90"/>
        <v>58182</v>
      </c>
      <c r="O265">
        <f t="shared" ca="1" si="91"/>
        <v>9</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2700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465</v>
      </c>
      <c r="AD265">
        <v>1</v>
      </c>
      <c r="AE265" t="s">
        <v>98</v>
      </c>
      <c r="AF265">
        <v>209</v>
      </c>
      <c r="AG265">
        <v>119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전설</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해방된 장미</v>
      </c>
      <c r="AL265">
        <v>1</v>
      </c>
      <c r="AM26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v>
      </c>
      <c r="AN265" t="str">
        <f t="shared" ca="1" si="97"/>
        <v>{"dy":27,"sl":3,"tp":"fe","vl":"Equip5401","cn":1,"pt":"DI","pp":209,"pr":119}</v>
      </c>
    </row>
    <row r="266" spans="1:40">
      <c r="A266">
        <v>27</v>
      </c>
      <c r="B266">
        <v>4</v>
      </c>
      <c r="C266">
        <f t="shared" si="88"/>
        <v>0</v>
      </c>
      <c r="D266">
        <f t="shared" ca="1" si="98"/>
        <v>0.60161221809645593</v>
      </c>
      <c r="E266">
        <f t="shared" ca="1" si="98"/>
        <v>0.99708112726092946</v>
      </c>
      <c r="F266">
        <f t="shared" ca="1" si="98"/>
        <v>0.3595443466828202</v>
      </c>
      <c r="G266">
        <f t="shared" ca="1" si="98"/>
        <v>6.1398043569258043E-2</v>
      </c>
      <c r="H266">
        <f t="shared" ca="1" si="98"/>
        <v>0.23029061758276237</v>
      </c>
      <c r="I266">
        <f t="shared" ca="1" si="98"/>
        <v>0.33446824605906478</v>
      </c>
      <c r="M266" t="str">
        <f t="shared" ca="1" si="89"/>
        <v>안 지정 캐릭터 PP 일반등급</v>
      </c>
      <c r="N266">
        <f t="shared" ca="1" si="90"/>
        <v>99708</v>
      </c>
      <c r="O266">
        <f t="shared" ca="1" si="91"/>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4200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v>
      </c>
      <c r="AN266" t="str">
        <f t="shared" ca="1" si="97"/>
        <v>{"dy":27,"sl":4,"tp":"upn","vl":"58093","cn":12,"pt":"GO","pr":3600}</v>
      </c>
    </row>
    <row r="267" spans="1:40">
      <c r="A267">
        <v>27</v>
      </c>
      <c r="B267">
        <v>5</v>
      </c>
      <c r="C267">
        <f t="shared" si="88"/>
        <v>0</v>
      </c>
      <c r="D267">
        <f t="shared" ca="1" si="98"/>
        <v>0.30367701717122453</v>
      </c>
      <c r="E267">
        <f t="shared" ca="1" si="98"/>
        <v>0.44960743307933004</v>
      </c>
      <c r="F267">
        <f t="shared" ca="1" si="98"/>
        <v>0.28343197611678572</v>
      </c>
      <c r="G267">
        <f t="shared" ca="1" si="98"/>
        <v>0.14387364422288684</v>
      </c>
      <c r="H267">
        <f t="shared" ca="1" si="98"/>
        <v>0.22652208397420892</v>
      </c>
      <c r="I267">
        <f t="shared" ca="1" si="98"/>
        <v>0.33262849589208843</v>
      </c>
      <c r="M267" t="str">
        <f t="shared" ca="1" si="89"/>
        <v>지정 장비</v>
      </c>
      <c r="N267" t="e">
        <f t="shared" ca="1" si="90"/>
        <v>#VALUE!</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DI</v>
      </c>
      <c r="Q267" t="e">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#VALUE!</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t="shared" ca="1" si="92"/>
        <v>#VALUE!</v>
      </c>
      <c r="U267" t="s">
        <v>91</v>
      </c>
      <c r="V267">
        <v>73986</v>
      </c>
      <c r="W267">
        <v>13</v>
      </c>
      <c r="X267" t="s">
        <v>125</v>
      </c>
      <c r="Z267">
        <v>1300</v>
      </c>
      <c r="AA267" t="str">
        <f t="shared" ca="1" si="93"/>
        <v>fe</v>
      </c>
      <c r="AB267" t="s">
        <v>82</v>
      </c>
      <c r="AC267" t="s">
        <v>499</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까마귀 리볼버</v>
      </c>
      <c r="AL267">
        <v>1</v>
      </c>
      <c r="AM26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v>
      </c>
      <c r="AN267" t="str">
        <f t="shared" ca="1" si="97"/>
        <v>{"dy":27,"sl":5,"tp":"fe","vl":"Equip6001","cn":1,"pt":"GO","pr":2200}</v>
      </c>
    </row>
    <row r="268" spans="1:40">
      <c r="A268">
        <v>27</v>
      </c>
      <c r="B268">
        <v>6</v>
      </c>
      <c r="C268">
        <f t="shared" si="88"/>
        <v>0</v>
      </c>
      <c r="D268">
        <f t="shared" ca="1" si="98"/>
        <v>0.29963327484764313</v>
      </c>
      <c r="E268">
        <f t="shared" ca="1" si="98"/>
        <v>0.85815623299885357</v>
      </c>
      <c r="F268">
        <f t="shared" ca="1" si="98"/>
        <v>6.1757815121168846E-2</v>
      </c>
      <c r="G268">
        <f t="shared" ca="1" si="98"/>
        <v>0.95606251487645499</v>
      </c>
      <c r="H268">
        <f t="shared" ca="1" si="98"/>
        <v>0.5001549382558278</v>
      </c>
      <c r="I268">
        <f t="shared" ca="1" si="98"/>
        <v>2.9196539255442522E-2</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445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v>
      </c>
      <c r="AN268" t="str">
        <f t="shared" ca="1" si="97"/>
        <v>{"dy":27,"sl":6,"tp":"fe","vl":"Equip8202","cn":1,"pt":"GO","pr":29100}</v>
      </c>
    </row>
    <row r="269" spans="1:40">
      <c r="A269">
        <v>27</v>
      </c>
      <c r="B269">
        <v>7</v>
      </c>
      <c r="C269">
        <f t="shared" si="88"/>
        <v>0</v>
      </c>
      <c r="D269">
        <f t="shared" ca="1" si="98"/>
        <v>0.98677530093361621</v>
      </c>
      <c r="E269">
        <f t="shared" ca="1" si="98"/>
        <v>0.50608502199554617</v>
      </c>
      <c r="F269">
        <f t="shared" ca="1" si="98"/>
        <v>0.95697813216346028</v>
      </c>
      <c r="G269">
        <f t="shared" ca="1" si="98"/>
        <v>0.40153262170879334</v>
      </c>
      <c r="H269">
        <f t="shared" ca="1" si="98"/>
        <v>0.31327210590711563</v>
      </c>
      <c r="I269">
        <f t="shared" ca="1" si="98"/>
        <v>0.4030686294394471</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404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v>
      </c>
      <c r="AN269" t="str">
        <f t="shared" ca="1" si="97"/>
        <v>{"dy":27,"sl":7,"tp":"uph","vl":"34952","cn":11,"pt":"DI","pr":3}</v>
      </c>
    </row>
    <row r="270" spans="1:40">
      <c r="A270">
        <v>27</v>
      </c>
      <c r="B270">
        <v>8</v>
      </c>
      <c r="C270">
        <f t="shared" si="88"/>
        <v>0</v>
      </c>
      <c r="D270">
        <f t="shared" ca="1" si="98"/>
        <v>0.81423566988923912</v>
      </c>
      <c r="E270">
        <f t="shared" ca="1" si="98"/>
        <v>0.3338326704642578</v>
      </c>
      <c r="F270">
        <f t="shared" ca="1" si="98"/>
        <v>0.91003075162936675</v>
      </c>
      <c r="G270">
        <f t="shared" ca="1" si="98"/>
        <v>0.88584655298067994</v>
      </c>
      <c r="H270">
        <f t="shared" ca="1" si="98"/>
        <v>0.36688760046415236</v>
      </c>
      <c r="I270">
        <f t="shared" ca="1" si="98"/>
        <v>0.66567706318501974</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fl1</v>
      </c>
      <c r="AB270" t="s">
        <v>87</v>
      </c>
      <c r="AC270" t="s">
        <v>462</v>
      </c>
      <c r="AD270">
        <v>1</v>
      </c>
      <c r="AE270" t="s">
        <v>129</v>
      </c>
      <c r="AF270">
        <v>239</v>
      </c>
      <c r="AG270">
        <v>129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케이저</v>
      </c>
      <c r="AL270">
        <v>1</v>
      </c>
      <c r="AM27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v>
      </c>
      <c r="AN270" t="str">
        <f t="shared" ca="1" si="97"/>
        <v>{"dy":27,"sl":8,"tp":"fl1","vl":"Actor0113","cn":1,"pt":"DI","pp":239,"pr":129}</v>
      </c>
    </row>
    <row r="271" spans="1:40">
      <c r="A271">
        <v>27</v>
      </c>
      <c r="B271">
        <v>9</v>
      </c>
      <c r="C271">
        <f t="shared" si="88"/>
        <v>0</v>
      </c>
      <c r="D271">
        <f t="shared" ca="1" si="98"/>
        <v>0.33942125178810434</v>
      </c>
      <c r="E271">
        <f t="shared" ca="1" si="98"/>
        <v>9.6256075982000366E-2</v>
      </c>
      <c r="F271">
        <f t="shared" ca="1" si="98"/>
        <v>0.10280890757925465</v>
      </c>
      <c r="G271">
        <f t="shared" ca="1" si="98"/>
        <v>0.89310563178739133</v>
      </c>
      <c r="H271">
        <f t="shared" ca="1" si="98"/>
        <v>1.9511013453077153E-2</v>
      </c>
      <c r="I271">
        <f t="shared" ca="1" si="98"/>
        <v>0.8943685286042381</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fl1</v>
      </c>
      <c r="AB271" t="s">
        <v>87</v>
      </c>
      <c r="AC271" t="s">
        <v>464</v>
      </c>
      <c r="AD271">
        <v>1</v>
      </c>
      <c r="AE271" t="s">
        <v>129</v>
      </c>
      <c r="AF271">
        <v>239</v>
      </c>
      <c r="AG271">
        <v>129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미네락</v>
      </c>
      <c r="AL271">
        <v>1</v>
      </c>
      <c r="AM27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v>
      </c>
      <c r="AN271" t="str">
        <f t="shared" ca="1" si="97"/>
        <v>{"dy":27,"sl":9,"tp":"fl1","vl":"Actor2120","cn":1,"pt":"DI","pp":239,"pr":129}</v>
      </c>
    </row>
    <row r="272" spans="1:40">
      <c r="A272">
        <v>28</v>
      </c>
      <c r="B272">
        <v>0</v>
      </c>
      <c r="C272">
        <f t="shared" si="88"/>
        <v>0</v>
      </c>
      <c r="D272">
        <f t="shared" ref="D272:I281" ca="1" si="99">RAND()</f>
        <v>0.95256169865366791</v>
      </c>
      <c r="E272">
        <f t="shared" ca="1" si="99"/>
        <v>0.22394127713880607</v>
      </c>
      <c r="F272">
        <f t="shared" ca="1" si="99"/>
        <v>0.76490293779550866</v>
      </c>
      <c r="G272">
        <f t="shared" ca="1" si="99"/>
        <v>0.83434327425481269</v>
      </c>
      <c r="H272">
        <f t="shared" ca="1" si="99"/>
        <v>0.8776004624512117</v>
      </c>
      <c r="I272">
        <f t="shared" ca="1" si="99"/>
        <v>0.23551081285368336</v>
      </c>
      <c r="M272" t="str">
        <f t="shared" ca="1" si="89"/>
        <v>캐릭터 상자 영웅등급</v>
      </c>
      <c r="N272" t="str">
        <f t="shared" ca="1" si="90"/>
        <v>삭제</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204</v>
      </c>
      <c r="W272">
        <v>1</v>
      </c>
      <c r="X272" t="s">
        <v>125</v>
      </c>
      <c r="Z272">
        <v>3200</v>
      </c>
      <c r="AA272" t="str">
        <f t="shared" ca="1" si="93"/>
        <v>fe</v>
      </c>
      <c r="AB272" t="s">
        <v>82</v>
      </c>
      <c r="AC272" t="s">
        <v>463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별의 계시</v>
      </c>
      <c r="AL272">
        <v>1</v>
      </c>
      <c r="AM27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v>
      </c>
      <c r="AN272" t="str">
        <f t="shared" ca="1" si="97"/>
        <v>{"dy":28,"sl":0,"tp":"fe","vl":"Equip4101","cn":1,"pt":"GO","pr":1100}</v>
      </c>
    </row>
    <row r="273" spans="1:40">
      <c r="A273">
        <v>28</v>
      </c>
      <c r="B273">
        <v>1</v>
      </c>
      <c r="C273">
        <f t="shared" si="88"/>
        <v>0</v>
      </c>
      <c r="D273">
        <f t="shared" ca="1" si="99"/>
        <v>0.16628938705518737</v>
      </c>
      <c r="E273">
        <f t="shared" ca="1" si="99"/>
        <v>0.8986189242634316</v>
      </c>
      <c r="F273">
        <f t="shared" ca="1" si="99"/>
        <v>0.49719816111359583</v>
      </c>
      <c r="G273">
        <f t="shared" ca="1" si="99"/>
        <v>0.61750722697052085</v>
      </c>
      <c r="H273">
        <f t="shared" ca="1" si="99"/>
        <v>0.90487468669337634</v>
      </c>
      <c r="I273">
        <f t="shared" ca="1" si="99"/>
        <v>0.94710721909470674</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417</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이중 날개 활</v>
      </c>
      <c r="AL273">
        <v>1</v>
      </c>
      <c r="AM27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v>
      </c>
      <c r="AN273" t="str">
        <f t="shared" ca="1" si="97"/>
        <v>{"dy":28,"sl":1,"tp":"fe","vl":"Equip2201","cn":1,"pt":"DI","pr":4}</v>
      </c>
    </row>
    <row r="274" spans="1:40">
      <c r="A274">
        <v>28</v>
      </c>
      <c r="B274">
        <v>2</v>
      </c>
      <c r="C274">
        <f t="shared" si="88"/>
        <v>0</v>
      </c>
      <c r="D274">
        <f t="shared" ca="1" si="99"/>
        <v>0.92549013993071216</v>
      </c>
      <c r="E274">
        <f t="shared" ca="1" si="99"/>
        <v>0.10916651688698376</v>
      </c>
      <c r="F274">
        <f t="shared" ca="1" si="99"/>
        <v>0.53449230087972166</v>
      </c>
      <c r="G274">
        <f t="shared" ca="1" si="99"/>
        <v>0.92557088880113325</v>
      </c>
      <c r="H274">
        <f t="shared" ca="1" si="99"/>
        <v>0.6087615031465603</v>
      </c>
      <c r="I274">
        <f t="shared" ca="1" si="99"/>
        <v>0.16448304875517117</v>
      </c>
      <c r="M274" t="str">
        <f t="shared" ca="1" si="89"/>
        <v>안 지정 캐릭터 PP 영웅등급</v>
      </c>
      <c r="N274">
        <f t="shared" ca="1" si="90"/>
        <v>10916</v>
      </c>
      <c r="O274">
        <f t="shared" ca="1" si="91"/>
        <v>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439</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전투마법사의 지팡이</v>
      </c>
      <c r="AL274">
        <v>1</v>
      </c>
      <c r="AM27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v>
      </c>
      <c r="AN274" t="str">
        <f t="shared" ca="1" si="97"/>
        <v>{"dy":28,"sl":2,"tp":"fe","vl":"Equip3301","cn":1,"pt":"GO","pr":7400}</v>
      </c>
    </row>
    <row r="275" spans="1:40">
      <c r="A275">
        <v>28</v>
      </c>
      <c r="B275">
        <v>3</v>
      </c>
      <c r="C275">
        <f t="shared" si="88"/>
        <v>0</v>
      </c>
      <c r="D275">
        <f t="shared" ca="1" si="99"/>
        <v>0.99606674534777739</v>
      </c>
      <c r="E275">
        <f t="shared" ca="1" si="99"/>
        <v>0.42726770883625398</v>
      </c>
      <c r="F275">
        <f t="shared" ca="1" si="99"/>
        <v>0.62314303155770379</v>
      </c>
      <c r="G275">
        <f t="shared" ca="1" si="99"/>
        <v>3.7007870072844784E-2</v>
      </c>
      <c r="H275">
        <f t="shared" ca="1" si="99"/>
        <v>0.55205960066862592</v>
      </c>
      <c r="I275">
        <f t="shared" ca="1" si="99"/>
        <v>0.10386330077775163</v>
      </c>
      <c r="M275" t="str">
        <f t="shared" ca="1" si="89"/>
        <v>안 지정 캐릭터 PP 일반등급</v>
      </c>
      <c r="N275">
        <f t="shared" ca="1" si="90"/>
        <v>42726</v>
      </c>
      <c r="O275">
        <f t="shared" ca="1" si="91"/>
        <v>8</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440</v>
      </c>
      <c r="AD275">
        <v>1</v>
      </c>
      <c r="AE275" t="s">
        <v>125</v>
      </c>
      <c r="AG275">
        <v>3300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미스틱 해머</v>
      </c>
      <c r="AL275">
        <v>1</v>
      </c>
      <c r="AM27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v>
      </c>
      <c r="AN275" t="str">
        <f t="shared" ca="1" si="97"/>
        <v>{"dy":28,"sl":3,"tp":"fe","vl":"Equip4202","cn":1,"pt":"GO","pr":3300}</v>
      </c>
    </row>
    <row r="276" spans="1:40">
      <c r="A276">
        <v>28</v>
      </c>
      <c r="B276">
        <v>4</v>
      </c>
      <c r="C276">
        <f t="shared" si="88"/>
        <v>0</v>
      </c>
      <c r="D276">
        <f t="shared" ca="1" si="99"/>
        <v>0.16663383230695816</v>
      </c>
      <c r="E276">
        <f t="shared" ca="1" si="99"/>
        <v>0.71709084148254776</v>
      </c>
      <c r="F276">
        <f t="shared" ca="1" si="99"/>
        <v>0.90336657103070062</v>
      </c>
      <c r="G276">
        <f t="shared" ca="1" si="99"/>
        <v>0.61954488790005724</v>
      </c>
      <c r="H276">
        <f t="shared" ca="1" si="99"/>
        <v>0.3125025075032033</v>
      </c>
      <c r="I276">
        <f t="shared" ca="1" si="99"/>
        <v>0.99601305564810028</v>
      </c>
      <c r="M276" t="str">
        <f t="shared" ca="1" si="89"/>
        <v>안 지정 캐릭터 PP 일반등급</v>
      </c>
      <c r="N276">
        <f t="shared" ca="1" si="90"/>
        <v>71709</v>
      </c>
      <c r="O276">
        <f t="shared" ca="1" si="91"/>
        <v>11</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481</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v>
      </c>
      <c r="AN276" t="str">
        <f t="shared" ca="1" si="97"/>
        <v>{"dy":28,"sl":4,"tp":"fe","vl":"Equip7201","cn":1,"pt":"GO","pr":9600}</v>
      </c>
    </row>
    <row r="277" spans="1:40">
      <c r="A277">
        <v>28</v>
      </c>
      <c r="B277">
        <v>5</v>
      </c>
      <c r="C277">
        <f t="shared" si="88"/>
        <v>0</v>
      </c>
      <c r="D277">
        <f t="shared" ca="1" si="99"/>
        <v>0.62246916601539848</v>
      </c>
      <c r="E277">
        <f t="shared" ca="1" si="99"/>
        <v>0.12710954171007949</v>
      </c>
      <c r="F277">
        <f t="shared" ca="1" si="99"/>
        <v>0.16258175024844612</v>
      </c>
      <c r="G277">
        <f t="shared" ca="1" si="99"/>
        <v>0.51991176197799405</v>
      </c>
      <c r="H277">
        <f t="shared" ca="1" si="99"/>
        <v>0.92803176406887011</v>
      </c>
      <c r="I277">
        <f t="shared" ca="1" si="99"/>
        <v>0.29795413823016415</v>
      </c>
      <c r="M277" t="str">
        <f t="shared" ca="1" si="89"/>
        <v>안 지정 캐릭터 PP 영웅등급</v>
      </c>
      <c r="N277">
        <f t="shared" ca="1" si="90"/>
        <v>12710</v>
      </c>
      <c r="O277">
        <f t="shared" ca="1" si="91"/>
        <v>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v>
      </c>
      <c r="AN277" t="str">
        <f t="shared" ca="1" si="97"/>
        <v>{"dy":28,"sl":5,"tp":"uph","vl":"85730","cn":7,"pt":"GO","pr":2100}</v>
      </c>
    </row>
    <row r="278" spans="1:40">
      <c r="A278">
        <v>28</v>
      </c>
      <c r="B278">
        <v>6</v>
      </c>
      <c r="C278">
        <f t="shared" si="88"/>
        <v>0</v>
      </c>
      <c r="D278">
        <f t="shared" ca="1" si="99"/>
        <v>0.84814032381398941</v>
      </c>
      <c r="E278">
        <f t="shared" ca="1" si="99"/>
        <v>0.69449967767008836</v>
      </c>
      <c r="F278">
        <f t="shared" ca="1" si="99"/>
        <v>0.5592937355485178</v>
      </c>
      <c r="G278">
        <f t="shared" ca="1" si="99"/>
        <v>0.33198177224536074</v>
      </c>
      <c r="H278">
        <f t="shared" ca="1" si="99"/>
        <v>0.14357262466695564</v>
      </c>
      <c r="I278">
        <f t="shared" ca="1" si="99"/>
        <v>0.36511131107452499</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v>
      </c>
      <c r="AN278" t="str">
        <f t="shared" ca="1" si="97"/>
        <v>{"dy":28,"sl":6,"tp":"upn","vl":"13144","cn":14,"pt":"GO","pr":4200}</v>
      </c>
    </row>
    <row r="279" spans="1:40">
      <c r="A279">
        <v>28</v>
      </c>
      <c r="B279">
        <v>7</v>
      </c>
      <c r="C279">
        <f t="shared" si="88"/>
        <v>0</v>
      </c>
      <c r="D279">
        <f t="shared" ca="1" si="99"/>
        <v>0.97631828670300069</v>
      </c>
      <c r="E279">
        <f t="shared" ca="1" si="99"/>
        <v>2.7007486687016358E-2</v>
      </c>
      <c r="F279">
        <f t="shared" ca="1" si="99"/>
        <v>0.48469053932048001</v>
      </c>
      <c r="G279">
        <f t="shared" ca="1" si="99"/>
        <v>0.72494193344343094</v>
      </c>
      <c r="H279">
        <f t="shared" ca="1" si="99"/>
        <v>0.80721254197100589</v>
      </c>
      <c r="I279">
        <f t="shared" ca="1" si="99"/>
        <v>0.70771816964260104</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v>
      </c>
      <c r="AN279" t="str">
        <f t="shared" ca="1" si="97"/>
        <v>{"dy":28,"sl":7,"tp":"upn","vl":"41165","cn":11,"pt":"GO","pr":3300}</v>
      </c>
    </row>
    <row r="280" spans="1:40">
      <c r="A280">
        <v>28</v>
      </c>
      <c r="B280">
        <v>8</v>
      </c>
      <c r="C280">
        <f t="shared" si="88"/>
        <v>0</v>
      </c>
      <c r="D280">
        <f t="shared" ca="1" si="99"/>
        <v>0.64647118440895124</v>
      </c>
      <c r="E280">
        <f t="shared" ca="1" si="99"/>
        <v>3.4110858631027474E-2</v>
      </c>
      <c r="F280">
        <f t="shared" ca="1" si="99"/>
        <v>0.65054991480018465</v>
      </c>
      <c r="G280">
        <f t="shared" ca="1" si="99"/>
        <v>0.23794380077117927</v>
      </c>
      <c r="H280">
        <f t="shared" ca="1" si="99"/>
        <v>0.67408579765697352</v>
      </c>
      <c r="I280">
        <f t="shared" ca="1" si="99"/>
        <v>0.23900959315175208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fl5</v>
      </c>
      <c r="AB280" t="s">
        <v>434</v>
      </c>
      <c r="AC280" t="s">
        <v>479</v>
      </c>
      <c r="AD280">
        <v>1</v>
      </c>
      <c r="AE280" t="s">
        <v>129</v>
      </c>
      <c r="AF280">
        <v>80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도스로프</v>
      </c>
      <c r="AL280">
        <v>1</v>
      </c>
      <c r="AM28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v>
      </c>
      <c r="AN280" t="str">
        <f t="shared" ca="1" si="97"/>
        <v>{"dy":28,"sl":8,"tp":"fl5","vl":"Actor0030","cn":1,"pt":"DI","pp":80,"pr":59}</v>
      </c>
    </row>
    <row r="281" spans="1:40">
      <c r="A281">
        <v>28</v>
      </c>
      <c r="B281">
        <v>9</v>
      </c>
      <c r="C281">
        <f t="shared" si="88"/>
        <v>0</v>
      </c>
      <c r="D281">
        <f t="shared" ca="1" si="99"/>
        <v>0.34100625144126828</v>
      </c>
      <c r="E281">
        <f t="shared" ca="1" si="99"/>
        <v>0.28387513074991244</v>
      </c>
      <c r="F281">
        <f t="shared" ca="1" si="99"/>
        <v>0.41494175654413834</v>
      </c>
      <c r="G281">
        <f t="shared" ca="1" si="99"/>
        <v>0.37024587849416024</v>
      </c>
      <c r="H281">
        <f t="shared" ca="1" si="99"/>
        <v>0.60737657372702081</v>
      </c>
      <c r="I281">
        <f t="shared" ca="1" si="99"/>
        <v>0.71180386073245494</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fl6</v>
      </c>
      <c r="AB281" t="s">
        <v>435</v>
      </c>
      <c r="AC281" t="s">
        <v>479</v>
      </c>
      <c r="AD281">
        <v>1</v>
      </c>
      <c r="AE281" t="s">
        <v>129</v>
      </c>
      <c r="AF281">
        <v>80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도스로프</v>
      </c>
      <c r="AL281">
        <v>1</v>
      </c>
      <c r="AM28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v>
      </c>
      <c r="AN281" t="str">
        <f t="shared" ca="1" si="97"/>
        <v>{"dy":28,"sl":9,"tp":"fl6","vl":"Actor0030","cn":1,"pt":"DI","pp":80,"pr":59}</v>
      </c>
    </row>
    <row r="282" spans="1:40">
      <c r="A282">
        <v>29</v>
      </c>
      <c r="B282">
        <v>0</v>
      </c>
      <c r="C282">
        <f t="shared" si="88"/>
        <v>0</v>
      </c>
      <c r="D282">
        <f t="shared" ref="D282:I291" ca="1" si="100">RAND()</f>
        <v>0.19008615830093389</v>
      </c>
      <c r="E282">
        <f t="shared" ca="1" si="100"/>
        <v>0.13539698683483858</v>
      </c>
      <c r="F282">
        <f t="shared" ca="1" si="100"/>
        <v>5.8052965324827399E-2</v>
      </c>
      <c r="G282">
        <f t="shared" ca="1" si="100"/>
        <v>0.69008076095224458</v>
      </c>
      <c r="H282">
        <f t="shared" ca="1" si="100"/>
        <v>0.18766503985652727</v>
      </c>
      <c r="I282">
        <f t="shared" ca="1" si="100"/>
        <v>1.9908633473534776E-2</v>
      </c>
      <c r="M282" t="str">
        <f t="shared" ca="1" si="89"/>
        <v>지정 장비</v>
      </c>
      <c r="N282" t="e">
        <f t="shared" ca="1" si="90"/>
        <v>#VALUE!</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t="shared" ca="1" si="92"/>
        <v>#VALUE!</v>
      </c>
      <c r="U282" t="s">
        <v>83</v>
      </c>
      <c r="W282">
        <v>1</v>
      </c>
      <c r="X282" t="s">
        <v>129</v>
      </c>
      <c r="Z282">
        <v>29</v>
      </c>
      <c r="AA282" t="str">
        <f t="shared" ca="1" si="93"/>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v>
      </c>
      <c r="AN282" t="str">
        <f t="shared" ca="1" si="97"/>
        <v>{"dy":29,"sl":0,"tp":"upn","vl":"13898","cn":9,"pt":"GO","pr":2700}</v>
      </c>
    </row>
    <row r="283" spans="1:40">
      <c r="A283">
        <v>29</v>
      </c>
      <c r="B283">
        <v>1</v>
      </c>
      <c r="C283">
        <f t="shared" si="88"/>
        <v>0</v>
      </c>
      <c r="D283">
        <f t="shared" ca="1" si="100"/>
        <v>0.53248018825608412</v>
      </c>
      <c r="E283">
        <f t="shared" ca="1" si="100"/>
        <v>0.63450724404250491</v>
      </c>
      <c r="F283">
        <f t="shared" ca="1" si="100"/>
        <v>0.90692855036290032</v>
      </c>
      <c r="G283">
        <f t="shared" ca="1" si="100"/>
        <v>0.23869233673236323</v>
      </c>
      <c r="H283">
        <f t="shared" ca="1" si="100"/>
        <v>0.91333183980126509</v>
      </c>
      <c r="I283">
        <f t="shared" ca="1" si="100"/>
        <v>7.955910623819451E-2</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e">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#VALUE!</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443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그린 아이즈</v>
      </c>
      <c r="AL283">
        <v>1</v>
      </c>
      <c r="AM28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v>
      </c>
      <c r="AN283" t="str">
        <f t="shared" ca="1" si="97"/>
        <v>{"dy":29,"sl":1,"tp":"fe","vl":"Equip5002","cn":1,"pt":"GO","pr":600}</v>
      </c>
    </row>
    <row r="284" spans="1:40">
      <c r="A284">
        <v>29</v>
      </c>
      <c r="B284">
        <v>2</v>
      </c>
      <c r="C284">
        <f t="shared" si="88"/>
        <v>0</v>
      </c>
      <c r="D284">
        <f t="shared" ca="1" si="100"/>
        <v>0.93148123829687501</v>
      </c>
      <c r="E284">
        <f t="shared" ca="1" si="100"/>
        <v>6.944559959641261E-2</v>
      </c>
      <c r="F284">
        <f t="shared" ca="1" si="100"/>
        <v>0.38523734237905649</v>
      </c>
      <c r="G284">
        <f t="shared" ca="1" si="100"/>
        <v>0.28477555504394048</v>
      </c>
      <c r="H284">
        <f t="shared" ca="1" si="100"/>
        <v>0.13792165344469809</v>
      </c>
      <c r="I284">
        <f t="shared" ca="1" si="100"/>
        <v>0.85045934199813511</v>
      </c>
      <c r="M284" t="str">
        <f t="shared" ca="1" si="89"/>
        <v>안 지정 캐릭터 PP 영웅등급</v>
      </c>
      <c r="N284">
        <f t="shared" ca="1" si="90"/>
        <v>6944</v>
      </c>
      <c r="O284">
        <f t="shared" ca="1" si="91"/>
        <v>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v>
      </c>
      <c r="AN284" t="str">
        <f t="shared" ca="1" si="97"/>
        <v>{"dy":29,"sl":2,"tp":"uph","vl":"81067","cn":12,"pt":"GO","pr":3600}</v>
      </c>
    </row>
    <row r="285" spans="1:40">
      <c r="A285">
        <v>29</v>
      </c>
      <c r="B285">
        <v>3</v>
      </c>
      <c r="C285">
        <f t="shared" si="88"/>
        <v>0</v>
      </c>
      <c r="D285">
        <f t="shared" ca="1" si="100"/>
        <v>0.14113138294407168</v>
      </c>
      <c r="E285">
        <f t="shared" ca="1" si="100"/>
        <v>0.18267069327907137</v>
      </c>
      <c r="F285">
        <f t="shared" ca="1" si="100"/>
        <v>0.94199185991156975</v>
      </c>
      <c r="G285">
        <f t="shared" ca="1" si="100"/>
        <v>0.79061606974288601</v>
      </c>
      <c r="H285">
        <f t="shared" ca="1" si="100"/>
        <v>0.99107793993700899</v>
      </c>
      <c r="I285">
        <f t="shared" ca="1" si="100"/>
        <v>0.71945316943455873</v>
      </c>
      <c r="M285" t="str">
        <f t="shared" ca="1" si="89"/>
        <v>안 지정 캐릭터 PP 영웅등급</v>
      </c>
      <c r="N285">
        <f t="shared" ca="1" si="90"/>
        <v>18267</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440</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미스틱 해머</v>
      </c>
      <c r="AL285">
        <v>1</v>
      </c>
      <c r="AM28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v>
      </c>
      <c r="AN285" t="str">
        <f t="shared" ca="1" si="97"/>
        <v>{"dy":29,"sl":3,"tp":"fe","vl":"Equip4202","cn":1,"pt":"DI","pr":4}</v>
      </c>
    </row>
    <row r="286" spans="1:40">
      <c r="A286">
        <v>29</v>
      </c>
      <c r="B286">
        <v>4</v>
      </c>
      <c r="C286">
        <f t="shared" si="88"/>
        <v>0</v>
      </c>
      <c r="D286">
        <f t="shared" ca="1" si="100"/>
        <v>0.89080133996329502</v>
      </c>
      <c r="E286">
        <f t="shared" ca="1" si="100"/>
        <v>0.90385776844685317</v>
      </c>
      <c r="F286">
        <f t="shared" ca="1" si="100"/>
        <v>0.90144404781371712</v>
      </c>
      <c r="G286">
        <f t="shared" ca="1" si="100"/>
        <v>0.76288018821073011</v>
      </c>
      <c r="H286">
        <f t="shared" ca="1" si="100"/>
        <v>0.63577300304396223</v>
      </c>
      <c r="I286">
        <f t="shared" ca="1" si="100"/>
        <v>8.3602973144538462E-2</v>
      </c>
      <c r="M286" t="str">
        <f t="shared" ca="1" si="89"/>
        <v>안 지정 캐릭터 PP 일반등급</v>
      </c>
      <c r="N286">
        <f t="shared" ca="1" si="90"/>
        <v>90385</v>
      </c>
      <c r="O286">
        <f t="shared" ca="1" si="91"/>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v>
      </c>
      <c r="AN286" t="str">
        <f t="shared" ca="1" si="97"/>
        <v>{"dy":29,"sl":4,"tp":"upn","vl":"14370","cn":4,"pt":"GO","pr":1200}</v>
      </c>
    </row>
    <row r="287" spans="1:40">
      <c r="A287">
        <v>29</v>
      </c>
      <c r="B287">
        <v>5</v>
      </c>
      <c r="C287">
        <f t="shared" si="88"/>
        <v>0</v>
      </c>
      <c r="D287">
        <f t="shared" ca="1" si="100"/>
        <v>0.61318494525255718</v>
      </c>
      <c r="E287">
        <f t="shared" ca="1" si="100"/>
        <v>0.55976559196913644</v>
      </c>
      <c r="F287">
        <f t="shared" ca="1" si="100"/>
        <v>0.64403449742170937</v>
      </c>
      <c r="G287">
        <f t="shared" ca="1" si="100"/>
        <v>0.38797267846663186</v>
      </c>
      <c r="H287">
        <f t="shared" ca="1" si="100"/>
        <v>5.2114158331080018E-2</v>
      </c>
      <c r="I287">
        <f t="shared" ca="1" si="100"/>
        <v>0.53299006911121982</v>
      </c>
      <c r="M287" t="str">
        <f t="shared" ca="1" si="89"/>
        <v>안 지정 캐릭터 PP 영웅등급</v>
      </c>
      <c r="N287">
        <f t="shared" ca="1" si="90"/>
        <v>55976</v>
      </c>
      <c r="O287">
        <f t="shared" ca="1" si="91"/>
        <v>9</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2700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241</v>
      </c>
      <c r="W287">
        <v>1</v>
      </c>
      <c r="X287" t="s">
        <v>129</v>
      </c>
      <c r="Z287">
        <v>10</v>
      </c>
      <c r="AA287" t="str">
        <f t="shared" ca="1" si="93"/>
        <v>fe</v>
      </c>
      <c r="AB287" t="s">
        <v>82</v>
      </c>
      <c r="AC287" t="s">
        <v>482</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용기의 도끼</v>
      </c>
      <c r="AL287">
        <v>1</v>
      </c>
      <c r="AM28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v>
      </c>
      <c r="AN287" t="str">
        <f t="shared" ca="1" si="97"/>
        <v>{"dy":29,"sl":5,"tp":"fe","vl":"Equip0001","cn":1,"pt":"GO","pr":700}</v>
      </c>
    </row>
    <row r="288" spans="1:40">
      <c r="A288">
        <v>29</v>
      </c>
      <c r="B288">
        <v>6</v>
      </c>
      <c r="C288">
        <f t="shared" si="88"/>
        <v>0</v>
      </c>
      <c r="D288">
        <f t="shared" ca="1" si="100"/>
        <v>0.13885432956963428</v>
      </c>
      <c r="E288">
        <f t="shared" ca="1" si="100"/>
        <v>0.18470680682182172</v>
      </c>
      <c r="F288">
        <f t="shared" ca="1" si="100"/>
        <v>0.23118816126267805</v>
      </c>
      <c r="G288">
        <f t="shared" ca="1" si="100"/>
        <v>0.44462305297871629</v>
      </c>
      <c r="H288">
        <f t="shared" ca="1" si="100"/>
        <v>0.23351256485138139</v>
      </c>
      <c r="I288">
        <f t="shared" ca="1" si="100"/>
        <v>0.32123616870804428</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481</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v>
      </c>
      <c r="AN288" t="str">
        <f t="shared" ca="1" si="97"/>
        <v>{"dy":29,"sl":6,"tp":"fe","vl":"Equip7201","cn":1,"pt":"GO","pr":9500}</v>
      </c>
    </row>
    <row r="289" spans="1:40">
      <c r="A289">
        <v>29</v>
      </c>
      <c r="B289">
        <v>7</v>
      </c>
      <c r="C289">
        <f t="shared" si="88"/>
        <v>0</v>
      </c>
      <c r="D289">
        <f t="shared" ca="1" si="100"/>
        <v>0.61992053057654539</v>
      </c>
      <c r="E289">
        <f t="shared" ca="1" si="100"/>
        <v>0.22062627041788119</v>
      </c>
      <c r="F289">
        <f t="shared" ca="1" si="100"/>
        <v>7.0456145564630202E-2</v>
      </c>
      <c r="G289">
        <f t="shared" ca="1" si="100"/>
        <v>0.41549908385309942</v>
      </c>
      <c r="H289">
        <f t="shared" ca="1" si="100"/>
        <v>0.3595141784930258</v>
      </c>
      <c r="I289">
        <f t="shared" ca="1" si="100"/>
        <v>0.36264118801399259</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403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v>
      </c>
      <c r="AN289" t="str">
        <f t="shared" ca="1" si="97"/>
        <v>{"dy":29,"sl":7,"tp":"fe","vl":"Equip8101","cn":1,"pt":"GO","pr":8500}</v>
      </c>
    </row>
    <row r="290" spans="1:40">
      <c r="A290">
        <v>29</v>
      </c>
      <c r="B290">
        <v>8</v>
      </c>
      <c r="C290">
        <f t="shared" si="88"/>
        <v>0</v>
      </c>
      <c r="D290">
        <f t="shared" ca="1" si="100"/>
        <v>0.17953240902264744</v>
      </c>
      <c r="E290">
        <f t="shared" ca="1" si="100"/>
        <v>0.4332962799795006</v>
      </c>
      <c r="F290">
        <f t="shared" ca="1" si="100"/>
        <v>0.86246156722653911</v>
      </c>
      <c r="G290">
        <f t="shared" ca="1" si="100"/>
        <v>0.18981292767133329</v>
      </c>
      <c r="H290">
        <f t="shared" ca="1" si="100"/>
        <v>0.32902997013973756</v>
      </c>
      <c r="I290">
        <f t="shared" ca="1" si="100"/>
        <v>0.63040871854507508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fl1</v>
      </c>
      <c r="AB290" t="s">
        <v>87</v>
      </c>
      <c r="AC290" t="s">
        <v>475</v>
      </c>
      <c r="AD290">
        <v>1</v>
      </c>
      <c r="AE290" t="s">
        <v>129</v>
      </c>
      <c r="AF290">
        <v>219</v>
      </c>
      <c r="AG290">
        <v>129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닉스</v>
      </c>
      <c r="AL290">
        <v>1</v>
      </c>
      <c r="AM29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v>
      </c>
      <c r="AN290" t="str">
        <f t="shared" ca="1" si="97"/>
        <v>{"dy":29,"sl":8,"tp":"fl1","vl":"Actor1109","cn":1,"pt":"DI","pp":219,"pr":129}</v>
      </c>
    </row>
    <row r="291" spans="1:40">
      <c r="A291">
        <v>29</v>
      </c>
      <c r="B291">
        <v>9</v>
      </c>
      <c r="C291">
        <f t="shared" si="88"/>
        <v>0</v>
      </c>
      <c r="D291">
        <f t="shared" ca="1" si="100"/>
        <v>0.1735996681319929</v>
      </c>
      <c r="E291">
        <f t="shared" ca="1" si="100"/>
        <v>0.95289349972072213</v>
      </c>
      <c r="F291">
        <f t="shared" ca="1" si="100"/>
        <v>0.65040536154909856</v>
      </c>
      <c r="G291">
        <f t="shared" ca="1" si="100"/>
        <v>0.29097871775123141</v>
      </c>
      <c r="H291">
        <f t="shared" ca="1" si="100"/>
        <v>0.45673918184217011</v>
      </c>
      <c r="I291">
        <f t="shared" ca="1" si="100"/>
        <v>0.3014836690139121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fl1</v>
      </c>
      <c r="AB291" t="s">
        <v>87</v>
      </c>
      <c r="AC291" t="s">
        <v>493</v>
      </c>
      <c r="AD291">
        <v>1</v>
      </c>
      <c r="AE291" t="s">
        <v>129</v>
      </c>
      <c r="AF291">
        <v>219</v>
      </c>
      <c r="AG291">
        <v>129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원더</v>
      </c>
      <c r="AL291">
        <v>1</v>
      </c>
      <c r="AM29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v>
      </c>
      <c r="AN291" t="str">
        <f t="shared" ca="1" si="97"/>
        <v>{"dy":29,"sl":9,"tp":"fl1","vl":"Actor2128","cn":1,"pt":"DI","pp":219,"pr":129}</v>
      </c>
    </row>
    <row r="292" spans="1:40">
      <c r="A292">
        <v>30</v>
      </c>
      <c r="B292">
        <v>0</v>
      </c>
      <c r="C292">
        <f t="shared" si="88"/>
        <v>0</v>
      </c>
      <c r="D292">
        <f t="shared" ref="D292:I301" ca="1" si="101">RAND()</f>
        <v>0.32764689037743822</v>
      </c>
      <c r="E292">
        <f t="shared" ca="1" si="101"/>
        <v>0.28310459072316208</v>
      </c>
      <c r="F292">
        <f t="shared" ca="1" si="101"/>
        <v>0.22784627126525625</v>
      </c>
      <c r="G292">
        <f t="shared" ca="1" si="101"/>
        <v>0.46932971406188795</v>
      </c>
      <c r="H292">
        <f t="shared" ca="1" si="101"/>
        <v>0.50364883899341906</v>
      </c>
      <c r="I292">
        <f t="shared" ca="1" si="101"/>
        <v>0.74054893047761394</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438</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얼룩진 도끼</v>
      </c>
      <c r="AL292">
        <v>1</v>
      </c>
      <c r="AM29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v>
      </c>
      <c r="AN292" t="str">
        <f t="shared" ca="1" si="97"/>
        <v>{"dy":30,"sl":0,"tp":"fe","vl":"Equip0002","cn":1,"pt":"GO","pr":600}</v>
      </c>
    </row>
    <row r="293" spans="1:40">
      <c r="A293">
        <v>30</v>
      </c>
      <c r="B293">
        <v>1</v>
      </c>
      <c r="C293">
        <f t="shared" si="88"/>
        <v>0</v>
      </c>
      <c r="D293">
        <f t="shared" ca="1" si="101"/>
        <v>0.11633349447972507</v>
      </c>
      <c r="E293">
        <f t="shared" ca="1" si="101"/>
        <v>0.31537384828693504</v>
      </c>
      <c r="F293">
        <f t="shared" ca="1" si="101"/>
        <v>0.64773976749531303</v>
      </c>
      <c r="G293">
        <f t="shared" ca="1" si="101"/>
        <v>0.8126095890865731</v>
      </c>
      <c r="H293">
        <f t="shared" ca="1" si="101"/>
        <v>0.89015443968327923</v>
      </c>
      <c r="I293">
        <f t="shared" ca="1" si="101"/>
        <v>0.98452372379885489</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463</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별의 계시</v>
      </c>
      <c r="AL293">
        <v>1</v>
      </c>
      <c r="AM29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v>
      </c>
      <c r="AN293" t="str">
        <f t="shared" ca="1" si="97"/>
        <v>{"dy":30,"sl":1,"tp":"fe","vl":"Equip4101","cn":1,"pt":"GO","pr":1000}</v>
      </c>
    </row>
    <row r="294" spans="1:40">
      <c r="A294">
        <v>30</v>
      </c>
      <c r="B294">
        <v>2</v>
      </c>
      <c r="C294">
        <f t="shared" si="88"/>
        <v>0</v>
      </c>
      <c r="D294">
        <f t="shared" ca="1" si="101"/>
        <v>0.45651791264604014</v>
      </c>
      <c r="E294">
        <f t="shared" ca="1" si="101"/>
        <v>0.16674181751117378</v>
      </c>
      <c r="F294">
        <f t="shared" ca="1" si="101"/>
        <v>0.94951700475976053</v>
      </c>
      <c r="G294">
        <f t="shared" ca="1" si="101"/>
        <v>0.56084917852744653</v>
      </c>
      <c r="H294">
        <f t="shared" ca="1" si="101"/>
        <v>0.46935046811608894</v>
      </c>
      <c r="I294">
        <f t="shared" ca="1" si="101"/>
        <v>0.72904979692164562</v>
      </c>
      <c r="M294" t="str">
        <f t="shared" ca="1" si="89"/>
        <v>안 지정 캐릭터 PP 영웅등급</v>
      </c>
      <c r="N294">
        <f t="shared" ca="1" si="90"/>
        <v>16674</v>
      </c>
      <c r="O294">
        <f t="shared" ca="1" si="91"/>
        <v>5</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1500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483</v>
      </c>
      <c r="AD294">
        <v>1</v>
      </c>
      <c r="AE294" t="s">
        <v>125</v>
      </c>
      <c r="AG294">
        <v>700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루비 장식 아밍 소드</v>
      </c>
      <c r="AL294">
        <v>1</v>
      </c>
      <c r="AM29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v>
      </c>
      <c r="AN294" t="str">
        <f t="shared" ca="1" si="97"/>
        <v>{"dy":30,"sl":2,"tp":"fe","vl":"Equip5001","cn":1,"pt":"GO","pr":700}</v>
      </c>
    </row>
    <row r="295" spans="1:40">
      <c r="A295">
        <v>30</v>
      </c>
      <c r="B295">
        <v>3</v>
      </c>
      <c r="C295">
        <f t="shared" si="88"/>
        <v>0</v>
      </c>
      <c r="D295">
        <f t="shared" ca="1" si="101"/>
        <v>0.95978118167759074</v>
      </c>
      <c r="E295">
        <f t="shared" ca="1" si="101"/>
        <v>0.9708709359723614</v>
      </c>
      <c r="F295">
        <f t="shared" ca="1" si="101"/>
        <v>0.47652468046675034</v>
      </c>
      <c r="G295">
        <f t="shared" ca="1" si="101"/>
        <v>4.5034269815949046E-2</v>
      </c>
      <c r="H295">
        <f t="shared" ca="1" si="101"/>
        <v>0.59219949676823047</v>
      </c>
      <c r="I295">
        <f t="shared" ca="1" si="101"/>
        <v>0.48423055335144793</v>
      </c>
      <c r="M295" t="str">
        <f t="shared" ca="1" si="89"/>
        <v>안 지정 캐릭터 PP 일반등급</v>
      </c>
      <c r="N295">
        <f t="shared" ca="1" si="90"/>
        <v>97087</v>
      </c>
      <c r="O295">
        <f t="shared" ca="1" si="91"/>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v>
      </c>
      <c r="AN295" t="str">
        <f t="shared" ca="1" si="97"/>
        <v>{"dy":30,"sl":3,"tp":"upn","vl":"41845","cn":4,"pt":"GO","pr":1200}</v>
      </c>
    </row>
    <row r="296" spans="1:40">
      <c r="A296">
        <v>30</v>
      </c>
      <c r="B296">
        <v>4</v>
      </c>
      <c r="C296">
        <f t="shared" si="88"/>
        <v>0</v>
      </c>
      <c r="D296">
        <f t="shared" ca="1" si="101"/>
        <v>0.87774850796719206</v>
      </c>
      <c r="E296">
        <f t="shared" ca="1" si="101"/>
        <v>0.20464939354757061</v>
      </c>
      <c r="F296">
        <f t="shared" ca="1" si="101"/>
        <v>0.64098129792028591</v>
      </c>
      <c r="G296">
        <f t="shared" ca="1" si="101"/>
        <v>0.36438227913781362</v>
      </c>
      <c r="H296">
        <f t="shared" ca="1" si="101"/>
        <v>0.27493691179222002</v>
      </c>
      <c r="I296">
        <f t="shared" ca="1" si="101"/>
        <v>0.93542732057631639</v>
      </c>
      <c r="M296" t="str">
        <f t="shared" ca="1" si="89"/>
        <v>안 지정 캐릭터 PP 일반등급</v>
      </c>
      <c r="N296">
        <f t="shared" ca="1" si="90"/>
        <v>20464</v>
      </c>
      <c r="O296">
        <f t="shared" ca="1" si="91"/>
        <v>5</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1500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394</v>
      </c>
      <c r="AD296">
        <v>1</v>
      </c>
      <c r="AE296" t="s">
        <v>125</v>
      </c>
      <c r="AG296">
        <v>3300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빛의 트랩</v>
      </c>
      <c r="AL296">
        <v>1</v>
      </c>
      <c r="AM29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v>
      </c>
      <c r="AN296" t="str">
        <f t="shared" ca="1" si="97"/>
        <v>{"dy":30,"sl":4,"tp":"fe","vl":"Equip3201","cn":1,"pt":"GO","pr":3300}</v>
      </c>
    </row>
    <row r="297" spans="1:40">
      <c r="A297">
        <v>30</v>
      </c>
      <c r="B297">
        <v>5</v>
      </c>
      <c r="C297">
        <f t="shared" si="88"/>
        <v>0</v>
      </c>
      <c r="D297">
        <f t="shared" ca="1" si="101"/>
        <v>0.96651668199295837</v>
      </c>
      <c r="E297">
        <f t="shared" ca="1" si="101"/>
        <v>0.39090707654129153</v>
      </c>
      <c r="F297">
        <f t="shared" ca="1" si="101"/>
        <v>0.47574318946238536</v>
      </c>
      <c r="G297">
        <f t="shared" ca="1" si="101"/>
        <v>0.11705187548068319</v>
      </c>
      <c r="H297">
        <f t="shared" ca="1" si="101"/>
        <v>0.8206736216830679</v>
      </c>
      <c r="I297">
        <f t="shared" ca="1" si="101"/>
        <v>0.59973837024503007</v>
      </c>
      <c r="M297" t="str">
        <f t="shared" ca="1" si="89"/>
        <v>안 지정 캐릭터 PP 일반등급</v>
      </c>
      <c r="N297">
        <f t="shared" ca="1" si="90"/>
        <v>39090</v>
      </c>
      <c r="O297">
        <f t="shared" ca="1" si="91"/>
        <v>7</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v>
      </c>
      <c r="AN297" t="str">
        <f t="shared" ca="1" si="97"/>
        <v>{"dy":30,"sl":5,"tp":"uph","vl":"75139","cn":10,"pt":"GO","pr":3000}</v>
      </c>
    </row>
    <row r="298" spans="1:40">
      <c r="A298">
        <v>30</v>
      </c>
      <c r="B298">
        <v>6</v>
      </c>
      <c r="C298">
        <f t="shared" si="88"/>
        <v>0</v>
      </c>
      <c r="D298">
        <f t="shared" ca="1" si="101"/>
        <v>0.29341319678809152</v>
      </c>
      <c r="E298">
        <f t="shared" ca="1" si="101"/>
        <v>0.22792085358389769</v>
      </c>
      <c r="F298">
        <f t="shared" ca="1" si="101"/>
        <v>0.66482163198393418</v>
      </c>
      <c r="G298">
        <f t="shared" ca="1" si="101"/>
        <v>0.21404043581094656</v>
      </c>
      <c r="H298">
        <f t="shared" ca="1" si="101"/>
        <v>0.56569728847367207</v>
      </c>
      <c r="I298">
        <f t="shared" ca="1" si="101"/>
        <v>0.21600635218506248</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e">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#VALUE!</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411</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v>
      </c>
      <c r="AN298" t="str">
        <f t="shared" ca="1" si="97"/>
        <v>{"dy":30,"sl":6,"tp":"fe","vl":"Equip8102","cn":1,"pt":"GO","pr":8100}</v>
      </c>
    </row>
    <row r="299" spans="1:40">
      <c r="A299">
        <v>30</v>
      </c>
      <c r="B299">
        <v>7</v>
      </c>
      <c r="C299">
        <f t="shared" si="88"/>
        <v>0</v>
      </c>
      <c r="D299">
        <f t="shared" ca="1" si="101"/>
        <v>0.19047568672349924</v>
      </c>
      <c r="E299">
        <f t="shared" ca="1" si="101"/>
        <v>0.3026860940378594</v>
      </c>
      <c r="F299">
        <f t="shared" ca="1" si="101"/>
        <v>0.84353936407821051</v>
      </c>
      <c r="G299">
        <f t="shared" ca="1" si="101"/>
        <v>0.94428848656758835</v>
      </c>
      <c r="H299">
        <f t="shared" ca="1" si="101"/>
        <v>0.6131279076825118</v>
      </c>
      <c r="I299">
        <f t="shared" ca="1" si="101"/>
        <v>0.16772371073368941</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v>
      </c>
      <c r="AN299" t="str">
        <f t="shared" ca="1" si="97"/>
        <v>{"dy":30,"sl":7,"tp":"upn","vl":"15133","cn":13,"pt":"GO","pr":3900}</v>
      </c>
    </row>
    <row r="300" spans="1:40">
      <c r="A300">
        <v>30</v>
      </c>
      <c r="B300">
        <v>8</v>
      </c>
      <c r="C300">
        <f t="shared" si="88"/>
        <v>0</v>
      </c>
      <c r="D300">
        <f t="shared" ca="1" si="101"/>
        <v>0.27297292719128785</v>
      </c>
      <c r="E300">
        <f t="shared" ca="1" si="101"/>
        <v>0.51067015704742769</v>
      </c>
      <c r="F300">
        <f t="shared" ca="1" si="101"/>
        <v>0.53636913052198698</v>
      </c>
      <c r="G300">
        <f t="shared" ca="1" si="101"/>
        <v>0.57173126389661444</v>
      </c>
      <c r="H300">
        <f t="shared" ca="1" si="101"/>
        <v>0.21505102239794005</v>
      </c>
      <c r="I300">
        <f t="shared" ca="1" si="101"/>
        <v>0.4255579986868343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v>
      </c>
      <c r="AN300" t="str">
        <f t="shared" ca="1" si="97"/>
        <v>{"dy":30,"sl":8}</v>
      </c>
    </row>
    <row r="301" spans="1:40">
      <c r="A301">
        <v>30</v>
      </c>
      <c r="B301">
        <v>9</v>
      </c>
      <c r="C301">
        <f t="shared" si="88"/>
        <v>0</v>
      </c>
      <c r="D301">
        <f t="shared" ca="1" si="101"/>
        <v>0.43260000192061854</v>
      </c>
      <c r="E301">
        <f t="shared" ca="1" si="101"/>
        <v>0.91505029362364165</v>
      </c>
      <c r="F301">
        <f t="shared" ca="1" si="101"/>
        <v>0.40278711619282359</v>
      </c>
      <c r="G301">
        <f t="shared" ca="1" si="101"/>
        <v>0.14058377018131774</v>
      </c>
      <c r="H301">
        <f t="shared" ca="1" si="101"/>
        <v>0.77717614624723641</v>
      </c>
      <c r="I301">
        <f t="shared" ca="1" si="101"/>
        <v>0.46085720563016674</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v>
      </c>
      <c r="AN301" t="str">
        <f t="shared" ca="1" si="97"/>
        <v>{"dy":30,"sl":9}</v>
      </c>
    </row>
    <row r="302" spans="1:40">
      <c r="A302">
        <v>31</v>
      </c>
      <c r="B302">
        <v>0</v>
      </c>
      <c r="C302">
        <f t="shared" si="88"/>
        <v>0</v>
      </c>
      <c r="D302">
        <f t="shared" ref="D302:I311" ca="1" si="102">RAND()</f>
        <v>0.59431730026215679</v>
      </c>
      <c r="E302">
        <f t="shared" ca="1" si="102"/>
        <v>0.4759232232610574</v>
      </c>
      <c r="F302">
        <f t="shared" ca="1" si="102"/>
        <v>3.9988403075788326E-2</v>
      </c>
      <c r="G302">
        <f t="shared" ca="1" si="102"/>
        <v>0.64810227186708258</v>
      </c>
      <c r="H302">
        <f t="shared" ca="1" si="102"/>
        <v>2.8899239234627339E-2</v>
      </c>
      <c r="I302">
        <f t="shared" ca="1" si="102"/>
        <v>4.0304985388452619E-2</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410</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v>
      </c>
      <c r="AN302" t="str">
        <f t="shared" ca="1" si="97"/>
        <v>{"dy":31,"sl":0,"tp":"fe","vl":"Equip0101","cn":1,"pt":"GO","pr":1300}</v>
      </c>
    </row>
    <row r="303" spans="1:40">
      <c r="A303">
        <v>31</v>
      </c>
      <c r="B303">
        <v>1</v>
      </c>
      <c r="C303">
        <f t="shared" si="88"/>
        <v>0</v>
      </c>
      <c r="D303">
        <f t="shared" ca="1" si="102"/>
        <v>0.46200808923952952</v>
      </c>
      <c r="E303">
        <f t="shared" ca="1" si="102"/>
        <v>0.83982248466043663</v>
      </c>
      <c r="F303">
        <f t="shared" ca="1" si="102"/>
        <v>0.46702069407657709</v>
      </c>
      <c r="G303">
        <f t="shared" ca="1" si="102"/>
        <v>1.2405182891951361E-2</v>
      </c>
      <c r="H303">
        <f t="shared" ca="1" si="102"/>
        <v>0.18869915660362113</v>
      </c>
      <c r="I303">
        <f t="shared" ca="1" si="102"/>
        <v>4.5761518879372853E-2</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e">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#VALUE!</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v>
      </c>
      <c r="AN303" t="str">
        <f t="shared" ca="1" si="97"/>
        <v>{"dy":31,"sl":1,"tp":"upn","vl":"38931","cn":7,"pt":"GO","pr":2100}</v>
      </c>
    </row>
    <row r="304" spans="1:40">
      <c r="A304">
        <v>31</v>
      </c>
      <c r="B304">
        <v>2</v>
      </c>
      <c r="C304">
        <f t="shared" si="88"/>
        <v>0</v>
      </c>
      <c r="D304">
        <f t="shared" ca="1" si="102"/>
        <v>0.99483936960883546</v>
      </c>
      <c r="E304">
        <f t="shared" ca="1" si="102"/>
        <v>0.13278643083617359</v>
      </c>
      <c r="F304">
        <f t="shared" ca="1" si="102"/>
        <v>0.86934423640566849</v>
      </c>
      <c r="G304">
        <f t="shared" ca="1" si="102"/>
        <v>0.92477546383865905</v>
      </c>
      <c r="H304">
        <f t="shared" ca="1" si="102"/>
        <v>0.65147317258624016</v>
      </c>
      <c r="I304">
        <f t="shared" ca="1" si="102"/>
        <v>0.7593417728077726</v>
      </c>
      <c r="M304" t="str">
        <f t="shared" ca="1" si="89"/>
        <v>안 지정 캐릭터 PP 영웅등급</v>
      </c>
      <c r="N304">
        <f t="shared" ca="1" si="90"/>
        <v>13278</v>
      </c>
      <c r="O304">
        <f t="shared" ca="1" si="91"/>
        <v>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382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v>
      </c>
      <c r="AN304" t="str">
        <f t="shared" ca="1" si="97"/>
        <v>{"dy":31,"sl":2,"tp":"fe","vl":"Equip2002","cn":1,"pt":"GO","pr":600}</v>
      </c>
    </row>
    <row r="305" spans="1:40">
      <c r="A305">
        <v>31</v>
      </c>
      <c r="B305">
        <v>3</v>
      </c>
      <c r="C305">
        <f t="shared" si="88"/>
        <v>0</v>
      </c>
      <c r="D305">
        <f t="shared" ca="1" si="102"/>
        <v>0.44954727149394114</v>
      </c>
      <c r="E305">
        <f t="shared" ca="1" si="102"/>
        <v>0.81447758004283244</v>
      </c>
      <c r="F305">
        <f t="shared" ca="1" si="102"/>
        <v>0.26525944623042641</v>
      </c>
      <c r="G305">
        <f t="shared" ca="1" si="102"/>
        <v>3.9451619940391702E-2</v>
      </c>
      <c r="H305">
        <f t="shared" ca="1" si="102"/>
        <v>0.43828307785480347</v>
      </c>
      <c r="I305">
        <f t="shared" ca="1" si="102"/>
        <v>0.8983862545521657</v>
      </c>
      <c r="M305" t="str">
        <f t="shared" ca="1" si="89"/>
        <v>안 지정 캐릭터 PP 일반등급</v>
      </c>
      <c r="N305">
        <f t="shared" ca="1" si="90"/>
        <v>81447</v>
      </c>
      <c r="O305">
        <f t="shared" ca="1" si="91"/>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476</v>
      </c>
      <c r="AD305">
        <v>1</v>
      </c>
      <c r="AE305" t="s">
        <v>129</v>
      </c>
      <c r="AF305">
        <v>199</v>
      </c>
      <c r="AG305">
        <v>139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망명자의 도끼</v>
      </c>
      <c r="AL305">
        <v>1</v>
      </c>
      <c r="AM30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v>
      </c>
      <c r="AN305" t="str">
        <f t="shared" ca="1" si="97"/>
        <v>{"dy":31,"sl":3,"tp":"fe","vl":"Equip0403","cn":1,"pt":"DI","pp":199,"pr":139}</v>
      </c>
    </row>
    <row r="306" spans="1:40">
      <c r="A306">
        <v>31</v>
      </c>
      <c r="B306">
        <v>4</v>
      </c>
      <c r="C306">
        <f t="shared" si="88"/>
        <v>0</v>
      </c>
      <c r="D306">
        <f t="shared" ca="1" si="102"/>
        <v>0.50221406632125587</v>
      </c>
      <c r="E306">
        <f t="shared" ca="1" si="102"/>
        <v>0.29753599919103291</v>
      </c>
      <c r="F306">
        <f t="shared" ca="1" si="102"/>
        <v>0.69873573799141353</v>
      </c>
      <c r="G306">
        <f t="shared" ca="1" si="102"/>
        <v>0.44014668973755566</v>
      </c>
      <c r="H306">
        <f t="shared" ca="1" si="102"/>
        <v>0.16360006280847628</v>
      </c>
      <c r="I306">
        <f t="shared" ca="1" si="102"/>
        <v>0.80484442091629793</v>
      </c>
      <c r="M306" t="str">
        <f t="shared" ca="1" si="89"/>
        <v>안 지정 캐릭터 PP 일반등급</v>
      </c>
      <c r="N306">
        <f t="shared" ca="1" si="90"/>
        <v>29753</v>
      </c>
      <c r="O306">
        <f t="shared" ca="1" si="91"/>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484</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v>
      </c>
      <c r="AN306" t="str">
        <f t="shared" ca="1" si="97"/>
        <v>{"dy":31,"sl":4,"tp":"fe","vl":"Equip4002","cn":1,"pt":"GO","pr":700}</v>
      </c>
    </row>
    <row r="307" spans="1:40">
      <c r="A307">
        <v>31</v>
      </c>
      <c r="B307">
        <v>5</v>
      </c>
      <c r="C307">
        <f t="shared" si="88"/>
        <v>0</v>
      </c>
      <c r="D307">
        <f t="shared" ca="1" si="102"/>
        <v>0.71212405580900218</v>
      </c>
      <c r="E307">
        <f t="shared" ca="1" si="102"/>
        <v>0.58835151761281346</v>
      </c>
      <c r="F307">
        <f t="shared" ca="1" si="102"/>
        <v>0.38448075026314354</v>
      </c>
      <c r="G307">
        <f t="shared" ca="1" si="102"/>
        <v>0.24596879806603178</v>
      </c>
      <c r="H307">
        <f t="shared" ca="1" si="102"/>
        <v>0.78747398239331834</v>
      </c>
      <c r="I307">
        <f t="shared" ca="1" si="102"/>
        <v>0.61718179723138777</v>
      </c>
      <c r="M307" t="str">
        <f t="shared" ca="1" si="89"/>
        <v>안 지정 캐릭터 PP 영웅등급</v>
      </c>
      <c r="N307">
        <f t="shared" ca="1" si="90"/>
        <v>58835</v>
      </c>
      <c r="O307">
        <f t="shared" ca="1" si="91"/>
        <v>10</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3000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v>
      </c>
      <c r="AN307" t="str">
        <f t="shared" ca="1" si="97"/>
        <v>{"dy":31,"sl":5,"tp":"uph","vl":"13217","cn":4,"pt":"GO","pr":1200}</v>
      </c>
    </row>
    <row r="308" spans="1:40">
      <c r="A308">
        <v>31</v>
      </c>
      <c r="B308">
        <v>6</v>
      </c>
      <c r="C308">
        <f t="shared" si="88"/>
        <v>0</v>
      </c>
      <c r="D308">
        <f t="shared" ca="1" si="102"/>
        <v>0.25126995772498417</v>
      </c>
      <c r="E308">
        <f t="shared" ca="1" si="102"/>
        <v>0.14830059010619079</v>
      </c>
      <c r="F308">
        <f t="shared" ca="1" si="102"/>
        <v>0.55216344287795149</v>
      </c>
      <c r="G308">
        <f t="shared" ca="1" si="102"/>
        <v>0.26882570542511608</v>
      </c>
      <c r="H308">
        <f t="shared" ca="1" si="102"/>
        <v>0.40409496232598785</v>
      </c>
      <c r="I308">
        <f t="shared" ca="1" si="102"/>
        <v>0.40718976495184722</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423</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v>
      </c>
      <c r="AN308" t="str">
        <f t="shared" ca="1" si="97"/>
        <v>{"dy":31,"sl":6,"tp":"fe","vl":"Equip7202","cn":1,"pt":"GO","pr":9200}</v>
      </c>
    </row>
    <row r="309" spans="1:40">
      <c r="A309">
        <v>31</v>
      </c>
      <c r="B309">
        <v>7</v>
      </c>
      <c r="C309">
        <f t="shared" si="88"/>
        <v>0</v>
      </c>
      <c r="D309">
        <f t="shared" ca="1" si="102"/>
        <v>0.26650725364772831</v>
      </c>
      <c r="E309">
        <f t="shared" ca="1" si="102"/>
        <v>0.85276824172224686</v>
      </c>
      <c r="F309">
        <f t="shared" ca="1" si="102"/>
        <v>0.74022000505992991</v>
      </c>
      <c r="G309">
        <f t="shared" ca="1" si="102"/>
        <v>0.39413557346030181</v>
      </c>
      <c r="H309">
        <f t="shared" ca="1" si="102"/>
        <v>0.47861075396981045</v>
      </c>
      <c r="I309">
        <f t="shared" ca="1" si="102"/>
        <v>0.29061750838394429</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v>
      </c>
      <c r="AN309" t="str">
        <f t="shared" ca="1" si="97"/>
        <v>{"dy":31,"sl":7,"tp":"upn","vl":"82505","cn":12,"pt":"GO","pr":3600}</v>
      </c>
    </row>
    <row r="310" spans="1:40">
      <c r="A310">
        <v>31</v>
      </c>
      <c r="B310">
        <v>8</v>
      </c>
      <c r="C310">
        <f t="shared" si="88"/>
        <v>0</v>
      </c>
      <c r="D310">
        <f t="shared" ca="1" si="102"/>
        <v>0.41102447231057926</v>
      </c>
      <c r="E310">
        <f t="shared" ca="1" si="102"/>
        <v>0.1311071071062313</v>
      </c>
      <c r="F310">
        <f t="shared" ca="1" si="102"/>
        <v>0.8694357647002694</v>
      </c>
      <c r="G310">
        <f t="shared" ca="1" si="102"/>
        <v>0.71170974183952163</v>
      </c>
      <c r="H310">
        <f t="shared" ca="1" si="102"/>
        <v>0.57460778663508438</v>
      </c>
      <c r="I310">
        <f t="shared" ca="1" si="102"/>
        <v>0.77028337078191511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v>
      </c>
      <c r="AN310" t="str">
        <f t="shared" ca="1" si="97"/>
        <v>{"dy":31,"sl":8}</v>
      </c>
    </row>
    <row r="311" spans="1:40">
      <c r="A311">
        <v>31</v>
      </c>
      <c r="B311">
        <v>9</v>
      </c>
      <c r="C311">
        <f t="shared" si="88"/>
        <v>0</v>
      </c>
      <c r="D311">
        <f t="shared" ca="1" si="102"/>
        <v>0.37059925108418323</v>
      </c>
      <c r="E311">
        <f t="shared" ca="1" si="102"/>
        <v>0.8299617940989239</v>
      </c>
      <c r="F311">
        <f t="shared" ca="1" si="102"/>
        <v>0.78917882941982509</v>
      </c>
      <c r="G311">
        <f t="shared" ca="1" si="102"/>
        <v>0.61114992007485525</v>
      </c>
      <c r="H311">
        <f t="shared" ca="1" si="102"/>
        <v>0.79050871313769555</v>
      </c>
      <c r="I311">
        <f t="shared" ca="1" si="102"/>
        <v>0.51667259941008703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v>
      </c>
      <c r="AN311" t="str">
        <f t="shared" ca="1" si="97"/>
        <v>{"dy":31,"sl":9}</v>
      </c>
    </row>
    <row r="312" spans="1:40">
      <c r="A312">
        <v>1</v>
      </c>
      <c r="B312">
        <v>10</v>
      </c>
      <c r="C312">
        <f t="shared" si="88"/>
        <v>1</v>
      </c>
      <c r="D312">
        <f t="shared" ref="D312:I321" ca="1" si="103">RAND()</f>
        <v>0.76906428411666716</v>
      </c>
      <c r="E312">
        <f t="shared" ca="1" si="103"/>
        <v>0.46227289883686618</v>
      </c>
      <c r="F312">
        <f t="shared" ca="1" si="103"/>
        <v>0.62936603931158464</v>
      </c>
      <c r="G312">
        <f t="shared" ca="1" si="103"/>
        <v>0.20738591623049718</v>
      </c>
      <c r="H312">
        <f t="shared" ca="1" si="103"/>
        <v>0.26492019636390873</v>
      </c>
      <c r="I312">
        <f t="shared" ca="1" si="103"/>
        <v>0.54586187943186493</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v>
      </c>
      <c r="AN312" t="str">
        <f t="shared" ca="1" si="97"/>
        <v>{"dy":1,"sl":10}</v>
      </c>
    </row>
    <row r="313" spans="1:40">
      <c r="A313">
        <v>2</v>
      </c>
      <c r="B313">
        <v>10</v>
      </c>
      <c r="C313">
        <f t="shared" si="88"/>
        <v>1</v>
      </c>
      <c r="D313">
        <f t="shared" ca="1" si="103"/>
        <v>0.27133526119006912</v>
      </c>
      <c r="E313">
        <f t="shared" ca="1" si="103"/>
        <v>0.39015004592611457</v>
      </c>
      <c r="F313">
        <f t="shared" ca="1" si="103"/>
        <v>0.74247574657268833</v>
      </c>
      <c r="G313">
        <f t="shared" ca="1" si="103"/>
        <v>0.75490620869309932</v>
      </c>
      <c r="H313">
        <f t="shared" ca="1" si="103"/>
        <v>0.60510623613591619</v>
      </c>
      <c r="I313">
        <f t="shared" ca="1" si="103"/>
        <v>0.3378940565623979</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fc</v>
      </c>
      <c r="AB313" t="s">
        <v>85</v>
      </c>
      <c r="AC313" t="s">
        <v>489</v>
      </c>
      <c r="AD313">
        <v>1</v>
      </c>
      <c r="AE313" t="s">
        <v>129</v>
      </c>
      <c r="AF313">
        <v>229</v>
      </c>
      <c r="AG313">
        <v>139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테이슨</v>
      </c>
      <c r="AL313">
        <v>1</v>
      </c>
      <c r="AM31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v>
      </c>
      <c r="AN313" t="str">
        <f t="shared" ca="1" si="97"/>
        <v>{"dy":2,"sl":10,"tp":"fc","vl":"Actor1108","cn":1,"pt":"DI","pp":229,"pr":139}</v>
      </c>
    </row>
    <row r="314" spans="1:40">
      <c r="A314">
        <v>3</v>
      </c>
      <c r="B314">
        <v>10</v>
      </c>
      <c r="C314">
        <f t="shared" si="88"/>
        <v>1</v>
      </c>
      <c r="D314">
        <f t="shared" ca="1" si="103"/>
        <v>6.1172424071103126E-3</v>
      </c>
      <c r="E314">
        <f t="shared" ca="1" si="103"/>
        <v>0.80516830152628294</v>
      </c>
      <c r="F314">
        <f t="shared" ca="1" si="103"/>
        <v>0.88003814735709696</v>
      </c>
      <c r="G314">
        <f t="shared" ca="1" si="103"/>
        <v>0.29745088998362301</v>
      </c>
      <c r="H314">
        <f t="shared" ca="1" si="103"/>
        <v>0.55262512979009448</v>
      </c>
      <c r="I314">
        <f t="shared" ca="1" si="103"/>
        <v>0.46242979312414589</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489</v>
      </c>
      <c r="AD314">
        <v>1</v>
      </c>
      <c r="AE314" t="s">
        <v>129</v>
      </c>
      <c r="AF314">
        <v>229</v>
      </c>
      <c r="AG314">
        <v>139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v>
      </c>
      <c r="AN314" t="str">
        <f t="shared" ca="1" si="97"/>
        <v>{"dy":3,"sl":10,"tp":"fc","vl":"Actor1108","cn":1,"pt":"DI","pp":229,"pr":139}</v>
      </c>
    </row>
    <row r="315" spans="1:40">
      <c r="A315">
        <v>4</v>
      </c>
      <c r="B315">
        <v>10</v>
      </c>
      <c r="C315">
        <f t="shared" si="88"/>
        <v>1</v>
      </c>
      <c r="D315">
        <f t="shared" ca="1" si="103"/>
        <v>0.48910770158193539</v>
      </c>
      <c r="E315">
        <f t="shared" ca="1" si="103"/>
        <v>0.56701818723924968</v>
      </c>
      <c r="F315">
        <f t="shared" ca="1" si="103"/>
        <v>0.57552880593361333</v>
      </c>
      <c r="G315">
        <f t="shared" ca="1" si="103"/>
        <v>3.3122963629392599E-2</v>
      </c>
      <c r="H315">
        <f t="shared" ca="1" si="103"/>
        <v>0.42313466525172794</v>
      </c>
      <c r="I315">
        <f t="shared" ca="1" si="103"/>
        <v>0.74405077988188695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v>
      </c>
      <c r="AN315" t="str">
        <f t="shared" ca="1" si="97"/>
        <v>{"dy":4,"sl":10}</v>
      </c>
    </row>
    <row r="316" spans="1:40">
      <c r="A316">
        <v>5</v>
      </c>
      <c r="B316">
        <v>10</v>
      </c>
      <c r="C316">
        <f t="shared" si="88"/>
        <v>1</v>
      </c>
      <c r="D316">
        <f t="shared" ca="1" si="103"/>
        <v>0.23579477714200436</v>
      </c>
      <c r="E316">
        <f t="shared" ca="1" si="103"/>
        <v>0.63905979857321393</v>
      </c>
      <c r="F316">
        <f t="shared" ca="1" si="103"/>
        <v>0.49053858683387419</v>
      </c>
      <c r="G316">
        <f t="shared" ca="1" si="103"/>
        <v>0.31304450552815055</v>
      </c>
      <c r="H316">
        <f t="shared" ca="1" si="103"/>
        <v>0.74210566621437157</v>
      </c>
      <c r="I316">
        <f t="shared" ca="1" si="103"/>
        <v>0.48198532816802286</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v>
      </c>
      <c r="AN316" t="str">
        <f t="shared" ca="1" si="97"/>
        <v>{"dy":5,"sl":10}</v>
      </c>
    </row>
    <row r="317" spans="1:40">
      <c r="A317">
        <v>6</v>
      </c>
      <c r="B317">
        <v>10</v>
      </c>
      <c r="C317">
        <f t="shared" si="88"/>
        <v>1</v>
      </c>
      <c r="D317">
        <f t="shared" ca="1" si="103"/>
        <v>0.90039004148378932</v>
      </c>
      <c r="E317">
        <f t="shared" ca="1" si="103"/>
        <v>0.34893729836455922</v>
      </c>
      <c r="F317">
        <f t="shared" ca="1" si="103"/>
        <v>0.82208241285564487</v>
      </c>
      <c r="G317">
        <f t="shared" ca="1" si="103"/>
        <v>0.49466454387488379</v>
      </c>
      <c r="H317">
        <f t="shared" ca="1" si="103"/>
        <v>0.98423047655155482</v>
      </c>
      <c r="I317">
        <f t="shared" ca="1" si="103"/>
        <v>0.85341135420774927</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fc</v>
      </c>
      <c r="AB317" t="s">
        <v>85</v>
      </c>
      <c r="AC317" t="s">
        <v>490</v>
      </c>
      <c r="AD317">
        <v>1</v>
      </c>
      <c r="AE317" t="s">
        <v>129</v>
      </c>
      <c r="AF317">
        <v>790</v>
      </c>
      <c r="AG317">
        <v>355</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전설</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클레타</v>
      </c>
      <c r="AL317">
        <v>1</v>
      </c>
      <c r="AM31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v>
      </c>
      <c r="AN317" t="str">
        <f t="shared" ca="1" si="97"/>
        <v>{"dy":6,"sl":10,"tp":"fc","vl":"Actor0240","cn":1,"pt":"DI","pp":790,"pr":355}</v>
      </c>
    </row>
    <row r="318" spans="1:40">
      <c r="A318">
        <v>7</v>
      </c>
      <c r="B318">
        <v>10</v>
      </c>
      <c r="C318">
        <f t="shared" si="88"/>
        <v>1</v>
      </c>
      <c r="D318">
        <f t="shared" ca="1" si="103"/>
        <v>0.99086228630338491</v>
      </c>
      <c r="E318">
        <f t="shared" ca="1" si="103"/>
        <v>0.76434656570411963</v>
      </c>
      <c r="F318">
        <f t="shared" ca="1" si="103"/>
        <v>0.98940453033348208</v>
      </c>
      <c r="G318">
        <f t="shared" ca="1" si="103"/>
        <v>4.9353723880862566E-2</v>
      </c>
      <c r="H318">
        <f t="shared" ca="1" si="103"/>
        <v>0.31859794575689415</v>
      </c>
      <c r="I318">
        <f t="shared" ca="1" si="103"/>
        <v>0.23381228247110009</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fc</v>
      </c>
      <c r="AB318" t="s">
        <v>85</v>
      </c>
      <c r="AC318" t="s">
        <v>490</v>
      </c>
      <c r="AD318">
        <v>1</v>
      </c>
      <c r="AE318" t="s">
        <v>129</v>
      </c>
      <c r="AF318">
        <v>790</v>
      </c>
      <c r="AG318">
        <v>355</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전설</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클레타</v>
      </c>
      <c r="AL318">
        <v>1</v>
      </c>
      <c r="AM31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v>
      </c>
      <c r="AN318" t="str">
        <f t="shared" ca="1" si="97"/>
        <v>{"dy":7,"sl":10,"tp":"fc","vl":"Actor0240","cn":1,"pt":"DI","pp":790,"pr":355}</v>
      </c>
    </row>
    <row r="319" spans="1:40">
      <c r="A319">
        <v>8</v>
      </c>
      <c r="B319">
        <v>10</v>
      </c>
      <c r="C319">
        <f t="shared" si="88"/>
        <v>1</v>
      </c>
      <c r="D319">
        <f t="shared" ca="1" si="103"/>
        <v>0.51429112533218779</v>
      </c>
      <c r="E319">
        <f t="shared" ca="1" si="103"/>
        <v>0.83720007657921702</v>
      </c>
      <c r="F319">
        <f t="shared" ca="1" si="103"/>
        <v>0.46876839523381741</v>
      </c>
      <c r="G319">
        <f t="shared" ca="1" si="103"/>
        <v>0.41859077513677534</v>
      </c>
      <c r="H319">
        <f t="shared" ca="1" si="103"/>
        <v>0.11967314413840713</v>
      </c>
      <c r="I319">
        <f t="shared" ca="1" si="103"/>
        <v>2.0238346734180568E-2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v>
      </c>
      <c r="AN319" t="str">
        <f t="shared" ca="1" si="97"/>
        <v>{"dy":8,"sl":10}</v>
      </c>
    </row>
    <row r="320" spans="1:40">
      <c r="A320">
        <v>9</v>
      </c>
      <c r="B320">
        <v>10</v>
      </c>
      <c r="C320">
        <f t="shared" si="88"/>
        <v>1</v>
      </c>
      <c r="D320">
        <f t="shared" ca="1" si="103"/>
        <v>0.43333264583025977</v>
      </c>
      <c r="E320">
        <f t="shared" ca="1" si="103"/>
        <v>0.83927261572867473</v>
      </c>
      <c r="F320">
        <f t="shared" ca="1" si="103"/>
        <v>0.68807530198570754</v>
      </c>
      <c r="G320">
        <f t="shared" ca="1" si="103"/>
        <v>0.89749367842712158</v>
      </c>
      <c r="H320">
        <f t="shared" ca="1" si="103"/>
        <v>0.27341930212629761</v>
      </c>
      <c r="I320">
        <f t="shared" ca="1" si="103"/>
        <v>0.19147587037757863</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fl2</v>
      </c>
      <c r="AB320" t="s">
        <v>88</v>
      </c>
      <c r="AC320" t="s">
        <v>491</v>
      </c>
      <c r="AD320">
        <v>1</v>
      </c>
      <c r="AE320" t="s">
        <v>129</v>
      </c>
      <c r="AF320">
        <v>190</v>
      </c>
      <c r="AG320">
        <v>89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데브샤</v>
      </c>
      <c r="AL320">
        <v>1</v>
      </c>
      <c r="AM32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v>
      </c>
      <c r="AN320" t="str">
        <f t="shared" ca="1" si="97"/>
        <v>{"dy":9,"sl":10,"tp":"fl2","vl":"Actor2103","cn":1,"pt":"DI","pp":190,"pr":89}</v>
      </c>
    </row>
    <row r="321" spans="1:40">
      <c r="A321">
        <v>10</v>
      </c>
      <c r="B321">
        <v>10</v>
      </c>
      <c r="C321">
        <f t="shared" si="88"/>
        <v>1</v>
      </c>
      <c r="D321">
        <f t="shared" ca="1" si="103"/>
        <v>0.689601878688054</v>
      </c>
      <c r="E321">
        <f t="shared" ca="1" si="103"/>
        <v>2.4065399906322393E-2</v>
      </c>
      <c r="F321">
        <f t="shared" ca="1" si="103"/>
        <v>0.94219795431533082</v>
      </c>
      <c r="G321">
        <f t="shared" ca="1" si="103"/>
        <v>0.38014270276003059</v>
      </c>
      <c r="H321">
        <f t="shared" ca="1" si="103"/>
        <v>0.44967222838963161</v>
      </c>
      <c r="I321">
        <f t="shared" ca="1" si="103"/>
        <v>0.14138130705944918</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fl2</v>
      </c>
      <c r="AB321" t="s">
        <v>88</v>
      </c>
      <c r="AC321" t="s">
        <v>491</v>
      </c>
      <c r="AD321">
        <v>1</v>
      </c>
      <c r="AE321" t="s">
        <v>129</v>
      </c>
      <c r="AF321">
        <v>190</v>
      </c>
      <c r="AG321">
        <v>89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데브샤</v>
      </c>
      <c r="AL321">
        <v>1</v>
      </c>
      <c r="AM32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v>
      </c>
      <c r="AN321" t="str">
        <f t="shared" ca="1" si="97"/>
        <v>{"dy":10,"sl":10,"tp":"fl2","vl":"Actor2103","cn":1,"pt":"DI","pp":190,"pr":89}</v>
      </c>
    </row>
    <row r="322" spans="1:40">
      <c r="A322">
        <v>11</v>
      </c>
      <c r="B322">
        <v>10</v>
      </c>
      <c r="C322">
        <f t="shared" ref="C322:C385" si="104">IF(B322&lt;=9,0,
IF(B322=10,1,2))</f>
        <v>1</v>
      </c>
      <c r="D322">
        <f t="shared" ref="D322:I331" ca="1" si="105">RAND()</f>
        <v>0.21333481791437958</v>
      </c>
      <c r="E322">
        <f t="shared" ca="1" si="105"/>
        <v>0.62189973423919964</v>
      </c>
      <c r="F322">
        <f t="shared" ca="1" si="105"/>
        <v>0.61791785392380361</v>
      </c>
      <c r="G322">
        <f t="shared" ca="1" si="105"/>
        <v>0.35694885243294916</v>
      </c>
      <c r="H322">
        <f t="shared" ca="1" si="105"/>
        <v>0.71136148129261845</v>
      </c>
      <c r="I322">
        <f t="shared" ca="1" si="105"/>
        <v>0.989036824914024</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0.28517745701363406</v>
      </c>
      <c r="E323">
        <f t="shared" ca="1" si="105"/>
        <v>0.59327330171315029</v>
      </c>
      <c r="F323">
        <f t="shared" ca="1" si="105"/>
        <v>0.42225480668683102</v>
      </c>
      <c r="G323">
        <f t="shared" ca="1" si="105"/>
        <v>0.7605775152302614</v>
      </c>
      <c r="H323">
        <f t="shared" ca="1" si="105"/>
        <v>0.23320221821320408</v>
      </c>
      <c r="I323">
        <f t="shared" ca="1" si="105"/>
        <v>0.83538903129655595</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478</v>
      </c>
      <c r="AD323">
        <v>1</v>
      </c>
      <c r="AE323" t="s">
        <v>129</v>
      </c>
      <c r="AF323">
        <v>229</v>
      </c>
      <c r="AG323">
        <v>139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베이</v>
      </c>
      <c r="AL323">
        <v>1</v>
      </c>
      <c r="AM32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v>
      </c>
      <c r="AN323" t="str">
        <f t="shared" ca="1" si="114"/>
        <v>{"dy":12,"sl":10,"tp":"fc","vl":"Actor0104","cn":1,"pt":"DI","pp":229,"pr":139}</v>
      </c>
    </row>
    <row r="324" spans="1:40">
      <c r="A324">
        <v>13</v>
      </c>
      <c r="B324">
        <v>10</v>
      </c>
      <c r="C324">
        <f t="shared" si="104"/>
        <v>1</v>
      </c>
      <c r="D324">
        <f t="shared" ca="1" si="105"/>
        <v>7.5647134208152833E-2</v>
      </c>
      <c r="E324">
        <f t="shared" ca="1" si="105"/>
        <v>0.22615689211052314</v>
      </c>
      <c r="F324">
        <f t="shared" ca="1" si="105"/>
        <v>0.14149607576755663</v>
      </c>
      <c r="G324">
        <f t="shared" ca="1" si="105"/>
        <v>0.99782823046301961</v>
      </c>
      <c r="H324">
        <f t="shared" ca="1" si="105"/>
        <v>0.88707057861274852</v>
      </c>
      <c r="I324">
        <f t="shared" ca="1" si="105"/>
        <v>0.41738864619318239</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478</v>
      </c>
      <c r="AD324">
        <v>1</v>
      </c>
      <c r="AE324" t="s">
        <v>129</v>
      </c>
      <c r="AF324">
        <v>229</v>
      </c>
      <c r="AG324">
        <v>139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베이</v>
      </c>
      <c r="AL324">
        <v>1</v>
      </c>
      <c r="AM32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v>
      </c>
      <c r="AN324" t="str">
        <f t="shared" ca="1" si="114"/>
        <v>{"dy":13,"sl":10,"tp":"fc","vl":"Actor0104","cn":1,"pt":"DI","pp":229,"pr":139}</v>
      </c>
    </row>
    <row r="325" spans="1:40">
      <c r="A325">
        <v>14</v>
      </c>
      <c r="B325">
        <v>10</v>
      </c>
      <c r="C325">
        <f t="shared" si="104"/>
        <v>1</v>
      </c>
      <c r="D325">
        <f t="shared" ca="1" si="105"/>
        <v>0.51105655801726435</v>
      </c>
      <c r="E325">
        <f t="shared" ca="1" si="105"/>
        <v>0.1863809304539612</v>
      </c>
      <c r="F325">
        <f t="shared" ca="1" si="105"/>
        <v>1.5216670901587515E-2</v>
      </c>
      <c r="G325">
        <f t="shared" ca="1" si="105"/>
        <v>0.10006612016408378</v>
      </c>
      <c r="H325">
        <f t="shared" ca="1" si="105"/>
        <v>0.46843704380257978</v>
      </c>
      <c r="I325">
        <f t="shared" ca="1" si="105"/>
        <v>0.52603195887360721</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v>
      </c>
      <c r="AN325" t="str">
        <f t="shared" ca="1" si="114"/>
        <v>{"dy":14,"sl":10}</v>
      </c>
    </row>
    <row r="326" spans="1:40">
      <c r="A326">
        <v>15</v>
      </c>
      <c r="B326">
        <v>10</v>
      </c>
      <c r="C326">
        <f t="shared" si="104"/>
        <v>1</v>
      </c>
      <c r="D326">
        <f t="shared" ca="1" si="105"/>
        <v>0.33914301721852869</v>
      </c>
      <c r="E326">
        <f t="shared" ca="1" si="105"/>
        <v>0.65719467493453065</v>
      </c>
      <c r="F326">
        <f t="shared" ca="1" si="105"/>
        <v>0.60667761653665042</v>
      </c>
      <c r="G326">
        <f t="shared" ca="1" si="105"/>
        <v>0.63300599858102036</v>
      </c>
      <c r="H326">
        <f t="shared" ca="1" si="105"/>
        <v>0.40120281486640152</v>
      </c>
      <c r="I326">
        <f t="shared" ca="1" si="105"/>
        <v>0.78195535265329374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fl5</v>
      </c>
      <c r="AB326" t="s">
        <v>434</v>
      </c>
      <c r="AC326" t="s">
        <v>492</v>
      </c>
      <c r="AD326">
        <v>1</v>
      </c>
      <c r="AE326" t="s">
        <v>129</v>
      </c>
      <c r="AF326">
        <v>90</v>
      </c>
      <c r="AG326">
        <v>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소하</v>
      </c>
      <c r="AL326">
        <v>1</v>
      </c>
      <c r="AM32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v>
      </c>
      <c r="AN326" t="str">
        <f t="shared" ca="1" si="114"/>
        <v>{"dy":15,"sl":10,"tp":"fl5","vl":"Actor1002","cn":1,"pt":"DI","pp":90,"pr":59}</v>
      </c>
    </row>
    <row r="327" spans="1:40">
      <c r="A327">
        <v>16</v>
      </c>
      <c r="B327">
        <v>10</v>
      </c>
      <c r="C327">
        <f t="shared" si="104"/>
        <v>1</v>
      </c>
      <c r="D327">
        <f t="shared" ca="1" si="105"/>
        <v>0.22601630433978515</v>
      </c>
      <c r="E327">
        <f t="shared" ca="1" si="105"/>
        <v>0.37151316002943391</v>
      </c>
      <c r="F327">
        <f t="shared" ca="1" si="105"/>
        <v>0.97283170078578785</v>
      </c>
      <c r="G327">
        <f t="shared" ca="1" si="105"/>
        <v>0.68411935060413664</v>
      </c>
      <c r="H327">
        <f t="shared" ca="1" si="105"/>
        <v>0.28185595164942057</v>
      </c>
      <c r="I327">
        <f t="shared" ca="1" si="105"/>
        <v>0.75877991625099206</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fl5</v>
      </c>
      <c r="AB327" t="s">
        <v>434</v>
      </c>
      <c r="AC327" t="s">
        <v>492</v>
      </c>
      <c r="AD327">
        <v>1</v>
      </c>
      <c r="AE327" t="s">
        <v>129</v>
      </c>
      <c r="AF327">
        <v>90</v>
      </c>
      <c r="AG327">
        <v>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소하</v>
      </c>
      <c r="AL327">
        <v>1</v>
      </c>
      <c r="AM32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v>
      </c>
      <c r="AN327" t="str">
        <f t="shared" ca="1" si="114"/>
        <v>{"dy":16,"sl":10,"tp":"fl5","vl":"Actor1002","cn":1,"pt":"DI","pp":90,"pr":59}</v>
      </c>
    </row>
    <row r="328" spans="1:40">
      <c r="A328">
        <v>17</v>
      </c>
      <c r="B328">
        <v>10</v>
      </c>
      <c r="C328">
        <f t="shared" si="104"/>
        <v>1</v>
      </c>
      <c r="D328">
        <f t="shared" ca="1" si="105"/>
        <v>4.2229556685266845E-2</v>
      </c>
      <c r="E328">
        <f t="shared" ca="1" si="105"/>
        <v>0.48811855795164072</v>
      </c>
      <c r="F328">
        <f t="shared" ca="1" si="105"/>
        <v>0.74538789114452231</v>
      </c>
      <c r="G328">
        <f t="shared" ca="1" si="105"/>
        <v>0.65519755501728172</v>
      </c>
      <c r="H328">
        <f t="shared" ca="1" si="105"/>
        <v>0.58029457480329771</v>
      </c>
      <c r="I328">
        <f t="shared" ca="1" si="105"/>
        <v>0.62257850332084141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v>
      </c>
      <c r="AN328" t="str">
        <f t="shared" ca="1" si="114"/>
        <v>{"dy":17,"sl":10}</v>
      </c>
    </row>
    <row r="329" spans="1:40">
      <c r="A329">
        <v>18</v>
      </c>
      <c r="B329">
        <v>10</v>
      </c>
      <c r="C329">
        <f t="shared" si="104"/>
        <v>1</v>
      </c>
      <c r="D329">
        <f t="shared" ca="1" si="105"/>
        <v>0.94323097870925199</v>
      </c>
      <c r="E329">
        <f t="shared" ca="1" si="105"/>
        <v>0.6660840428581315</v>
      </c>
      <c r="F329">
        <f t="shared" ca="1" si="105"/>
        <v>0.32311425245499115</v>
      </c>
      <c r="G329">
        <f t="shared" ca="1" si="105"/>
        <v>3.8686222259751601E-2</v>
      </c>
      <c r="H329">
        <f t="shared" ca="1" si="105"/>
        <v>0.30157217553005766</v>
      </c>
      <c r="I329">
        <f t="shared" ca="1" si="105"/>
        <v>0.74568620868124036</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fl2</v>
      </c>
      <c r="AB329" t="s">
        <v>88</v>
      </c>
      <c r="AC329" t="s">
        <v>493</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원더</v>
      </c>
      <c r="AL329">
        <v>1</v>
      </c>
      <c r="AM32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v>
      </c>
      <c r="AN329" t="str">
        <f t="shared" ca="1" si="114"/>
        <v>{"dy":18,"sl":10,"tp":"fl2","vl":"Actor2128","cn":1,"pt":"DI","pp":190,"pr":99}</v>
      </c>
    </row>
    <row r="330" spans="1:40">
      <c r="A330">
        <v>19</v>
      </c>
      <c r="B330">
        <v>10</v>
      </c>
      <c r="C330">
        <f t="shared" si="104"/>
        <v>1</v>
      </c>
      <c r="D330">
        <f t="shared" ca="1" si="105"/>
        <v>0.91882980903676403</v>
      </c>
      <c r="E330">
        <f t="shared" ca="1" si="105"/>
        <v>7.1334749996792235E-2</v>
      </c>
      <c r="F330">
        <f t="shared" ca="1" si="105"/>
        <v>0.10972047674387964</v>
      </c>
      <c r="G330">
        <f t="shared" ca="1" si="105"/>
        <v>0.76179953749228535</v>
      </c>
      <c r="H330">
        <f t="shared" ca="1" si="105"/>
        <v>0.89735333935354478</v>
      </c>
      <c r="I330">
        <f t="shared" ca="1" si="105"/>
        <v>0.23337891396622312</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fl2</v>
      </c>
      <c r="AB330" t="s">
        <v>88</v>
      </c>
      <c r="AC330" t="s">
        <v>493</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원더</v>
      </c>
      <c r="AL330">
        <v>1</v>
      </c>
      <c r="AM33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v>
      </c>
      <c r="AN330" t="str">
        <f t="shared" ca="1" si="114"/>
        <v>{"dy":19,"sl":10,"tp":"fl2","vl":"Actor2128","cn":1,"pt":"DI","pp":190,"pr":99}</v>
      </c>
    </row>
    <row r="331" spans="1:40">
      <c r="A331">
        <v>20</v>
      </c>
      <c r="B331">
        <v>10</v>
      </c>
      <c r="C331">
        <f t="shared" si="104"/>
        <v>1</v>
      </c>
      <c r="D331">
        <f t="shared" ca="1" si="105"/>
        <v>0.81180244540515067</v>
      </c>
      <c r="E331">
        <f t="shared" ca="1" si="105"/>
        <v>0.48558323531265157</v>
      </c>
      <c r="F331">
        <f t="shared" ca="1" si="105"/>
        <v>0.15004331064065846</v>
      </c>
      <c r="G331">
        <f t="shared" ca="1" si="105"/>
        <v>0.79094369318602331</v>
      </c>
      <c r="H331">
        <f t="shared" ca="1" si="105"/>
        <v>0.30092988036000845</v>
      </c>
      <c r="I331">
        <f t="shared" ca="1" si="105"/>
        <v>0.31749072139740675</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v>
      </c>
      <c r="AN331" t="str">
        <f t="shared" ca="1" si="114"/>
        <v>{"dy":20,"sl":10}</v>
      </c>
    </row>
    <row r="332" spans="1:40">
      <c r="A332">
        <v>21</v>
      </c>
      <c r="B332">
        <v>10</v>
      </c>
      <c r="C332">
        <f t="shared" si="104"/>
        <v>1</v>
      </c>
      <c r="D332">
        <f t="shared" ref="D332:I341" ca="1" si="115">RAND()</f>
        <v>0.32067152175752167</v>
      </c>
      <c r="E332">
        <f t="shared" ca="1" si="115"/>
        <v>0.85239503671001382</v>
      </c>
      <c r="F332">
        <f t="shared" ca="1" si="115"/>
        <v>0.40332301633517897</v>
      </c>
      <c r="G332">
        <f t="shared" ca="1" si="115"/>
        <v>0.60037568135494246</v>
      </c>
      <c r="H332">
        <f t="shared" ca="1" si="115"/>
        <v>0.77185011466092446</v>
      </c>
      <c r="I332">
        <f t="shared" ca="1" si="115"/>
        <v>0.97026125548889319</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v>
      </c>
      <c r="AN332" t="str">
        <f t="shared" ca="1" si="114"/>
        <v>{"dy":21,"sl":10}</v>
      </c>
    </row>
    <row r="333" spans="1:40">
      <c r="A333">
        <v>22</v>
      </c>
      <c r="B333">
        <v>10</v>
      </c>
      <c r="C333">
        <f t="shared" si="104"/>
        <v>1</v>
      </c>
      <c r="D333">
        <f t="shared" ca="1" si="115"/>
        <v>0.92061560015629817</v>
      </c>
      <c r="E333">
        <f t="shared" ca="1" si="115"/>
        <v>5.1974891825719238E-2</v>
      </c>
      <c r="F333">
        <f t="shared" ca="1" si="115"/>
        <v>0.31376172559225024</v>
      </c>
      <c r="G333">
        <f t="shared" ca="1" si="115"/>
        <v>0.17360978312875297</v>
      </c>
      <c r="H333">
        <f t="shared" ca="1" si="115"/>
        <v>0.63927696185869143</v>
      </c>
      <c r="I333">
        <f t="shared" ca="1" si="115"/>
        <v>0.57065188663908839</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fc</v>
      </c>
      <c r="AB333" t="s">
        <v>85</v>
      </c>
      <c r="AC333" t="s">
        <v>487</v>
      </c>
      <c r="AD333">
        <v>1</v>
      </c>
      <c r="AE333" t="s">
        <v>129</v>
      </c>
      <c r="AF333">
        <v>820</v>
      </c>
      <c r="AG333">
        <v>459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전설</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프로토27</v>
      </c>
      <c r="AL333">
        <v>1</v>
      </c>
      <c r="AM33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v>
      </c>
      <c r="AN333" t="str">
        <f t="shared" ca="1" si="114"/>
        <v>{"dy":22,"sl":10,"tp":"fc","vl":"Actor1216","cn":1,"pt":"DI","pp":820,"pr":459}</v>
      </c>
    </row>
    <row r="334" spans="1:40">
      <c r="A334">
        <v>23</v>
      </c>
      <c r="B334">
        <v>10</v>
      </c>
      <c r="C334">
        <f t="shared" si="104"/>
        <v>1</v>
      </c>
      <c r="D334">
        <f t="shared" ca="1" si="115"/>
        <v>0.84192017172663813</v>
      </c>
      <c r="E334">
        <f t="shared" ca="1" si="115"/>
        <v>0.17581156475211857</v>
      </c>
      <c r="F334">
        <f t="shared" ca="1" si="115"/>
        <v>0.40783498096095472</v>
      </c>
      <c r="G334">
        <f t="shared" ca="1" si="115"/>
        <v>0.69667828869550807</v>
      </c>
      <c r="H334">
        <f t="shared" ca="1" si="115"/>
        <v>0.16311396094376862</v>
      </c>
      <c r="I334">
        <f t="shared" ca="1" si="115"/>
        <v>0.84980285889103946</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487</v>
      </c>
      <c r="AD334">
        <v>1</v>
      </c>
      <c r="AE334" t="s">
        <v>129</v>
      </c>
      <c r="AF334">
        <v>820</v>
      </c>
      <c r="AG334">
        <v>459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전설</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프로토27</v>
      </c>
      <c r="AL334">
        <v>1</v>
      </c>
      <c r="AM33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v>
      </c>
      <c r="AN334" t="str">
        <f t="shared" ca="1" si="114"/>
        <v>{"dy":23,"sl":10,"tp":"fc","vl":"Actor1216","cn":1,"pt":"DI","pp":820,"pr":459}</v>
      </c>
    </row>
    <row r="335" spans="1:40">
      <c r="A335">
        <v>24</v>
      </c>
      <c r="B335">
        <v>10</v>
      </c>
      <c r="C335">
        <f t="shared" si="104"/>
        <v>1</v>
      </c>
      <c r="D335">
        <f t="shared" ca="1" si="115"/>
        <v>0.18348934304075093</v>
      </c>
      <c r="E335">
        <f t="shared" ca="1" si="115"/>
        <v>0.12157426383354553</v>
      </c>
      <c r="F335">
        <f t="shared" ca="1" si="115"/>
        <v>0.92686234243527132</v>
      </c>
      <c r="G335">
        <f t="shared" ca="1" si="115"/>
        <v>0.57419778059909732</v>
      </c>
      <c r="H335">
        <f t="shared" ca="1" si="115"/>
        <v>0.51143571117420195</v>
      </c>
      <c r="I335">
        <f t="shared" ca="1" si="115"/>
        <v>0.34093319701624003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v>
      </c>
      <c r="AN335" t="str">
        <f t="shared" ca="1" si="114"/>
        <v>{"dy":24,"sl":10}</v>
      </c>
    </row>
    <row r="336" spans="1:40">
      <c r="A336">
        <v>25</v>
      </c>
      <c r="B336">
        <v>10</v>
      </c>
      <c r="C336">
        <f t="shared" si="104"/>
        <v>1</v>
      </c>
      <c r="D336">
        <f t="shared" ca="1" si="115"/>
        <v>0.43772923744525449</v>
      </c>
      <c r="E336">
        <f t="shared" ca="1" si="115"/>
        <v>0.74768918107656346</v>
      </c>
      <c r="F336">
        <f t="shared" ca="1" si="115"/>
        <v>0.78879491733883977</v>
      </c>
      <c r="G336">
        <f t="shared" ca="1" si="115"/>
        <v>0.12931405229006976</v>
      </c>
      <c r="H336">
        <f t="shared" ca="1" si="115"/>
        <v>0.14921765189461811</v>
      </c>
      <c r="I336">
        <f t="shared" ca="1" si="115"/>
        <v>0.27377752492340834</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fl2</v>
      </c>
      <c r="AB336" t="s">
        <v>88</v>
      </c>
      <c r="AC336" t="s">
        <v>488</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프리스</v>
      </c>
      <c r="AL336">
        <v>1</v>
      </c>
      <c r="AM33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v>
      </c>
      <c r="AN336" t="str">
        <f t="shared" ca="1" si="114"/>
        <v>{"dy":25,"sl":10,"tp":"fl2","vl":"Actor0125","cn":1,"pt":"DI","pp":180,"pr":79}</v>
      </c>
    </row>
    <row r="337" spans="1:40">
      <c r="A337">
        <v>26</v>
      </c>
      <c r="B337">
        <v>10</v>
      </c>
      <c r="C337">
        <f t="shared" si="104"/>
        <v>1</v>
      </c>
      <c r="D337">
        <f t="shared" ca="1" si="115"/>
        <v>0.71758566793781675</v>
      </c>
      <c r="E337">
        <f t="shared" ca="1" si="115"/>
        <v>0.89732639725454932</v>
      </c>
      <c r="F337">
        <f t="shared" ca="1" si="115"/>
        <v>1.3939541522166143E-2</v>
      </c>
      <c r="G337">
        <f t="shared" ca="1" si="115"/>
        <v>0.58813942798526786</v>
      </c>
      <c r="H337">
        <f t="shared" ca="1" si="115"/>
        <v>0.63569769008511334</v>
      </c>
      <c r="I337">
        <f t="shared" ca="1" si="115"/>
        <v>0.55902708426213654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fl2</v>
      </c>
      <c r="AB337" t="s">
        <v>88</v>
      </c>
      <c r="AC337" t="s">
        <v>488</v>
      </c>
      <c r="AD337">
        <v>1</v>
      </c>
      <c r="AE337" t="s">
        <v>129</v>
      </c>
      <c r="AF337">
        <v>180</v>
      </c>
      <c r="AG337">
        <v>79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프리스</v>
      </c>
      <c r="AL337">
        <v>1</v>
      </c>
      <c r="AM33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v>
      </c>
      <c r="AN337" t="str">
        <f t="shared" ca="1" si="114"/>
        <v>{"dy":26,"sl":10,"tp":"fl2","vl":"Actor0125","cn":1,"pt":"DI","pp":180,"pr":79}</v>
      </c>
    </row>
    <row r="338" spans="1:40">
      <c r="A338">
        <v>27</v>
      </c>
      <c r="B338">
        <v>10</v>
      </c>
      <c r="C338">
        <f t="shared" si="104"/>
        <v>1</v>
      </c>
      <c r="D338">
        <f t="shared" ca="1" si="115"/>
        <v>0.85678644239829171</v>
      </c>
      <c r="E338">
        <f t="shared" ca="1" si="115"/>
        <v>0.63572829443502077</v>
      </c>
      <c r="F338">
        <f t="shared" ca="1" si="115"/>
        <v>0.8019579623581532</v>
      </c>
      <c r="G338">
        <f t="shared" ca="1" si="115"/>
        <v>0.27397349128764281</v>
      </c>
      <c r="H338">
        <f t="shared" ca="1" si="115"/>
        <v>0.74699484533342908</v>
      </c>
      <c r="I338">
        <f t="shared" ca="1" si="115"/>
        <v>0.71680603950969912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v>
      </c>
      <c r="AN338" t="str">
        <f t="shared" ca="1" si="114"/>
        <v>{"dy":27,"sl":10}</v>
      </c>
    </row>
    <row r="339" spans="1:40">
      <c r="A339">
        <v>28</v>
      </c>
      <c r="B339">
        <v>10</v>
      </c>
      <c r="C339">
        <f t="shared" si="104"/>
        <v>1</v>
      </c>
      <c r="D339">
        <f t="shared" ca="1" si="115"/>
        <v>0.75805560866420763</v>
      </c>
      <c r="E339">
        <f t="shared" ca="1" si="115"/>
        <v>0.10988768024090279</v>
      </c>
      <c r="F339">
        <f t="shared" ca="1" si="115"/>
        <v>0.63564428120246119</v>
      </c>
      <c r="G339">
        <f t="shared" ca="1" si="115"/>
        <v>0.69287612918670904</v>
      </c>
      <c r="H339">
        <f t="shared" ca="1" si="115"/>
        <v>0.13388600767868886</v>
      </c>
      <c r="I339">
        <f t="shared" ca="1" si="115"/>
        <v>0.94866325054858458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v>
      </c>
      <c r="AN339" t="str">
        <f t="shared" ca="1" si="114"/>
        <v>{"dy":28,"sl":10}</v>
      </c>
    </row>
    <row r="340" spans="1:40">
      <c r="A340">
        <v>29</v>
      </c>
      <c r="B340">
        <v>10</v>
      </c>
      <c r="C340">
        <f t="shared" si="104"/>
        <v>1</v>
      </c>
      <c r="D340">
        <f t="shared" ca="1" si="115"/>
        <v>0.31874713523953335</v>
      </c>
      <c r="E340">
        <f t="shared" ca="1" si="115"/>
        <v>0.95275131891469889</v>
      </c>
      <c r="F340">
        <f t="shared" ca="1" si="115"/>
        <v>0.31760264038170449</v>
      </c>
      <c r="G340">
        <f t="shared" ca="1" si="115"/>
        <v>0.82457397816750866</v>
      </c>
      <c r="H340">
        <f t="shared" ca="1" si="115"/>
        <v>0.97408106926529581</v>
      </c>
      <c r="I340">
        <f t="shared" ca="1" si="115"/>
        <v>0.50085308855875643</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v>
      </c>
      <c r="AN340" t="str">
        <f t="shared" ca="1" si="114"/>
        <v>{"dy":29,"sl":10}</v>
      </c>
    </row>
    <row r="341" spans="1:40">
      <c r="A341">
        <v>30</v>
      </c>
      <c r="B341">
        <v>10</v>
      </c>
      <c r="C341">
        <f t="shared" si="104"/>
        <v>1</v>
      </c>
      <c r="D341">
        <f t="shared" ca="1" si="115"/>
        <v>0.38321629906077115</v>
      </c>
      <c r="E341">
        <f t="shared" ca="1" si="115"/>
        <v>0.26322945469604597</v>
      </c>
      <c r="F341">
        <f t="shared" ca="1" si="115"/>
        <v>2.9487267500647563E-2</v>
      </c>
      <c r="G341">
        <f t="shared" ca="1" si="115"/>
        <v>0.99978629473299829</v>
      </c>
      <c r="H341">
        <f t="shared" ca="1" si="115"/>
        <v>0.19638041285464358</v>
      </c>
      <c r="I341">
        <f t="shared" ca="1" si="115"/>
        <v>0.11648606538623185</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fl5</v>
      </c>
      <c r="AB341" t="s">
        <v>434</v>
      </c>
      <c r="AC341" t="s">
        <v>470</v>
      </c>
      <c r="AD341">
        <v>1</v>
      </c>
      <c r="AE341" t="s">
        <v>129</v>
      </c>
      <c r="AF341">
        <v>80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솔</v>
      </c>
      <c r="AL341">
        <v>1</v>
      </c>
      <c r="AM34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v>
      </c>
      <c r="AN341" t="str">
        <f t="shared" ca="1" si="114"/>
        <v>{"dy":30,"sl":10,"tp":"fl5","vl":"Actor2015","cn":1,"pt":"DI","pp":80,"pr":49}</v>
      </c>
    </row>
    <row r="342" spans="1:40">
      <c r="A342">
        <v>31</v>
      </c>
      <c r="B342">
        <v>10</v>
      </c>
      <c r="C342">
        <f t="shared" si="104"/>
        <v>1</v>
      </c>
      <c r="D342">
        <f t="shared" ref="D342:I351" ca="1" si="116">RAND()</f>
        <v>0.26578769916172063</v>
      </c>
      <c r="E342">
        <f t="shared" ca="1" si="116"/>
        <v>0.91322084595734043</v>
      </c>
      <c r="F342">
        <f t="shared" ca="1" si="116"/>
        <v>1.4832803838934594E-2</v>
      </c>
      <c r="G342">
        <f t="shared" ca="1" si="116"/>
        <v>0.76542562252754631</v>
      </c>
      <c r="H342">
        <f t="shared" ca="1" si="116"/>
        <v>0.84247484697040786</v>
      </c>
      <c r="I342">
        <f t="shared" ca="1" si="116"/>
        <v>0.91755343834647407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fl5</v>
      </c>
      <c r="AB342" t="s">
        <v>434</v>
      </c>
      <c r="AC342" t="s">
        <v>470</v>
      </c>
      <c r="AD342">
        <v>1</v>
      </c>
      <c r="AE342" t="s">
        <v>129</v>
      </c>
      <c r="AF342">
        <v>80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솔</v>
      </c>
      <c r="AL342">
        <v>1</v>
      </c>
      <c r="AM34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v>
      </c>
      <c r="AN342" t="str">
        <f t="shared" ca="1" si="114"/>
        <v>{"dy":31,"sl":10,"tp":"fl5","vl":"Actor2015","cn":1,"pt":"DI","pp":80,"pr":49}</v>
      </c>
    </row>
    <row r="343" spans="1:40">
      <c r="A343">
        <v>1</v>
      </c>
      <c r="B343">
        <v>11</v>
      </c>
      <c r="C343">
        <f t="shared" si="104"/>
        <v>2</v>
      </c>
      <c r="D343">
        <f t="shared" ca="1" si="116"/>
        <v>0.96737809613421799</v>
      </c>
      <c r="E343">
        <f t="shared" ca="1" si="116"/>
        <v>0.65768036233123928</v>
      </c>
      <c r="F343">
        <f t="shared" ca="1" si="116"/>
        <v>0.40092399876058782</v>
      </c>
      <c r="G343">
        <f t="shared" ca="1" si="116"/>
        <v>0.51013289716930665</v>
      </c>
      <c r="H343">
        <f t="shared" ca="1" si="116"/>
        <v>0.95697749506940732</v>
      </c>
      <c r="I343">
        <f t="shared" ca="1" si="116"/>
        <v>0.91433630938095478</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v>
      </c>
      <c r="AN343" t="str">
        <f t="shared" ca="1" si="114"/>
        <v>{"dy":1,"sl":11}</v>
      </c>
    </row>
    <row r="344" spans="1:40">
      <c r="A344">
        <v>2</v>
      </c>
      <c r="B344">
        <v>11</v>
      </c>
      <c r="C344">
        <f t="shared" si="104"/>
        <v>2</v>
      </c>
      <c r="D344">
        <f t="shared" ca="1" si="116"/>
        <v>0.56903832530133991</v>
      </c>
      <c r="E344">
        <f t="shared" ca="1" si="116"/>
        <v>0.47427555542357969</v>
      </c>
      <c r="F344">
        <f t="shared" ca="1" si="116"/>
        <v>0.11623185971584082</v>
      </c>
      <c r="G344">
        <f t="shared" ca="1" si="116"/>
        <v>0.91706623769110718</v>
      </c>
      <c r="H344">
        <f t="shared" ca="1" si="116"/>
        <v>0.43260181506282214</v>
      </c>
      <c r="I344">
        <f t="shared" ca="1" si="116"/>
        <v>0.96310951154338387</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fl1</v>
      </c>
      <c r="AB344" t="s">
        <v>87</v>
      </c>
      <c r="AC344" t="s">
        <v>489</v>
      </c>
      <c r="AD344">
        <v>1</v>
      </c>
      <c r="AE344" t="s">
        <v>129</v>
      </c>
      <c r="AF344">
        <v>219</v>
      </c>
      <c r="AG344">
        <v>119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테이슨</v>
      </c>
      <c r="AL344">
        <v>1</v>
      </c>
      <c r="AM34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v>
      </c>
      <c r="AN344" t="str">
        <f t="shared" ca="1" si="114"/>
        <v>{"dy":2,"sl":11,"tp":"fl1","vl":"Actor1108","cn":1,"pt":"DI","pp":219,"pr":119}</v>
      </c>
    </row>
    <row r="345" spans="1:40">
      <c r="A345">
        <v>3</v>
      </c>
      <c r="B345">
        <v>11</v>
      </c>
      <c r="C345">
        <f t="shared" si="104"/>
        <v>2</v>
      </c>
      <c r="D345">
        <f t="shared" ca="1" si="116"/>
        <v>0.60519471925783108</v>
      </c>
      <c r="E345">
        <f t="shared" ca="1" si="116"/>
        <v>0.61799918425568967</v>
      </c>
      <c r="F345">
        <f t="shared" ca="1" si="116"/>
        <v>0.16315427327427956</v>
      </c>
      <c r="G345">
        <f t="shared" ca="1" si="116"/>
        <v>0.47373736122023979</v>
      </c>
      <c r="H345">
        <f t="shared" ca="1" si="116"/>
        <v>0.55050254739474358</v>
      </c>
      <c r="I345">
        <f t="shared" ca="1" si="116"/>
        <v>0.18252713082371441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fl1</v>
      </c>
      <c r="AB345" t="s">
        <v>87</v>
      </c>
      <c r="AC345" t="s">
        <v>489</v>
      </c>
      <c r="AD345">
        <v>1</v>
      </c>
      <c r="AE345" t="s">
        <v>129</v>
      </c>
      <c r="AF345">
        <v>219</v>
      </c>
      <c r="AG345">
        <v>119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v>
      </c>
      <c r="AN345" t="str">
        <f t="shared" ca="1" si="114"/>
        <v>{"dy":3,"sl":11,"tp":"fl1","vl":"Actor1108","cn":1,"pt":"DI","pp":219,"pr":119}</v>
      </c>
    </row>
    <row r="346" spans="1:40">
      <c r="A346">
        <v>4</v>
      </c>
      <c r="B346">
        <v>11</v>
      </c>
      <c r="C346">
        <f t="shared" si="104"/>
        <v>2</v>
      </c>
      <c r="D346">
        <f t="shared" ca="1" si="116"/>
        <v>0.88023388982785977</v>
      </c>
      <c r="E346">
        <f t="shared" ca="1" si="116"/>
        <v>0.88855485371439391</v>
      </c>
      <c r="F346">
        <f t="shared" ca="1" si="116"/>
        <v>0.26752622933106207</v>
      </c>
      <c r="G346">
        <f t="shared" ca="1" si="116"/>
        <v>0.82390101949205619</v>
      </c>
      <c r="H346">
        <f t="shared" ca="1" si="116"/>
        <v>0.53417609852329484</v>
      </c>
      <c r="I346">
        <f t="shared" ca="1" si="116"/>
        <v>0.95516570429252623</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v>
      </c>
      <c r="AN346" t="str">
        <f t="shared" ca="1" si="114"/>
        <v>{"dy":4,"sl":11}</v>
      </c>
    </row>
    <row r="347" spans="1:40">
      <c r="A347">
        <v>5</v>
      </c>
      <c r="B347">
        <v>11</v>
      </c>
      <c r="C347">
        <f t="shared" si="104"/>
        <v>2</v>
      </c>
      <c r="D347">
        <f t="shared" ca="1" si="116"/>
        <v>2.5904570051287101E-2</v>
      </c>
      <c r="E347">
        <f t="shared" ca="1" si="116"/>
        <v>0.12721170563927064</v>
      </c>
      <c r="F347">
        <f t="shared" ca="1" si="116"/>
        <v>0.96492988899078891</v>
      </c>
      <c r="G347">
        <f t="shared" ca="1" si="116"/>
        <v>0.59406656872142471</v>
      </c>
      <c r="H347">
        <f t="shared" ca="1" si="116"/>
        <v>0.29511748159721785</v>
      </c>
      <c r="I347">
        <f t="shared" ca="1" si="116"/>
        <v>0.85116319088899817</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v>
      </c>
      <c r="AN347" t="str">
        <f t="shared" ca="1" si="114"/>
        <v>{"dy":5,"sl":11}</v>
      </c>
    </row>
    <row r="348" spans="1:40">
      <c r="A348">
        <v>6</v>
      </c>
      <c r="B348">
        <v>11</v>
      </c>
      <c r="C348">
        <f t="shared" si="104"/>
        <v>2</v>
      </c>
      <c r="D348">
        <f t="shared" ca="1" si="116"/>
        <v>0.24795873899628873</v>
      </c>
      <c r="E348">
        <f t="shared" ca="1" si="116"/>
        <v>0.50614717450295488</v>
      </c>
      <c r="F348">
        <f t="shared" ca="1" si="116"/>
        <v>0.58936142689722293</v>
      </c>
      <c r="G348">
        <f t="shared" ca="1" si="116"/>
        <v>0.90559669617221761</v>
      </c>
      <c r="H348">
        <f t="shared" ca="1" si="116"/>
        <v>1.0108746509949196E-3</v>
      </c>
      <c r="I348">
        <f t="shared" ca="1" si="116"/>
        <v>0.17266179874431964</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fl1</v>
      </c>
      <c r="AB348" t="s">
        <v>87</v>
      </c>
      <c r="AC348" t="s">
        <v>490</v>
      </c>
      <c r="AD348">
        <v>1</v>
      </c>
      <c r="AE348" t="s">
        <v>129</v>
      </c>
      <c r="AF348">
        <v>695</v>
      </c>
      <c r="AG348">
        <v>249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전설</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클레타</v>
      </c>
      <c r="AL348">
        <v>1</v>
      </c>
      <c r="AM34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v>
      </c>
      <c r="AN348" t="str">
        <f t="shared" ca="1" si="114"/>
        <v>{"dy":6,"sl":11,"tp":"fl1","vl":"Actor0240","cn":1,"pt":"DI","pp":695,"pr":249}</v>
      </c>
    </row>
    <row r="349" spans="1:40">
      <c r="A349">
        <v>7</v>
      </c>
      <c r="B349">
        <v>11</v>
      </c>
      <c r="C349">
        <f t="shared" si="104"/>
        <v>2</v>
      </c>
      <c r="D349">
        <f t="shared" ca="1" si="116"/>
        <v>0.32826882456290107</v>
      </c>
      <c r="E349">
        <f t="shared" ca="1" si="116"/>
        <v>0.61765085531721742</v>
      </c>
      <c r="F349">
        <f t="shared" ca="1" si="116"/>
        <v>0.68472385972759231</v>
      </c>
      <c r="G349">
        <f t="shared" ca="1" si="116"/>
        <v>0.74709105717045643</v>
      </c>
      <c r="H349">
        <f t="shared" ca="1" si="116"/>
        <v>0.99508633272242375</v>
      </c>
      <c r="I349">
        <f t="shared" ca="1" si="116"/>
        <v>0.57417740412490059</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fl1</v>
      </c>
      <c r="AB349" t="s">
        <v>87</v>
      </c>
      <c r="AC349" t="s">
        <v>490</v>
      </c>
      <c r="AD349">
        <v>1</v>
      </c>
      <c r="AE349" t="s">
        <v>129</v>
      </c>
      <c r="AF349">
        <v>695</v>
      </c>
      <c r="AG349">
        <v>249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전설</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클레타</v>
      </c>
      <c r="AL349">
        <v>1</v>
      </c>
      <c r="AM34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v>
      </c>
      <c r="AN349" t="str">
        <f t="shared" ca="1" si="114"/>
        <v>{"dy":7,"sl":11,"tp":"fl1","vl":"Actor0240","cn":1,"pt":"DI","pp":695,"pr":249}</v>
      </c>
    </row>
    <row r="350" spans="1:40">
      <c r="A350">
        <v>8</v>
      </c>
      <c r="B350">
        <v>11</v>
      </c>
      <c r="C350">
        <f t="shared" si="104"/>
        <v>2</v>
      </c>
      <c r="D350">
        <f t="shared" ca="1" si="116"/>
        <v>2.1750798413631145E-2</v>
      </c>
      <c r="E350">
        <f t="shared" ca="1" si="116"/>
        <v>0.60868850488737836</v>
      </c>
      <c r="F350">
        <f t="shared" ca="1" si="116"/>
        <v>0.58330912271558744</v>
      </c>
      <c r="G350">
        <f t="shared" ca="1" si="116"/>
        <v>0.58753012545932259</v>
      </c>
      <c r="H350">
        <f t="shared" ca="1" si="116"/>
        <v>4.7515124674646358E-4</v>
      </c>
      <c r="I350">
        <f t="shared" ca="1" si="116"/>
        <v>6.509580366805745E-2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v>
      </c>
      <c r="AN350" t="str">
        <f t="shared" ca="1" si="114"/>
        <v>{"dy":8,"sl":11}</v>
      </c>
    </row>
    <row r="351" spans="1:40">
      <c r="A351">
        <v>9</v>
      </c>
      <c r="B351">
        <v>11</v>
      </c>
      <c r="C351">
        <f t="shared" si="104"/>
        <v>2</v>
      </c>
      <c r="D351">
        <f t="shared" ca="1" si="116"/>
        <v>0.11612272865841089</v>
      </c>
      <c r="E351">
        <f t="shared" ca="1" si="116"/>
        <v>8.1153994395977147E-4</v>
      </c>
      <c r="F351">
        <f t="shared" ca="1" si="116"/>
        <v>0.1172014045794626</v>
      </c>
      <c r="G351">
        <f t="shared" ca="1" si="116"/>
        <v>0.20878374212295969</v>
      </c>
      <c r="H351">
        <f t="shared" ca="1" si="116"/>
        <v>0.61997971118063178</v>
      </c>
      <c r="I351">
        <f t="shared" ca="1" si="116"/>
        <v>0.8668660462622918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fl3</v>
      </c>
      <c r="AB351" t="s">
        <v>89</v>
      </c>
      <c r="AC351" t="s">
        <v>491</v>
      </c>
      <c r="AD351">
        <v>1</v>
      </c>
      <c r="AE351" t="s">
        <v>129</v>
      </c>
      <c r="AF351">
        <v>230</v>
      </c>
      <c r="AG351">
        <v>129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데브샤</v>
      </c>
      <c r="AL351">
        <v>1</v>
      </c>
      <c r="AM35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v>
      </c>
      <c r="AN351" t="str">
        <f t="shared" ca="1" si="114"/>
        <v>{"dy":9,"sl":11,"tp":"fl3","vl":"Actor2103","cn":1,"pt":"DI","pp":230,"pr":129}</v>
      </c>
    </row>
    <row r="352" spans="1:40">
      <c r="A352">
        <v>10</v>
      </c>
      <c r="B352">
        <v>11</v>
      </c>
      <c r="C352">
        <f t="shared" si="104"/>
        <v>2</v>
      </c>
      <c r="D352">
        <f t="shared" ref="D352:I361" ca="1" si="117">RAND()</f>
        <v>2.3503395165436647E-2</v>
      </c>
      <c r="E352">
        <f t="shared" ca="1" si="117"/>
        <v>0.11897035908844489</v>
      </c>
      <c r="F352">
        <f t="shared" ca="1" si="117"/>
        <v>0.78517137809623261</v>
      </c>
      <c r="G352">
        <f t="shared" ca="1" si="117"/>
        <v>0.91460033751602965</v>
      </c>
      <c r="H352">
        <f t="shared" ca="1" si="117"/>
        <v>6.4636341731297398E-2</v>
      </c>
      <c r="I352">
        <f t="shared" ca="1" si="117"/>
        <v>9.3396956659301811E-3</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fl3</v>
      </c>
      <c r="AB352" t="s">
        <v>89</v>
      </c>
      <c r="AC352" t="s">
        <v>491</v>
      </c>
      <c r="AD352">
        <v>1</v>
      </c>
      <c r="AE352" t="s">
        <v>129</v>
      </c>
      <c r="AF352">
        <v>230</v>
      </c>
      <c r="AG352">
        <v>129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데브샤</v>
      </c>
      <c r="AL352">
        <v>1</v>
      </c>
      <c r="AM35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v>
      </c>
      <c r="AN352" t="str">
        <f t="shared" ca="1" si="114"/>
        <v>{"dy":10,"sl":11,"tp":"fl3","vl":"Actor2103","cn":1,"pt":"DI","pp":230,"pr":129}</v>
      </c>
    </row>
    <row r="353" spans="1:40">
      <c r="A353">
        <v>11</v>
      </c>
      <c r="B353">
        <v>11</v>
      </c>
      <c r="C353">
        <f t="shared" si="104"/>
        <v>2</v>
      </c>
      <c r="D353">
        <f t="shared" ca="1" si="117"/>
        <v>0.82448777675267304</v>
      </c>
      <c r="E353">
        <f t="shared" ca="1" si="117"/>
        <v>0.79778730593331115</v>
      </c>
      <c r="F353">
        <f t="shared" ca="1" si="117"/>
        <v>0.71891184076544667</v>
      </c>
      <c r="G353">
        <f t="shared" ca="1" si="117"/>
        <v>0.13583080525942559</v>
      </c>
      <c r="H353">
        <f t="shared" ca="1" si="117"/>
        <v>0.18097623060012846</v>
      </c>
      <c r="I353">
        <f t="shared" ca="1" si="117"/>
        <v>0.95765953012593563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v>
      </c>
      <c r="AN353" t="str">
        <f t="shared" ca="1" si="114"/>
        <v>{"dy":11,"sl":11}</v>
      </c>
    </row>
    <row r="354" spans="1:40">
      <c r="A354">
        <v>12</v>
      </c>
      <c r="B354">
        <v>11</v>
      </c>
      <c r="C354">
        <f t="shared" si="104"/>
        <v>2</v>
      </c>
      <c r="D354">
        <f t="shared" ca="1" si="117"/>
        <v>0.91074905398761707</v>
      </c>
      <c r="E354">
        <f t="shared" ca="1" si="117"/>
        <v>0.33555770164576626</v>
      </c>
      <c r="F354">
        <f t="shared" ca="1" si="117"/>
        <v>0.75313615405636314</v>
      </c>
      <c r="G354">
        <f t="shared" ca="1" si="117"/>
        <v>0.9756336634037589</v>
      </c>
      <c r="H354">
        <f t="shared" ca="1" si="117"/>
        <v>0.20892409390098898</v>
      </c>
      <c r="I354">
        <f t="shared" ca="1" si="117"/>
        <v>0.56054965521088651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478</v>
      </c>
      <c r="AD354">
        <v>75</v>
      </c>
      <c r="AE354" t="s">
        <v>129</v>
      </c>
      <c r="AF354">
        <v>172</v>
      </c>
      <c r="AG354">
        <v>69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베이</v>
      </c>
      <c r="AL354">
        <v>1</v>
      </c>
      <c r="AM35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v>
      </c>
      <c r="AN354" t="str">
        <f t="shared" ca="1" si="114"/>
        <v>{"dy":12,"sl":11,"tp":"fp","vl":"Actor0104","cn":75,"pt":"DI","pp":172,"pr":69}</v>
      </c>
    </row>
    <row r="355" spans="1:40">
      <c r="A355">
        <v>13</v>
      </c>
      <c r="B355">
        <v>11</v>
      </c>
      <c r="C355">
        <f t="shared" si="104"/>
        <v>2</v>
      </c>
      <c r="D355">
        <f t="shared" ca="1" si="117"/>
        <v>0.92179735990442202</v>
      </c>
      <c r="E355">
        <f t="shared" ca="1" si="117"/>
        <v>0.1535311443186882</v>
      </c>
      <c r="F355">
        <f t="shared" ca="1" si="117"/>
        <v>0.15639469977066556</v>
      </c>
      <c r="G355">
        <f t="shared" ca="1" si="117"/>
        <v>0.11436384397815214</v>
      </c>
      <c r="H355">
        <f t="shared" ca="1" si="117"/>
        <v>3.4159057395554138E-3</v>
      </c>
      <c r="I355">
        <f t="shared" ca="1" si="117"/>
        <v>0.51656828737904503</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478</v>
      </c>
      <c r="AD355">
        <v>75</v>
      </c>
      <c r="AE355" t="s">
        <v>129</v>
      </c>
      <c r="AF355">
        <v>172</v>
      </c>
      <c r="AG355">
        <v>69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베이</v>
      </c>
      <c r="AL355">
        <v>1</v>
      </c>
      <c r="AM35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v>
      </c>
      <c r="AN355" t="str">
        <f t="shared" ca="1" si="114"/>
        <v>{"dy":13,"sl":11,"tp":"fp","vl":"Actor0104","cn":75,"pt":"DI","pp":172,"pr":69}</v>
      </c>
    </row>
    <row r="356" spans="1:40">
      <c r="A356">
        <v>14</v>
      </c>
      <c r="B356">
        <v>11</v>
      </c>
      <c r="C356">
        <f t="shared" si="104"/>
        <v>2</v>
      </c>
      <c r="D356">
        <f t="shared" ca="1" si="117"/>
        <v>0.48158598710803735</v>
      </c>
      <c r="E356">
        <f t="shared" ca="1" si="117"/>
        <v>0.99626226841466903</v>
      </c>
      <c r="F356">
        <f t="shared" ca="1" si="117"/>
        <v>0.25382106016666128</v>
      </c>
      <c r="G356">
        <f t="shared" ca="1" si="117"/>
        <v>0.85722471022057334</v>
      </c>
      <c r="H356">
        <f t="shared" ca="1" si="117"/>
        <v>0.60213269216366694</v>
      </c>
      <c r="I356">
        <f t="shared" ca="1" si="117"/>
        <v>0.87167451147936337</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v>
      </c>
      <c r="AN356" t="str">
        <f t="shared" ca="1" si="114"/>
        <v>{"dy":14,"sl":11}</v>
      </c>
    </row>
    <row r="357" spans="1:40">
      <c r="A357">
        <v>15</v>
      </c>
      <c r="B357">
        <v>11</v>
      </c>
      <c r="C357">
        <f t="shared" si="104"/>
        <v>2</v>
      </c>
      <c r="D357">
        <f t="shared" ca="1" si="117"/>
        <v>0.29635857105085006</v>
      </c>
      <c r="E357">
        <f t="shared" ca="1" si="117"/>
        <v>0.10009138295376274</v>
      </c>
      <c r="F357">
        <f t="shared" ca="1" si="117"/>
        <v>0.23474794322124748</v>
      </c>
      <c r="G357">
        <f t="shared" ca="1" si="117"/>
        <v>0.92261175271141505</v>
      </c>
      <c r="H357">
        <f t="shared" ca="1" si="117"/>
        <v>7.7578861377823105E-2</v>
      </c>
      <c r="I357">
        <f t="shared" ca="1" si="117"/>
        <v>0.23858074558624776</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fl6</v>
      </c>
      <c r="AB357" t="s">
        <v>435</v>
      </c>
      <c r="AC357" t="s">
        <v>492</v>
      </c>
      <c r="AD357">
        <v>1</v>
      </c>
      <c r="AE357" t="s">
        <v>129</v>
      </c>
      <c r="AF357">
        <v>90</v>
      </c>
      <c r="AG357">
        <v>59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소하</v>
      </c>
      <c r="AL357">
        <v>1</v>
      </c>
      <c r="AM35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v>
      </c>
      <c r="AN357" t="str">
        <f t="shared" ca="1" si="114"/>
        <v>{"dy":15,"sl":11,"tp":"fl6","vl":"Actor1002","cn":1,"pt":"DI","pp":90,"pr":59}</v>
      </c>
    </row>
    <row r="358" spans="1:40">
      <c r="A358">
        <v>16</v>
      </c>
      <c r="B358">
        <v>11</v>
      </c>
      <c r="C358">
        <f t="shared" si="104"/>
        <v>2</v>
      </c>
      <c r="D358">
        <f t="shared" ca="1" si="117"/>
        <v>2.2902581833652236E-2</v>
      </c>
      <c r="E358">
        <f t="shared" ca="1" si="117"/>
        <v>0.51209036635893412</v>
      </c>
      <c r="F358">
        <f t="shared" ca="1" si="117"/>
        <v>0.45559067521371599</v>
      </c>
      <c r="G358">
        <f t="shared" ca="1" si="117"/>
        <v>0.85577331454466088</v>
      </c>
      <c r="H358">
        <f t="shared" ca="1" si="117"/>
        <v>3.0457520756195899E-2</v>
      </c>
      <c r="I358">
        <f t="shared" ca="1" si="117"/>
        <v>9.0505754774411806E-2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fl6</v>
      </c>
      <c r="AB358" t="s">
        <v>435</v>
      </c>
      <c r="AC358" t="s">
        <v>492</v>
      </c>
      <c r="AD358">
        <v>1</v>
      </c>
      <c r="AE358" t="s">
        <v>129</v>
      </c>
      <c r="AF358">
        <v>90</v>
      </c>
      <c r="AG358">
        <v>59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소하</v>
      </c>
      <c r="AL358">
        <v>1</v>
      </c>
      <c r="AM35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v>
      </c>
      <c r="AN358" t="str">
        <f t="shared" ca="1" si="114"/>
        <v>{"dy":16,"sl":11,"tp":"fl6","vl":"Actor1002","cn":1,"pt":"DI","pp":90,"pr":59}</v>
      </c>
    </row>
    <row r="359" spans="1:40">
      <c r="A359">
        <v>17</v>
      </c>
      <c r="B359">
        <v>11</v>
      </c>
      <c r="C359">
        <f t="shared" si="104"/>
        <v>2</v>
      </c>
      <c r="D359">
        <f t="shared" ca="1" si="117"/>
        <v>0.67102347674596108</v>
      </c>
      <c r="E359">
        <f t="shared" ca="1" si="117"/>
        <v>0.95423693631654061</v>
      </c>
      <c r="F359">
        <f t="shared" ca="1" si="117"/>
        <v>0.44252454125552376</v>
      </c>
      <c r="G359">
        <f t="shared" ca="1" si="117"/>
        <v>0.62534013900148366</v>
      </c>
      <c r="H359">
        <f t="shared" ca="1" si="117"/>
        <v>0.44671133662416784</v>
      </c>
      <c r="I359">
        <f t="shared" ca="1" si="117"/>
        <v>1.6588534668607657E-2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v>
      </c>
      <c r="AN359" t="str">
        <f t="shared" ca="1" si="114"/>
        <v>{"dy":17,"sl":11}</v>
      </c>
    </row>
    <row r="360" spans="1:40">
      <c r="A360">
        <v>18</v>
      </c>
      <c r="B360">
        <v>11</v>
      </c>
      <c r="C360">
        <f t="shared" si="104"/>
        <v>2</v>
      </c>
      <c r="D360">
        <f t="shared" ca="1" si="117"/>
        <v>0.40848604180008341</v>
      </c>
      <c r="E360">
        <f t="shared" ca="1" si="117"/>
        <v>0.27055364798415382</v>
      </c>
      <c r="F360">
        <f t="shared" ca="1" si="117"/>
        <v>0.22833282446763403</v>
      </c>
      <c r="G360">
        <f t="shared" ca="1" si="117"/>
        <v>0.61219605622889872</v>
      </c>
      <c r="H360">
        <f t="shared" ca="1" si="117"/>
        <v>0.6364288853726735</v>
      </c>
      <c r="I360">
        <f t="shared" ca="1" si="117"/>
        <v>0.5842020768999342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fl3</v>
      </c>
      <c r="AB360" t="s">
        <v>89</v>
      </c>
      <c r="AC360" t="s">
        <v>493</v>
      </c>
      <c r="AD360">
        <v>1</v>
      </c>
      <c r="AE360" t="s">
        <v>129</v>
      </c>
      <c r="AF360">
        <v>240</v>
      </c>
      <c r="AG360">
        <v>129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원더</v>
      </c>
      <c r="AL360">
        <v>1</v>
      </c>
      <c r="AM36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v>
      </c>
      <c r="AN360" t="str">
        <f t="shared" ca="1" si="114"/>
        <v>{"dy":18,"sl":11,"tp":"fl3","vl":"Actor2128","cn":1,"pt":"DI","pp":240,"pr":129}</v>
      </c>
    </row>
    <row r="361" spans="1:40">
      <c r="A361">
        <v>19</v>
      </c>
      <c r="B361">
        <v>11</v>
      </c>
      <c r="C361">
        <f t="shared" si="104"/>
        <v>2</v>
      </c>
      <c r="D361">
        <f t="shared" ca="1" si="117"/>
        <v>0.59656946693140522</v>
      </c>
      <c r="E361">
        <f t="shared" ca="1" si="117"/>
        <v>3.8058816589272793E-2</v>
      </c>
      <c r="F361">
        <f t="shared" ca="1" si="117"/>
        <v>0.54419389216658653</v>
      </c>
      <c r="G361">
        <f t="shared" ca="1" si="117"/>
        <v>0.81350528242660813</v>
      </c>
      <c r="H361">
        <f t="shared" ca="1" si="117"/>
        <v>0.65221933956549372</v>
      </c>
      <c r="I361">
        <f t="shared" ca="1" si="117"/>
        <v>0.64868128761798471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fl3</v>
      </c>
      <c r="AB361" t="s">
        <v>89</v>
      </c>
      <c r="AC361" t="s">
        <v>493</v>
      </c>
      <c r="AD361">
        <v>1</v>
      </c>
      <c r="AE361" t="s">
        <v>129</v>
      </c>
      <c r="AF361">
        <v>240</v>
      </c>
      <c r="AG361">
        <v>129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원더</v>
      </c>
      <c r="AL361">
        <v>1</v>
      </c>
      <c r="AM36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v>
      </c>
      <c r="AN361" t="str">
        <f t="shared" ca="1" si="114"/>
        <v>{"dy":19,"sl":11,"tp":"fl3","vl":"Actor2128","cn":1,"pt":"DI","pp":240,"pr":129}</v>
      </c>
    </row>
    <row r="362" spans="1:40">
      <c r="A362">
        <v>20</v>
      </c>
      <c r="B362">
        <v>11</v>
      </c>
      <c r="C362">
        <f t="shared" si="104"/>
        <v>2</v>
      </c>
      <c r="D362">
        <f t="shared" ref="D362:I373" ca="1" si="118">RAND()</f>
        <v>0.80628772582171693</v>
      </c>
      <c r="E362">
        <f t="shared" ca="1" si="118"/>
        <v>0.42012218957604408</v>
      </c>
      <c r="F362">
        <f t="shared" ca="1" si="118"/>
        <v>0.40247965848566036</v>
      </c>
      <c r="G362">
        <f t="shared" ca="1" si="118"/>
        <v>6.3262436993999471E-2</v>
      </c>
      <c r="H362">
        <f t="shared" ca="1" si="118"/>
        <v>0.99149592916796991</v>
      </c>
      <c r="I362">
        <f t="shared" ca="1" si="118"/>
        <v>0.80813930327812489</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v>
      </c>
      <c r="AN362" t="str">
        <f t="shared" ca="1" si="114"/>
        <v>{"dy":20,"sl":11}</v>
      </c>
    </row>
    <row r="363" spans="1:40">
      <c r="A363">
        <v>21</v>
      </c>
      <c r="B363">
        <v>11</v>
      </c>
      <c r="C363">
        <f t="shared" si="104"/>
        <v>2</v>
      </c>
      <c r="D363">
        <f t="shared" ca="1" si="118"/>
        <v>0.77510573715109476</v>
      </c>
      <c r="E363">
        <f t="shared" ca="1" si="118"/>
        <v>0.5372038558268728</v>
      </c>
      <c r="F363">
        <f t="shared" ca="1" si="118"/>
        <v>0.51180327571225082</v>
      </c>
      <c r="G363">
        <f t="shared" ca="1" si="118"/>
        <v>0.71803702166611905</v>
      </c>
      <c r="H363">
        <f t="shared" ca="1" si="118"/>
        <v>0.9761539543631067</v>
      </c>
      <c r="I363">
        <f t="shared" ca="1" si="118"/>
        <v>0.25226832963526702</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v>
      </c>
      <c r="AN363" t="str">
        <f t="shared" ca="1" si="114"/>
        <v>{"dy":21,"sl":11}</v>
      </c>
    </row>
    <row r="364" spans="1:40">
      <c r="A364">
        <v>22</v>
      </c>
      <c r="B364">
        <v>11</v>
      </c>
      <c r="C364">
        <f t="shared" si="104"/>
        <v>2</v>
      </c>
      <c r="D364">
        <f t="shared" ca="1" si="118"/>
        <v>0.11230756062627589</v>
      </c>
      <c r="E364">
        <f t="shared" ca="1" si="118"/>
        <v>0.11197844454440331</v>
      </c>
      <c r="F364">
        <f t="shared" ca="1" si="118"/>
        <v>0.41421293251900082</v>
      </c>
      <c r="G364">
        <f t="shared" ca="1" si="118"/>
        <v>0.20493530797425075</v>
      </c>
      <c r="H364">
        <f t="shared" ca="1" si="118"/>
        <v>0.87907217013422589</v>
      </c>
      <c r="I364">
        <f t="shared" ca="1" si="118"/>
        <v>0.90936302577336403</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fl1</v>
      </c>
      <c r="AB364" t="s">
        <v>87</v>
      </c>
      <c r="AC364" t="s">
        <v>487</v>
      </c>
      <c r="AD364">
        <v>1</v>
      </c>
      <c r="AE364" t="s">
        <v>129</v>
      </c>
      <c r="AF364">
        <v>805</v>
      </c>
      <c r="AG364">
        <v>399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전설</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프로토27</v>
      </c>
      <c r="AL364">
        <v>1</v>
      </c>
      <c r="AM36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v>
      </c>
      <c r="AN364" t="str">
        <f t="shared" ca="1" si="114"/>
        <v>{"dy":22,"sl":11,"tp":"fl1","vl":"Actor1216","cn":1,"pt":"DI","pp":805,"pr":399}</v>
      </c>
    </row>
    <row r="365" spans="1:40">
      <c r="A365">
        <v>23</v>
      </c>
      <c r="B365">
        <v>11</v>
      </c>
      <c r="C365">
        <f t="shared" si="104"/>
        <v>2</v>
      </c>
      <c r="D365">
        <f t="shared" ca="1" si="118"/>
        <v>0.28425959632922182</v>
      </c>
      <c r="E365">
        <f t="shared" ca="1" si="118"/>
        <v>0.78650945708524622</v>
      </c>
      <c r="F365">
        <f t="shared" ca="1" si="118"/>
        <v>0.63607502400978677</v>
      </c>
      <c r="G365">
        <f t="shared" ca="1" si="118"/>
        <v>0.86140286235730057</v>
      </c>
      <c r="H365">
        <f t="shared" ca="1" si="118"/>
        <v>5.3760792372817834E-2</v>
      </c>
      <c r="I365">
        <f t="shared" ca="1" si="118"/>
        <v>0.71994416557937813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fl1</v>
      </c>
      <c r="AB365" t="s">
        <v>87</v>
      </c>
      <c r="AC365" t="s">
        <v>487</v>
      </c>
      <c r="AD365">
        <v>1</v>
      </c>
      <c r="AE365" t="s">
        <v>129</v>
      </c>
      <c r="AF365">
        <v>805</v>
      </c>
      <c r="AG365">
        <v>399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전설</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프로토27</v>
      </c>
      <c r="AL365">
        <v>1</v>
      </c>
      <c r="AM36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v>
      </c>
      <c r="AN365" t="str">
        <f t="shared" ca="1" si="114"/>
        <v>{"dy":23,"sl":11,"tp":"fl1","vl":"Actor1216","cn":1,"pt":"DI","pp":805,"pr":399}</v>
      </c>
    </row>
    <row r="366" spans="1:40">
      <c r="A366">
        <v>24</v>
      </c>
      <c r="B366">
        <v>11</v>
      </c>
      <c r="C366">
        <f t="shared" si="104"/>
        <v>2</v>
      </c>
      <c r="D366">
        <f t="shared" ca="1" si="118"/>
        <v>0.77618975321010575</v>
      </c>
      <c r="E366">
        <f t="shared" ca="1" si="118"/>
        <v>0.24151622929088334</v>
      </c>
      <c r="F366">
        <f t="shared" ca="1" si="118"/>
        <v>0.81034543132645898</v>
      </c>
      <c r="G366">
        <f t="shared" ca="1" si="118"/>
        <v>0.83839763205630768</v>
      </c>
      <c r="H366">
        <f t="shared" ca="1" si="118"/>
        <v>0.19160149454376729</v>
      </c>
      <c r="I366">
        <f t="shared" ca="1" si="118"/>
        <v>0.98114393624178708</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v>
      </c>
      <c r="AN366" t="str">
        <f t="shared" ca="1" si="114"/>
        <v>{"dy":24,"sl":11}</v>
      </c>
    </row>
    <row r="367" spans="1:40">
      <c r="A367">
        <v>25</v>
      </c>
      <c r="B367">
        <v>11</v>
      </c>
      <c r="C367">
        <f t="shared" si="104"/>
        <v>2</v>
      </c>
      <c r="D367">
        <f t="shared" ca="1" si="118"/>
        <v>7.1640425247278539E-2</v>
      </c>
      <c r="E367">
        <f t="shared" ca="1" si="118"/>
        <v>4.4301831872468944E-2</v>
      </c>
      <c r="F367">
        <f t="shared" ca="1" si="118"/>
        <v>4.1964577934391789E-2</v>
      </c>
      <c r="G367">
        <f t="shared" ca="1" si="118"/>
        <v>0.56069025111181581</v>
      </c>
      <c r="H367">
        <f t="shared" ca="1" si="118"/>
        <v>0.84943118337391588</v>
      </c>
      <c r="I367">
        <f t="shared" ca="1" si="118"/>
        <v>0.5191743721351102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fl3</v>
      </c>
      <c r="AB367" t="s">
        <v>89</v>
      </c>
      <c r="AC367" t="s">
        <v>488</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프리스</v>
      </c>
      <c r="AL367">
        <v>1</v>
      </c>
      <c r="AM36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v>
      </c>
      <c r="AN367" t="str">
        <f t="shared" ca="1" si="114"/>
        <v>{"dy":25,"sl":11,"tp":"fl3","vl":"Actor0125","cn":1,"pt":"DI","pp":230,"pr":129}</v>
      </c>
    </row>
    <row r="368" spans="1:40">
      <c r="A368">
        <v>26</v>
      </c>
      <c r="B368">
        <v>11</v>
      </c>
      <c r="C368">
        <f t="shared" si="104"/>
        <v>2</v>
      </c>
      <c r="D368">
        <f t="shared" ca="1" si="118"/>
        <v>0.72122535276878763</v>
      </c>
      <c r="E368">
        <f t="shared" ca="1" si="118"/>
        <v>0.7190570497445149</v>
      </c>
      <c r="F368">
        <f t="shared" ca="1" si="118"/>
        <v>0.52973346688398137</v>
      </c>
      <c r="G368">
        <f t="shared" ca="1" si="118"/>
        <v>0.94758795591994993</v>
      </c>
      <c r="H368">
        <f t="shared" ca="1" si="118"/>
        <v>0.59113401544428679</v>
      </c>
      <c r="I368">
        <f t="shared" ca="1" si="118"/>
        <v>0.49800710752051403</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fl3</v>
      </c>
      <c r="AB368" t="s">
        <v>89</v>
      </c>
      <c r="AC368" t="s">
        <v>488</v>
      </c>
      <c r="AD368">
        <v>1</v>
      </c>
      <c r="AE368" t="s">
        <v>129</v>
      </c>
      <c r="AF368">
        <v>230</v>
      </c>
      <c r="AG368">
        <v>129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프리스</v>
      </c>
      <c r="AL368">
        <v>1</v>
      </c>
      <c r="AM36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v>
      </c>
      <c r="AN368" t="str">
        <f t="shared" ca="1" si="114"/>
        <v>{"dy":26,"sl":11,"tp":"fl3","vl":"Actor0125","cn":1,"pt":"DI","pp":230,"pr":129}</v>
      </c>
    </row>
    <row r="369" spans="1:40">
      <c r="A369">
        <v>27</v>
      </c>
      <c r="B369">
        <v>11</v>
      </c>
      <c r="C369">
        <f t="shared" si="104"/>
        <v>2</v>
      </c>
      <c r="D369">
        <f t="shared" ca="1" si="118"/>
        <v>0.12582056118772988</v>
      </c>
      <c r="E369">
        <f t="shared" ca="1" si="118"/>
        <v>0.44765523339749647</v>
      </c>
      <c r="F369">
        <f t="shared" ca="1" si="118"/>
        <v>0.24845069359207228</v>
      </c>
      <c r="G369">
        <f t="shared" ca="1" si="118"/>
        <v>0.5404462983563183</v>
      </c>
      <c r="H369">
        <f t="shared" ca="1" si="118"/>
        <v>0.60590398375636412</v>
      </c>
      <c r="I369">
        <f t="shared" ca="1" si="118"/>
        <v>0.24328987302241289</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v>
      </c>
      <c r="AN369" t="str">
        <f t="shared" ca="1" si="114"/>
        <v>{"dy":27,"sl":11}</v>
      </c>
    </row>
    <row r="370" spans="1:40">
      <c r="A370">
        <v>28</v>
      </c>
      <c r="B370">
        <v>11</v>
      </c>
      <c r="C370">
        <f t="shared" si="104"/>
        <v>2</v>
      </c>
      <c r="D370">
        <f t="shared" ca="1" si="118"/>
        <v>0.44637022000765503</v>
      </c>
      <c r="E370">
        <f t="shared" ca="1" si="118"/>
        <v>0.65961297445270095</v>
      </c>
      <c r="F370">
        <f t="shared" ca="1" si="118"/>
        <v>0.62113277051838967</v>
      </c>
      <c r="G370">
        <f t="shared" ca="1" si="118"/>
        <v>0.54570076516766064</v>
      </c>
      <c r="H370">
        <f t="shared" ca="1" si="118"/>
        <v>0.54166102259035243</v>
      </c>
      <c r="I370">
        <f t="shared" ca="1" si="118"/>
        <v>0.79640511375303058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v>
      </c>
      <c r="AN370" t="str">
        <f t="shared" ca="1" si="114"/>
        <v>{"dy":28,"sl":11}</v>
      </c>
    </row>
    <row r="371" spans="1:40">
      <c r="A371">
        <v>29</v>
      </c>
      <c r="B371">
        <v>11</v>
      </c>
      <c r="C371">
        <f t="shared" si="104"/>
        <v>2</v>
      </c>
      <c r="D371">
        <f t="shared" ca="1" si="118"/>
        <v>0.29015102074799604</v>
      </c>
      <c r="E371">
        <f t="shared" ca="1" si="118"/>
        <v>0.93187309585536504</v>
      </c>
      <c r="F371">
        <f t="shared" ca="1" si="118"/>
        <v>0.85030038776308459</v>
      </c>
      <c r="G371">
        <f t="shared" ca="1" si="118"/>
        <v>0.58787881463833558</v>
      </c>
      <c r="H371">
        <f t="shared" ca="1" si="118"/>
        <v>0.34342346842904004</v>
      </c>
      <c r="I371">
        <f t="shared" ca="1" si="118"/>
        <v>0.7656446394092532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v>
      </c>
      <c r="AN371" t="str">
        <f t="shared" ca="1" si="114"/>
        <v>{"dy":29,"sl":11}</v>
      </c>
    </row>
    <row r="372" spans="1:40">
      <c r="A372">
        <v>30</v>
      </c>
      <c r="B372">
        <v>11</v>
      </c>
      <c r="C372">
        <f t="shared" si="104"/>
        <v>2</v>
      </c>
      <c r="D372">
        <f t="shared" ca="1" si="118"/>
        <v>0.48262370581476732</v>
      </c>
      <c r="E372">
        <f t="shared" ca="1" si="118"/>
        <v>0.59483334068931781</v>
      </c>
      <c r="F372">
        <f t="shared" ca="1" si="118"/>
        <v>0.77307403076423764</v>
      </c>
      <c r="G372">
        <f t="shared" ca="1" si="118"/>
        <v>5.9916694501552015E-2</v>
      </c>
      <c r="H372">
        <f t="shared" ca="1" si="118"/>
        <v>7.2640505609238293E-3</v>
      </c>
      <c r="I372">
        <f t="shared" ca="1" si="118"/>
        <v>0.79531726415297377</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fl6</v>
      </c>
      <c r="AB372" t="s">
        <v>435</v>
      </c>
      <c r="AC372" t="s">
        <v>470</v>
      </c>
      <c r="AD372">
        <v>1</v>
      </c>
      <c r="AE372" t="s">
        <v>129</v>
      </c>
      <c r="AF372">
        <v>80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솔</v>
      </c>
      <c r="AL372">
        <v>1</v>
      </c>
      <c r="AM37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v>
      </c>
      <c r="AN372" t="str">
        <f t="shared" ca="1" si="114"/>
        <v>{"dy":30,"sl":11,"tp":"fl6","vl":"Actor2015","cn":1,"pt":"DI","pp":80,"pr":49}</v>
      </c>
    </row>
    <row r="373" spans="1:40">
      <c r="A373">
        <v>31</v>
      </c>
      <c r="B373">
        <v>11</v>
      </c>
      <c r="C373">
        <f t="shared" si="104"/>
        <v>2</v>
      </c>
      <c r="D373">
        <f t="shared" ca="1" si="118"/>
        <v>0.64191246254250633</v>
      </c>
      <c r="E373">
        <f t="shared" ca="1" si="118"/>
        <v>0.50379236214515122</v>
      </c>
      <c r="F373">
        <f t="shared" ca="1" si="118"/>
        <v>0.2305597859867099</v>
      </c>
      <c r="G373">
        <f t="shared" ca="1" si="118"/>
        <v>0.91822376105916237</v>
      </c>
      <c r="H373">
        <f t="shared" ca="1" si="118"/>
        <v>0.28164560518557913</v>
      </c>
      <c r="I373">
        <f t="shared" ca="1" si="118"/>
        <v>0.30885493247585138</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fl6</v>
      </c>
      <c r="AB373" t="s">
        <v>435</v>
      </c>
      <c r="AC373" t="s">
        <v>470</v>
      </c>
      <c r="AD373">
        <v>1</v>
      </c>
      <c r="AE373" t="s">
        <v>129</v>
      </c>
      <c r="AF373">
        <v>80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솔</v>
      </c>
      <c r="AL373">
        <v>1</v>
      </c>
      <c r="AM37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AN373" t="str">
        <f t="shared" ca="1" si="114"/>
        <v>{"dy":31,"sl":11,"tp":"fl6","vl":"Actor2015","cn":1,"pt":"DI","pp":80,"pr":49}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 AB4 AB6:AB8 AB86:AB104 AB184:AB224 AB54:AB84 AB226:AB254 AB261:AB373 AB26:AB44 AB10:AB24 AB106:AB154 AB46:AB52 AB257:AB259 AB156:AB165 AB167:AB182"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K1" workbookViewId="0">
      <pane ySplit="1" topLeftCell="A62" activePane="bottomLeft" state="frozen"/>
      <selection pane="bottomLeft" activeCell="AE12" sqref="AE12"/>
    </sheetView>
    <sheetView topLeftCell="K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t="shared" ref="B2:B22" ca="1" si="0">IF(A2&lt;&gt;OFFSET(A2,-1,0),1,OFFSET(B2,-1,0)+1)</f>
        <v>1</v>
      </c>
      <c r="C2" t="str">
        <f t="shared" ref="C2:C34" ca="1" si="1">VLOOKUP(RANDBETWEEN(1,COUNTA(Z:Z)-1),Z:AA,2,0)</f>
        <v>Actor3114m</v>
      </c>
      <c r="D2" t="str">
        <f>IF(ISBLANK(F2),"",
IFERROR(VLOOKUP(F2,[2]ActorTable!$A:$H,MATCH("이름참고",[2]ActorTable!$1:$1,0),0),"캐릭터없음"))</f>
        <v>닉스</v>
      </c>
      <c r="E2" t="str">
        <f t="shared" ref="E2:E34" ca="1" si="2">IF(AND(B2&lt;=OFFSET(B2,1,0),NOT(ISBLANK(F2))),
IF(F2=OFFSET(F2,1,0),"같음",""),"")</f>
        <v/>
      </c>
      <c r="F2" t="s">
        <v>319</v>
      </c>
      <c r="G2">
        <v>3</v>
      </c>
      <c r="H2">
        <v>6</v>
      </c>
      <c r="I2">
        <v>15</v>
      </c>
      <c r="J2">
        <v>0</v>
      </c>
      <c r="K2">
        <v>0</v>
      </c>
      <c r="L2">
        <v>0</v>
      </c>
      <c r="M2">
        <v>0</v>
      </c>
      <c r="N2">
        <v>0</v>
      </c>
      <c r="O2">
        <v>0</v>
      </c>
      <c r="P2">
        <v>0</v>
      </c>
      <c r="Q2">
        <v>18</v>
      </c>
      <c r="R2">
        <v>113</v>
      </c>
      <c r="S2" t="str">
        <f>IFERROR(VLOOKUP(R2,[2]WingLookTable!$A:$B,2,0),"캐릭터없음")</f>
        <v>Wing_BlueSineFullStripeFast</v>
      </c>
      <c r="T2">
        <f t="shared" ref="T2:T34" ca="1" si="3">VLOOKUP(RANDBETWEEN(1,COUNTA(AD:AD)-1),AD:AE,2,0)</f>
        <v>328</v>
      </c>
      <c r="U2" t="str">
        <f t="shared" ref="U2:U62" ca="1" si="4">IF(ROW()=2,V2,OFFSET(U2,-1,0)&amp;IF(LEN(V2)=0,"",","&amp;V2))</f>
        <v>{"dy":1,"sl":1,"id":"Actor1109m","stats":{"tr":3,"trp":6,"str":15,"dex":0,"int":0,"vit":0,"train":0,"wgGr0":0,"wgGr1":0,"wgGr2":0,"wgGr3":18,"wgLk":113}}</v>
      </c>
      <c r="V2" t="str">
        <f t="shared" ref="V2" ca="1" si="5">"{"""&amp;A$1&amp;""":"&amp;A2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{"dy":1,"sl":1,"id":"Actor1109m","stats":{"tr":3,"trp":6,"str":15,"dex":0,"int":0,"vit":0,"train":0,"wgGr0":0,"wgGr1":0,"wgGr2":0,"wgGr3":18,"wgLk":113}}</v>
      </c>
      <c r="X2" t="str">
        <f ca="1">"["&amp;
IF(LEFT(OFFSET(U1,COUNTA(U:U)-1,0),1)=",",SUBSTITUTE(OFFSET(U1,COUNTA(U:U)-1,0),",","",1),OFFSET(U1,COUNTA(U:U)-1,0))
&amp;"]"</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Z2">
        <v>1</v>
      </c>
      <c r="AA2" t="s">
        <v>312</v>
      </c>
      <c r="AB2">
        <f t="shared" ref="AB2:AB35" si="6">COUNTIF(F:F,AA2)</f>
        <v>1</v>
      </c>
      <c r="AD2">
        <v>1</v>
      </c>
      <c r="AE2">
        <v>101</v>
      </c>
      <c r="AF2">
        <f t="shared" ref="AF2:AF33" si="7">COUNTIF(R:R,AE2)</f>
        <v>1</v>
      </c>
    </row>
    <row r="3" spans="1:32">
      <c r="A3">
        <v>1</v>
      </c>
      <c r="B3">
        <f t="shared" ca="1" si="0"/>
        <v>2</v>
      </c>
      <c r="C3" t="str">
        <f t="shared" ca="1" si="1"/>
        <v>Actor3022m</v>
      </c>
      <c r="D3" t="str">
        <f>IF(ISBLANK(F3),"",
IFERROR(VLOOKUP(F3,[2]ActorTable!$A:$H,MATCH("이름참고",[2]ActorTable!$1:$1,0),0),"캐릭터없음"))</f>
        <v>그루퍼스</v>
      </c>
      <c r="E3" t="str">
        <f t="shared" ca="1" si="2"/>
        <v/>
      </c>
      <c r="F3" t="s">
        <v>369</v>
      </c>
      <c r="G3">
        <v>3</v>
      </c>
      <c r="H3">
        <v>6</v>
      </c>
      <c r="I3">
        <v>10</v>
      </c>
      <c r="J3">
        <v>5</v>
      </c>
      <c r="K3">
        <v>0</v>
      </c>
      <c r="L3">
        <v>0</v>
      </c>
      <c r="M3">
        <v>0</v>
      </c>
      <c r="N3">
        <v>0</v>
      </c>
      <c r="O3">
        <v>0</v>
      </c>
      <c r="P3">
        <v>0</v>
      </c>
      <c r="Q3">
        <v>18</v>
      </c>
      <c r="R3">
        <v>211</v>
      </c>
      <c r="S3" t="str">
        <f>IFERROR(VLOOKUP(R3,[2]WingLookTable!$A:$B,2,0),"캐릭터없음")</f>
        <v>Wing_FireSinePatternFullSlow</v>
      </c>
      <c r="T3">
        <f t="shared" ca="1" si="3"/>
        <v>332</v>
      </c>
      <c r="U3" t="str">
        <f t="shared" ca="1" si="4"/>
        <v>{"dy":1,"sl":1,"id":"Actor1109m","stats":{"tr":3,"trp":6,"str":15,"dex":0,"int":0,"vit":0,"train":0,"wgGr0":0,"wgGr1":0,"wgGr2":0,"wgGr3":18,"wgLk":113}},{"dy":1,"sl":2,"id":"Actor2010m","stats":{"tr":3,"trp":6,"str":10,"dex":5,"int":0,"vit":0,"train":0,"wgGr0":0,"wgGr1":0,"wgGr2":0,"wgGr3":18,"wgLk":211}}</v>
      </c>
      <c r="V3" t="str">
        <f t="shared" ref="V3:V21" ca="1" si="8">"{"""&amp;A$1&amp;""":"&amp;A3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{"dy":1,"sl":2,"id":"Actor2010m","stats":{"tr":3,"trp":6,"str":10,"dex":5,"int":0,"vit":0,"train":0,"wgGr0":0,"wgGr1":0,"wgGr2":0,"wgGr3":18,"wgLk":211}}</v>
      </c>
      <c r="Z3">
        <v>2</v>
      </c>
      <c r="AA3" t="s">
        <v>313</v>
      </c>
      <c r="AB3">
        <f t="shared" si="6"/>
        <v>1</v>
      </c>
      <c r="AD3">
        <v>2</v>
      </c>
      <c r="AE3">
        <v>105</v>
      </c>
      <c r="AF3">
        <f t="shared" si="7"/>
        <v>1</v>
      </c>
    </row>
    <row r="4" spans="1:32">
      <c r="A4">
        <v>2</v>
      </c>
      <c r="B4">
        <f t="shared" ca="1" si="0"/>
        <v>1</v>
      </c>
      <c r="C4" t="str">
        <f t="shared" ref="C4" ca="1" si="9">VLOOKUP(RANDBETWEEN(1,COUNTA(Z:Z)-1),Z:AA,2,0)</f>
        <v>Actor0024m</v>
      </c>
      <c r="D4" t="str">
        <f>IF(ISBLANK(F4),"",
IFERROR(VLOOKUP(F4,[2]ActorTable!$A:$H,MATCH("이름참고",[2]ActorTable!$1:$1,0),0),"캐릭터없음"))</f>
        <v>메디아</v>
      </c>
      <c r="E4" t="str">
        <f t="shared" ref="E4" ca="1" si="10">IF(AND(B4&lt;=OFFSET(B4,1,0),NOT(ISBLANK(F4))),
IF(F4=OFFSET(F4,1,0),"같음",""),"")</f>
        <v/>
      </c>
      <c r="F4" t="s">
        <v>418</v>
      </c>
      <c r="G4">
        <v>3</v>
      </c>
      <c r="H4">
        <v>6</v>
      </c>
      <c r="I4">
        <v>10</v>
      </c>
      <c r="J4">
        <v>0</v>
      </c>
      <c r="K4">
        <v>5</v>
      </c>
      <c r="L4">
        <v>0</v>
      </c>
      <c r="M4">
        <v>0</v>
      </c>
      <c r="N4">
        <v>0</v>
      </c>
      <c r="O4">
        <v>0</v>
      </c>
      <c r="P4">
        <v>0</v>
      </c>
      <c r="Q4">
        <v>18</v>
      </c>
      <c r="R4">
        <v>306</v>
      </c>
      <c r="S4" t="str">
        <f>IFERROR(VLOOKUP(R4,[2]WingLookTable!$A:$B,2,0),"캐릭터없음")</f>
        <v>Wing_DustGreenSineOtherOtherFast</v>
      </c>
      <c r="T4">
        <f t="shared" ref="T4" ca="1" si="11">VLOOKUP(RANDBETWEEN(1,COUNTA(AD:AD)-1),AD:AE,2,0)</f>
        <v>184</v>
      </c>
      <c r="U4" t="str">
        <f t="shared" ref="U4" ca="1" si="12">IF(ROW()=2,V4,OFFSET(U4,-1,0)&amp;IF(LEN(V4)=0,"",","&amp;V4))</f>
        <v>{"dy":1,"sl":1,"id":"Actor1109m","stats":{"tr":3,"trp":6,"str":15,"dex":0,"int":0,"vit":0,"train":0,"wgGr0":0,"wgGr1":0,"wgGr2":0,"wgGr3":18,"wgLk":113}},{"dy":1,"sl":2,"id":"Actor2010m","stats":{"tr":3,"trp":6,"str":10,"dex":5,"int":0,"vit":0,"train":0,"wgGr0":0,"wgGr1":0,"wgGr2":0,"wgGr3":18,"wgLk":211}},{"dy":2,"sl":1,"id":"Actor1218m","stats":{"tr":3,"trp":6,"str":10,"dex":0,"int":5,"vit":0,"train":0,"wgGr0":0,"wgGr1":0,"wgGr2":0,"wgGr3":18,"wgLk":306}}</v>
      </c>
      <c r="V4" t="str">
        <f t="shared" ca="1" si="8"/>
        <v>{"dy":2,"sl":1,"id":"Actor1218m","stats":{"tr":3,"trp":6,"str":10,"dex":0,"int":5,"vit":0,"train":0,"wgGr0":0,"wgGr1":0,"wgGr2":0,"wgGr3":18,"wgLk":306}}</v>
      </c>
      <c r="Z4">
        <v>3</v>
      </c>
      <c r="AA4" t="s">
        <v>314</v>
      </c>
      <c r="AB4">
        <f t="shared" si="6"/>
        <v>1</v>
      </c>
      <c r="AD4">
        <v>3</v>
      </c>
      <c r="AE4">
        <v>109</v>
      </c>
      <c r="AF4">
        <f t="shared" si="7"/>
        <v>1</v>
      </c>
    </row>
    <row r="5" spans="1:32">
      <c r="A5">
        <v>2</v>
      </c>
      <c r="B5">
        <f t="shared" ca="1" si="0"/>
        <v>2</v>
      </c>
      <c r="C5" t="str">
        <f t="shared" ref="C5" ca="1" si="13">VLOOKUP(RANDBETWEEN(1,COUNTA(Z:Z)-1),Z:AA,2,0)</f>
        <v>Actor2235m</v>
      </c>
      <c r="D5" t="str">
        <f>IF(ISBLANK(F5),"",
IFERROR(VLOOKUP(F5,[2]ActorTable!$A:$H,MATCH("이름참고",[2]ActorTable!$1:$1,0),0),"캐릭터없음"))</f>
        <v>원더</v>
      </c>
      <c r="E5" t="str">
        <f t="shared" ref="E5" ca="1" si="14">IF(AND(B5&lt;=OFFSET(B5,1,0),NOT(ISBLANK(F5))),
IF(F5=OFFSET(F5,1,0),"같음",""),"")</f>
        <v/>
      </c>
      <c r="F5" t="s">
        <v>363</v>
      </c>
      <c r="G5">
        <v>3</v>
      </c>
      <c r="H5">
        <v>6</v>
      </c>
      <c r="I5">
        <v>8</v>
      </c>
      <c r="J5">
        <v>0</v>
      </c>
      <c r="K5">
        <v>7</v>
      </c>
      <c r="L5">
        <v>0</v>
      </c>
      <c r="M5">
        <v>0</v>
      </c>
      <c r="N5">
        <v>0</v>
      </c>
      <c r="O5">
        <v>0</v>
      </c>
      <c r="P5">
        <v>0</v>
      </c>
      <c r="Q5">
        <v>18</v>
      </c>
      <c r="R5">
        <v>369</v>
      </c>
      <c r="S5" t="str">
        <f>IFERROR(VLOOKUP(R5,[2]WingLookTable!$A:$B,2,0),"캐릭터없음")</f>
        <v>Wing_SkyLightningSineOtherFast</v>
      </c>
      <c r="T5">
        <f t="shared" ref="T5" ca="1" si="15">VLOOKUP(RANDBETWEEN(1,COUNTA(AD:AD)-1),AD:AE,2,0)</f>
        <v>205</v>
      </c>
      <c r="U5" t="str">
        <f t="shared" ref="U5" ca="1" si="16">IF(ROW()=2,V5,OFFSET(U5,-1,0)&amp;IF(LEN(V5)=0,"",","&amp;V5))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v>
      </c>
      <c r="V5" t="str">
        <f t="shared" ca="1" si="8"/>
        <v>{"dy":2,"sl":2,"id":"Actor2128m","stats":{"tr":3,"trp":6,"str":8,"dex":0,"int":7,"vit":0,"train":0,"wgGr0":0,"wgGr1":0,"wgGr2":0,"wgGr3":18,"wgLk":369}}</v>
      </c>
      <c r="Z5">
        <v>4</v>
      </c>
      <c r="AA5" t="s">
        <v>315</v>
      </c>
      <c r="AB5">
        <f t="shared" si="6"/>
        <v>3</v>
      </c>
      <c r="AD5">
        <v>4</v>
      </c>
      <c r="AE5">
        <v>113</v>
      </c>
      <c r="AF5">
        <f t="shared" si="7"/>
        <v>1</v>
      </c>
    </row>
    <row r="6" spans="1:32">
      <c r="A6">
        <v>3</v>
      </c>
      <c r="B6">
        <f t="shared" ca="1" si="0"/>
        <v>1</v>
      </c>
      <c r="C6" t="str">
        <f t="shared" ref="C6" ca="1" si="17">VLOOKUP(RANDBETWEEN(1,COUNTA(Z:Z)-1),Z:AA,2,0)</f>
        <v>Actor2010m</v>
      </c>
      <c r="D6" t="str">
        <f>IF(ISBLANK(F6),"",
IFERROR(VLOOKUP(F6,[2]ActorTable!$A:$H,MATCH("이름참고",[2]ActorTable!$1:$1,0),0),"캐릭터없음"))</f>
        <v>베이</v>
      </c>
      <c r="E6" t="str">
        <f t="shared" ref="E6" ca="1" si="18">IF(AND(B6&lt;=OFFSET(B6,1,0),NOT(ISBLANK(F6))),
IF(F6=OFFSET(F6,1,0),"같음",""),"")</f>
        <v/>
      </c>
      <c r="F6" t="s">
        <v>406</v>
      </c>
      <c r="G6">
        <v>3</v>
      </c>
      <c r="H6">
        <v>6</v>
      </c>
      <c r="I6">
        <v>0</v>
      </c>
      <c r="J6">
        <v>8</v>
      </c>
      <c r="K6">
        <v>0</v>
      </c>
      <c r="L6">
        <v>7</v>
      </c>
      <c r="M6">
        <v>0</v>
      </c>
      <c r="N6">
        <v>0</v>
      </c>
      <c r="O6">
        <v>0</v>
      </c>
      <c r="P6">
        <v>0</v>
      </c>
      <c r="Q6">
        <v>18</v>
      </c>
      <c r="R6">
        <v>181</v>
      </c>
      <c r="S6" t="str">
        <f>IFERROR(VLOOKUP(R6,[2]WingLookTable!$A:$B,2,0),"캐릭터없음")</f>
        <v>Wing_DustPurpleNoiseOtherStripeSlow</v>
      </c>
      <c r="T6">
        <f t="shared" ref="T6" ca="1" si="19">VLOOKUP(RANDBETWEEN(1,COUNTA(AD:AD)-1),AD:AE,2,0)</f>
        <v>205</v>
      </c>
      <c r="U6" t="str">
        <f t="shared" ref="U6" ca="1" si="20">IF(ROW()=2,V6,OFFSET(U6,-1,0)&amp;IF(LEN(V6)=0,"",","&amp;V6))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v>
      </c>
      <c r="V6" t="str">
        <f t="shared" ca="1" si="8"/>
        <v>{"dy":3,"sl":1,"id":"Actor0104m","stats":{"tr":3,"trp":6,"str":0,"dex":8,"int":0,"vit":7,"train":0,"wgGr0":0,"wgGr1":0,"wgGr2":0,"wgGr3":18,"wgLk":181}}</v>
      </c>
      <c r="Z6">
        <v>5</v>
      </c>
      <c r="AA6" t="s">
        <v>316</v>
      </c>
      <c r="AB6">
        <f t="shared" si="6"/>
        <v>1</v>
      </c>
      <c r="AD6">
        <v>5</v>
      </c>
      <c r="AE6">
        <v>117</v>
      </c>
      <c r="AF6">
        <f t="shared" si="7"/>
        <v>0</v>
      </c>
    </row>
    <row r="7" spans="1:32">
      <c r="A7">
        <v>3</v>
      </c>
      <c r="B7">
        <f t="shared" ca="1" si="0"/>
        <v>2</v>
      </c>
      <c r="C7" t="str">
        <f t="shared" ref="C7" ca="1" si="21">VLOOKUP(RANDBETWEEN(1,COUNTA(Z:Z)-1),Z:AA,2,0)</f>
        <v>Actor3019m</v>
      </c>
      <c r="D7" t="str">
        <f>IF(ISBLANK(F7),"",
IFERROR(VLOOKUP(F7,[2]ActorTable!$A:$H,MATCH("이름참고",[2]ActorTable!$1:$1,0),0),"캐릭터없음"))</f>
        <v>플랜도</v>
      </c>
      <c r="E7" t="str">
        <f t="shared" ref="E7" ca="1" si="22">IF(AND(B7&lt;=OFFSET(B7,1,0),NOT(ISBLANK(F7))),
IF(F7=OFFSET(F7,1,0),"같음",""),"")</f>
        <v/>
      </c>
      <c r="F7" t="s">
        <v>461</v>
      </c>
      <c r="G7">
        <v>3</v>
      </c>
      <c r="H7">
        <v>6</v>
      </c>
      <c r="I7">
        <v>2</v>
      </c>
      <c r="J7">
        <v>5</v>
      </c>
      <c r="K7">
        <v>8</v>
      </c>
      <c r="L7">
        <v>0</v>
      </c>
      <c r="M7">
        <v>0</v>
      </c>
      <c r="N7">
        <v>0</v>
      </c>
      <c r="O7">
        <v>0</v>
      </c>
      <c r="P7">
        <v>0</v>
      </c>
      <c r="Q7">
        <v>18</v>
      </c>
      <c r="R7">
        <v>133</v>
      </c>
      <c r="S7" t="str">
        <f>IFERROR(VLOOKUP(R7,[2]WingLookTable!$A:$B,2,0),"캐릭터없음")</f>
        <v>Wing_CyanSineOtherFullFast</v>
      </c>
      <c r="T7">
        <f t="shared" ref="T7" ca="1" si="23">VLOOKUP(RANDBETWEEN(1,COUNTA(AD:AD)-1),AD:AE,2,0)</f>
        <v>328</v>
      </c>
      <c r="U7" t="str">
        <f t="shared" ref="U7" ca="1" si="24">IF(ROW()=2,V7,OFFSET(U7,-1,0)&amp;IF(LEN(V7)=0,"",","&amp;V7))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v>
      </c>
      <c r="V7" t="str">
        <f t="shared" ref="V7" ca="1" si="25">"{"""&amp;A$1&amp;""":"&amp;A7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{"dy":3,"sl":2,"id":"Actor1039m","stats":{"tr":3,"trp":6,"str":2,"dex":5,"int":8,"vit":0,"train":0,"wgGr0":0,"wgGr1":0,"wgGr2":0,"wgGr3":18,"wgLk":133}}</v>
      </c>
      <c r="Z7">
        <v>6</v>
      </c>
      <c r="AA7" t="s">
        <v>317</v>
      </c>
      <c r="AB7">
        <f t="shared" si="6"/>
        <v>2</v>
      </c>
      <c r="AD7">
        <v>6</v>
      </c>
      <c r="AE7">
        <v>121</v>
      </c>
      <c r="AF7">
        <f t="shared" si="7"/>
        <v>1</v>
      </c>
    </row>
    <row r="8" spans="1:32">
      <c r="A8">
        <v>4</v>
      </c>
      <c r="B8">
        <f t="shared" ca="1" si="0"/>
        <v>1</v>
      </c>
      <c r="C8" t="str">
        <f t="shared" ca="1" si="1"/>
        <v>Actor3022m</v>
      </c>
      <c r="D8" t="str">
        <f>IF(ISBLANK(F8),"",
IFERROR(VLOOKUP(F8,[2]ActorTable!$A:$H,MATCH("이름참고",[2]ActorTable!$1:$1,0),0),"캐릭터없음"))</f>
        <v>프리스</v>
      </c>
      <c r="E8" t="str">
        <f t="shared" ca="1" si="2"/>
        <v/>
      </c>
      <c r="F8" t="s">
        <v>367</v>
      </c>
      <c r="G8">
        <v>3</v>
      </c>
      <c r="H8">
        <v>6</v>
      </c>
      <c r="I8">
        <v>5</v>
      </c>
      <c r="J8">
        <v>5</v>
      </c>
      <c r="K8">
        <v>5</v>
      </c>
      <c r="L8">
        <v>0</v>
      </c>
      <c r="M8">
        <v>0</v>
      </c>
      <c r="N8">
        <v>0</v>
      </c>
      <c r="O8">
        <v>0</v>
      </c>
      <c r="P8">
        <v>0</v>
      </c>
      <c r="Q8">
        <v>18</v>
      </c>
      <c r="R8">
        <v>125</v>
      </c>
      <c r="S8" t="str">
        <f>IFERROR(VLOOKUP(R8,[2]WingLookTable!$A:$B,2,0),"캐릭터없음")</f>
        <v>Wing_CyanOtherBeeOtherSlow</v>
      </c>
      <c r="T8">
        <f t="shared" ca="1" si="3"/>
        <v>356</v>
      </c>
      <c r="U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v>
      </c>
      <c r="V8" t="str">
        <f t="shared" ca="1" si="8"/>
        <v>{"dy":4,"sl":1,"id":"Actor0125m","stats":{"tr":3,"trp":6,"str":5,"dex":5,"int":5,"vit":0,"train":0,"wgGr0":0,"wgGr1":0,"wgGr2":0,"wgGr3":18,"wgLk":125}}</v>
      </c>
      <c r="Z8">
        <v>7</v>
      </c>
      <c r="AA8" t="s">
        <v>318</v>
      </c>
      <c r="AB8">
        <f t="shared" si="6"/>
        <v>3</v>
      </c>
      <c r="AD8">
        <v>7</v>
      </c>
      <c r="AE8">
        <v>125</v>
      </c>
      <c r="AF8">
        <f t="shared" si="7"/>
        <v>1</v>
      </c>
    </row>
    <row r="9" spans="1:32">
      <c r="A9">
        <v>4</v>
      </c>
      <c r="B9">
        <f t="shared" ca="1" si="0"/>
        <v>2</v>
      </c>
      <c r="C9" t="str">
        <f t="shared" ca="1" si="1"/>
        <v>Actor1002m</v>
      </c>
      <c r="D9" t="str">
        <f>IF(ISBLANK(F9),"",
IFERROR(VLOOKUP(F9,[2]ActorTable!$A:$H,MATCH("이름참고",[2]ActorTable!$1:$1,0),0),"캐릭터없음"))</f>
        <v>무테이</v>
      </c>
      <c r="E9" t="str">
        <f t="shared" ca="1" si="2"/>
        <v/>
      </c>
      <c r="F9" t="s">
        <v>368</v>
      </c>
      <c r="G9">
        <v>3</v>
      </c>
      <c r="H9">
        <v>6</v>
      </c>
      <c r="I9">
        <v>10</v>
      </c>
      <c r="J9">
        <v>5</v>
      </c>
      <c r="K9">
        <v>0</v>
      </c>
      <c r="L9">
        <v>0</v>
      </c>
      <c r="M9">
        <v>0</v>
      </c>
      <c r="N9">
        <v>0</v>
      </c>
      <c r="O9">
        <v>0</v>
      </c>
      <c r="P9">
        <v>0</v>
      </c>
      <c r="Q9">
        <v>18</v>
      </c>
      <c r="R9">
        <v>205</v>
      </c>
      <c r="S9" t="str">
        <f>IFERROR(VLOOKUP(R9,[2]WingLookTable!$A:$B,2,0),"캐릭터없음")</f>
        <v>Wing_FirePatternPatternFullFast</v>
      </c>
      <c r="T9">
        <f t="shared" ca="1" si="3"/>
        <v>336</v>
      </c>
      <c r="U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v>
      </c>
      <c r="V9" t="str">
        <f t="shared" ca="1" si="8"/>
        <v>{"dy":4,"sl":2,"id":"Actor3021m","stats":{"tr":3,"trp":6,"str":10,"dex":5,"int":0,"vit":0,"train":0,"wgGr0":0,"wgGr1":0,"wgGr2":0,"wgGr3":18,"wgLk":205}}</v>
      </c>
      <c r="Z9">
        <v>8</v>
      </c>
      <c r="AA9" t="s">
        <v>319</v>
      </c>
      <c r="AB9">
        <f t="shared" si="6"/>
        <v>3</v>
      </c>
      <c r="AD9">
        <v>8</v>
      </c>
      <c r="AE9">
        <v>129</v>
      </c>
      <c r="AF9">
        <f t="shared" si="7"/>
        <v>0</v>
      </c>
    </row>
    <row r="10" spans="1:32">
      <c r="A10">
        <v>5</v>
      </c>
      <c r="B10">
        <f t="shared" ca="1" si="0"/>
        <v>1</v>
      </c>
      <c r="C10" t="str">
        <f t="shared" ref="C10" ca="1" si="26">VLOOKUP(RANDBETWEEN(1,COUNTA(Z:Z)-1),Z:AA,2,0)</f>
        <v>Actor1216m</v>
      </c>
      <c r="D10" t="str">
        <f>IF(ISBLANK(F10),"",
IFERROR(VLOOKUP(F10,[2]ActorTable!$A:$H,MATCH("이름참고",[2]ActorTable!$1:$1,0),0),"캐릭터없음"))</f>
        <v>미네락</v>
      </c>
      <c r="E10" t="str">
        <f t="shared" ref="E10" ca="1" si="27">IF(AND(B10&lt;=OFFSET(B10,1,0),NOT(ISBLANK(F10))),
IF(F10=OFFSET(F10,1,0),"같음",""),"")</f>
        <v/>
      </c>
      <c r="F10" t="s">
        <v>328</v>
      </c>
      <c r="G10">
        <v>3</v>
      </c>
      <c r="H10">
        <v>6</v>
      </c>
      <c r="I10">
        <v>5</v>
      </c>
      <c r="J10">
        <v>0</v>
      </c>
      <c r="K10">
        <v>5</v>
      </c>
      <c r="L10">
        <v>5</v>
      </c>
      <c r="M10">
        <v>0</v>
      </c>
      <c r="N10">
        <v>0</v>
      </c>
      <c r="O10">
        <v>0</v>
      </c>
      <c r="P10">
        <v>0</v>
      </c>
      <c r="Q10">
        <v>18</v>
      </c>
      <c r="R10">
        <v>202</v>
      </c>
      <c r="S10" t="str">
        <f>IFERROR(VLOOKUP(R10,[2]WingLookTable!$A:$B,2,0),"캐릭터없음")</f>
        <v>Wing_FireOtherSineFullFast</v>
      </c>
      <c r="T10">
        <f t="shared" ref="T10" ca="1" si="28">VLOOKUP(RANDBETWEEN(1,COUNTA(AD:AD)-1),AD:AE,2,0)</f>
        <v>121</v>
      </c>
      <c r="U10" t="str">
        <f t="shared" ref="U10" ca="1" si="29">IF(ROW()=2,V10,OFFSET(U10,-1,0)&amp;IF(LEN(V10)=0,"",","&amp;V10))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v>
      </c>
      <c r="V10" t="str">
        <f t="shared" ca="1" si="8"/>
        <v>{"dy":5,"sl":1,"id":"Actor2120m","stats":{"tr":3,"trp":6,"str":5,"dex":0,"int":5,"vit":5,"train":0,"wgGr0":0,"wgGr1":0,"wgGr2":0,"wgGr3":18,"wgLk":202}}</v>
      </c>
      <c r="Z10">
        <v>9</v>
      </c>
      <c r="AA10" t="s">
        <v>320</v>
      </c>
      <c r="AB10">
        <f t="shared" si="6"/>
        <v>3</v>
      </c>
      <c r="AD10">
        <v>9</v>
      </c>
      <c r="AE10">
        <v>133</v>
      </c>
      <c r="AF10">
        <f t="shared" si="7"/>
        <v>1</v>
      </c>
    </row>
    <row r="11" spans="1:32">
      <c r="A11">
        <v>5</v>
      </c>
      <c r="B11">
        <f t="shared" ca="1" si="0"/>
        <v>2</v>
      </c>
      <c r="C11" t="str">
        <f t="shared" ref="C11" ca="1" si="30">VLOOKUP(RANDBETWEEN(1,COUNTA(Z:Z)-1),Z:AA,2,0)</f>
        <v>Actor3117m</v>
      </c>
      <c r="D11" t="str">
        <f>IF(ISBLANK(F11),"",
IFERROR(VLOOKUP(F11,[2]ActorTable!$A:$H,MATCH("이름참고",[2]ActorTable!$1:$1,0),0),"캐릭터없음"))</f>
        <v>롤라</v>
      </c>
      <c r="E11" t="str">
        <f t="shared" ref="E11" ca="1" si="31">IF(AND(B11&lt;=OFFSET(B11,1,0),NOT(ISBLANK(F11))),
IF(F11=OFFSET(F11,1,0),"같음",""),"")</f>
        <v/>
      </c>
      <c r="F11" t="s">
        <v>327</v>
      </c>
      <c r="G11">
        <v>3</v>
      </c>
      <c r="H11">
        <v>6</v>
      </c>
      <c r="I11">
        <v>0</v>
      </c>
      <c r="J11">
        <v>5</v>
      </c>
      <c r="K11">
        <v>10</v>
      </c>
      <c r="L11">
        <v>0</v>
      </c>
      <c r="M11">
        <v>0</v>
      </c>
      <c r="N11">
        <v>0</v>
      </c>
      <c r="O11">
        <v>0</v>
      </c>
      <c r="P11">
        <v>0</v>
      </c>
      <c r="Q11">
        <v>18</v>
      </c>
      <c r="R11">
        <v>288</v>
      </c>
      <c r="S11" t="str">
        <f>IFERROR(VLOOKUP(R11,[2]WingLookTable!$A:$B,2,0),"캐릭터없음")</f>
        <v>Wing_YellowStripeOtherFullFast</v>
      </c>
      <c r="T11">
        <f t="shared" ref="T11" ca="1" si="32">VLOOKUP(RANDBETWEEN(1,COUNTA(AD:AD)-1),AD:AE,2,0)</f>
        <v>348</v>
      </c>
      <c r="U11" t="str">
        <f t="shared" ref="U11" ca="1" si="33">IF(ROW()=2,V11,OFFSET(U11,-1,0)&amp;IF(LEN(V11)=0,"",","&amp;V11))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v>
      </c>
      <c r="V11" t="str">
        <f t="shared" ca="1" si="8"/>
        <v>{"dy":5,"sl":2,"id":"Actor3019m","stats":{"tr":3,"trp":6,"str":0,"dex":5,"int":10,"vit":0,"train":0,"wgGr0":0,"wgGr1":0,"wgGr2":0,"wgGr3":18,"wgLk":288}}</v>
      </c>
      <c r="Z11">
        <v>10</v>
      </c>
      <c r="AA11" t="s">
        <v>321</v>
      </c>
      <c r="AB11">
        <f t="shared" si="6"/>
        <v>2</v>
      </c>
      <c r="AD11">
        <v>10</v>
      </c>
      <c r="AE11">
        <v>137</v>
      </c>
      <c r="AF11">
        <f t="shared" si="7"/>
        <v>1</v>
      </c>
    </row>
    <row r="12" spans="1:32">
      <c r="A12">
        <v>6</v>
      </c>
      <c r="B12">
        <f t="shared" ca="1" si="0"/>
        <v>1</v>
      </c>
      <c r="C12" t="str">
        <f t="shared" ca="1" si="1"/>
        <v>Actor0007m</v>
      </c>
      <c r="D12" t="str">
        <f>IF(ISBLANK(F12),"",
IFERROR(VLOOKUP(F12,[2]ActorTable!$A:$H,MATCH("이름참고",[2]ActorTable!$1:$1,0),0),"캐릭터없음"))</f>
        <v>린하이</v>
      </c>
      <c r="E12" t="str">
        <f t="shared" ca="1" si="2"/>
        <v/>
      </c>
      <c r="F12" t="s">
        <v>454</v>
      </c>
      <c r="G12">
        <v>3</v>
      </c>
      <c r="H12">
        <v>6</v>
      </c>
      <c r="I12">
        <v>0</v>
      </c>
      <c r="J12">
        <v>0</v>
      </c>
      <c r="K12">
        <v>15</v>
      </c>
      <c r="L12">
        <v>0</v>
      </c>
      <c r="M12">
        <v>0</v>
      </c>
      <c r="N12">
        <v>0</v>
      </c>
      <c r="O12">
        <v>0</v>
      </c>
      <c r="P12">
        <v>0</v>
      </c>
      <c r="Q12">
        <v>18</v>
      </c>
      <c r="R12">
        <v>272</v>
      </c>
      <c r="S12" t="str">
        <f>IFERROR(VLOOKUP(R12,[2]WingLookTable!$A:$B,2,0),"캐릭터없음")</f>
        <v>Wing_WhiteNoiseOtherFullFast</v>
      </c>
      <c r="T12">
        <f t="shared" ca="1" si="3"/>
        <v>363</v>
      </c>
      <c r="U1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v>
      </c>
      <c r="V12" t="str">
        <f t="shared" ca="1" si="8"/>
        <v>{"dy":6,"sl":1,"id":"Actor2235m","stats":{"tr":3,"trp":6,"str":0,"dex":0,"int":15,"vit":0,"train":0,"wgGr0":0,"wgGr1":0,"wgGr2":0,"wgGr3":18,"wgLk":272}}</v>
      </c>
      <c r="Z12">
        <v>11</v>
      </c>
      <c r="AA12" t="s">
        <v>322</v>
      </c>
      <c r="AB12">
        <f t="shared" si="6"/>
        <v>3</v>
      </c>
      <c r="AD12">
        <v>11</v>
      </c>
      <c r="AE12">
        <v>141</v>
      </c>
      <c r="AF12">
        <f t="shared" si="7"/>
        <v>1</v>
      </c>
    </row>
    <row r="13" spans="1:32">
      <c r="A13">
        <v>6</v>
      </c>
      <c r="B13">
        <f t="shared" ca="1" si="0"/>
        <v>2</v>
      </c>
      <c r="C13" t="str">
        <f t="shared" ca="1" si="1"/>
        <v>Actor0113m</v>
      </c>
      <c r="D13" t="str">
        <f>IF(ISBLANK(F13),"",
IFERROR(VLOOKUP(F13,[2]ActorTable!$A:$H,MATCH("이름참고",[2]ActorTable!$1:$1,0),0),"캐릭터없음"))</f>
        <v>테이슨</v>
      </c>
      <c r="E13" t="str">
        <f t="shared" ca="1" si="2"/>
        <v/>
      </c>
      <c r="F13" t="s">
        <v>360</v>
      </c>
      <c r="G13">
        <v>3</v>
      </c>
      <c r="H13">
        <v>6</v>
      </c>
      <c r="I13">
        <v>0</v>
      </c>
      <c r="J13">
        <v>0</v>
      </c>
      <c r="K13">
        <v>10</v>
      </c>
      <c r="L13">
        <v>5</v>
      </c>
      <c r="M13">
        <v>0</v>
      </c>
      <c r="N13">
        <v>0</v>
      </c>
      <c r="O13">
        <v>0</v>
      </c>
      <c r="P13">
        <v>0</v>
      </c>
      <c r="Q13">
        <v>18</v>
      </c>
      <c r="R13">
        <v>366</v>
      </c>
      <c r="S13" t="str">
        <f>IFERROR(VLOOKUP(R13,[2]WingLookTable!$A:$B,2,0),"캐릭터없음")</f>
        <v>Wing_RedNoiseNoiseOtherFast</v>
      </c>
      <c r="T13">
        <f t="shared" ca="1" si="3"/>
        <v>264</v>
      </c>
      <c r="U1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v>
      </c>
      <c r="V13" t="str">
        <f t="shared" ca="1" si="8"/>
        <v>{"dy":6,"sl":2,"id":"Actor1108m","stats":{"tr":3,"trp":6,"str":0,"dex":0,"int":10,"vit":5,"train":0,"wgGr0":0,"wgGr1":0,"wgGr2":0,"wgGr3":18,"wgLk":366}}</v>
      </c>
      <c r="Z13">
        <v>12</v>
      </c>
      <c r="AA13" t="s">
        <v>323</v>
      </c>
      <c r="AB13">
        <f t="shared" si="6"/>
        <v>2</v>
      </c>
      <c r="AD13">
        <v>12</v>
      </c>
      <c r="AE13">
        <v>145</v>
      </c>
      <c r="AF13">
        <f t="shared" si="7"/>
        <v>1</v>
      </c>
    </row>
    <row r="14" spans="1:32">
      <c r="A14">
        <v>7</v>
      </c>
      <c r="B14">
        <f t="shared" ca="1" si="0"/>
        <v>1</v>
      </c>
      <c r="C14" t="str">
        <f t="shared" ca="1" si="1"/>
        <v>Actor3114m</v>
      </c>
      <c r="D14" t="str">
        <f>IF(ISBLANK(F14),"",
IFERROR(VLOOKUP(F14,[2]ActorTable!$A:$H,MATCH("이름참고",[2]ActorTable!$1:$1,0),0),"캐릭터없음"))</f>
        <v>간파울</v>
      </c>
      <c r="E14" t="str">
        <f t="shared" ca="1" si="2"/>
        <v/>
      </c>
      <c r="F14" t="s">
        <v>407</v>
      </c>
      <c r="G14">
        <v>3</v>
      </c>
      <c r="H14">
        <v>6</v>
      </c>
      <c r="I14">
        <v>15</v>
      </c>
      <c r="J14">
        <v>0</v>
      </c>
      <c r="K14">
        <v>0</v>
      </c>
      <c r="L14">
        <v>0</v>
      </c>
      <c r="M14">
        <v>0</v>
      </c>
      <c r="N14">
        <v>0</v>
      </c>
      <c r="O14">
        <v>0</v>
      </c>
      <c r="P14">
        <v>0</v>
      </c>
      <c r="Q14">
        <v>18</v>
      </c>
      <c r="R14">
        <v>356</v>
      </c>
      <c r="S14" t="str">
        <f>IFERROR(VLOOKUP(R14,[2]WingLookTable!$A:$B,2,0),"캐릭터없음")</f>
        <v>Wing_GreenOtherPatternOtherFast</v>
      </c>
      <c r="T14">
        <f t="shared" ref="T14:T15" ca="1" si="34">VLOOKUP(RANDBETWEEN(1,COUNTA(AD:AD)-1),AD:AE,2,0)</f>
        <v>348</v>
      </c>
      <c r="U14" t="str">
        <f t="shared" ref="U14:U15" ca="1" si="35">IF(ROW()=2,V14,OFFSET(U14,-1,0)&amp;IF(LEN(V14)=0,"",","&amp;V14))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v>
      </c>
      <c r="V14" t="str">
        <f t="shared" ref="V14:V15" ca="1" si="36">"{"""&amp;A$1&amp;""":"&amp;A14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{"dy":7,"sl":1,"id":"Actor0201m","stats":{"tr":3,"trp":6,"str":15,"dex":0,"int":0,"vit":0,"train":0,"wgGr0":0,"wgGr1":0,"wgGr2":0,"wgGr3":18,"wgLk":356}}</v>
      </c>
      <c r="Z14">
        <v>13</v>
      </c>
      <c r="AA14" t="s">
        <v>324</v>
      </c>
      <c r="AB14">
        <f t="shared" si="6"/>
        <v>2</v>
      </c>
      <c r="AD14">
        <v>13</v>
      </c>
      <c r="AE14">
        <v>148</v>
      </c>
      <c r="AF14">
        <f t="shared" si="7"/>
        <v>1</v>
      </c>
    </row>
    <row r="15" spans="1:32">
      <c r="A15">
        <v>7</v>
      </c>
      <c r="B15">
        <f t="shared" ca="1" si="0"/>
        <v>2</v>
      </c>
      <c r="C15" t="str">
        <f t="shared" ca="1" si="1"/>
        <v>Actor2011m</v>
      </c>
      <c r="D15" t="str">
        <f>IF(ISBLANK(F15),"",
IFERROR(VLOOKUP(F15,[2]ActorTable!$A:$H,MATCH("이름참고",[2]ActorTable!$1:$1,0),0),"캐릭터없음"))</f>
        <v>테이슨</v>
      </c>
      <c r="E15" t="str">
        <f t="shared" ca="1" si="2"/>
        <v/>
      </c>
      <c r="F15" t="s">
        <v>318</v>
      </c>
      <c r="G15">
        <v>3</v>
      </c>
      <c r="H15">
        <v>6</v>
      </c>
      <c r="I15">
        <v>5</v>
      </c>
      <c r="J15">
        <v>0</v>
      </c>
      <c r="K15">
        <v>10</v>
      </c>
      <c r="L15">
        <v>0</v>
      </c>
      <c r="M15">
        <v>0</v>
      </c>
      <c r="N15">
        <v>0</v>
      </c>
      <c r="O15">
        <v>0</v>
      </c>
      <c r="P15">
        <v>0</v>
      </c>
      <c r="Q15">
        <v>18</v>
      </c>
      <c r="R15">
        <v>252</v>
      </c>
      <c r="S15" t="str">
        <f>IFERROR(VLOOKUP(R15,[2]WingLookTable!$A:$B,2,0),"캐릭터없음")</f>
        <v>Wing_RedSineFullOtherFast</v>
      </c>
      <c r="T15">
        <f t="shared" ca="1" si="34"/>
        <v>324</v>
      </c>
      <c r="U15" t="str">
        <f t="shared" ca="1" si="3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v>
      </c>
      <c r="V15" t="str">
        <f t="shared" ca="1" si="36"/>
        <v>{"dy":7,"sl":2,"id":"Actor1108m","stats":{"tr":3,"trp":6,"str":5,"dex":0,"int":10,"vit":0,"train":0,"wgGr0":0,"wgGr1":0,"wgGr2":0,"wgGr3":18,"wgLk":252}}</v>
      </c>
      <c r="Z15">
        <v>14</v>
      </c>
      <c r="AA15" t="s">
        <v>325</v>
      </c>
      <c r="AB15">
        <f t="shared" si="6"/>
        <v>1</v>
      </c>
      <c r="AD15">
        <v>14</v>
      </c>
      <c r="AE15">
        <v>151</v>
      </c>
      <c r="AF15">
        <f t="shared" si="7"/>
        <v>1</v>
      </c>
    </row>
    <row r="16" spans="1:32">
      <c r="A16">
        <v>7</v>
      </c>
      <c r="B16">
        <f t="shared" ref="B16" ca="1" si="37">IF(A16&lt;&gt;OFFSET(A16,-1,0),1,OFFSET(B16,-1,0)+1)</f>
        <v>3</v>
      </c>
      <c r="C16" t="str">
        <f t="shared" ref="C16" ca="1" si="38">VLOOKUP(RANDBETWEEN(1,COUNTA(Z:Z)-1),Z:AA,2,0)</f>
        <v>Actor0104m</v>
      </c>
      <c r="D16" t="str">
        <f>IF(ISBLANK(F16),"",
IFERROR(VLOOKUP(F16,[2]ActorTable!$A:$H,MATCH("이름참고",[2]ActorTable!$1:$1,0),0),"캐릭터없음"))</f>
        <v>솔</v>
      </c>
      <c r="E16" t="str">
        <f t="shared" ref="E16" ca="1" si="39">IF(AND(B16&lt;=OFFSET(B16,1,0),NOT(ISBLANK(F16))),
IF(F16=OFFSET(F16,1,0),"같음",""),"")</f>
        <v/>
      </c>
      <c r="F16" t="s">
        <v>408</v>
      </c>
      <c r="G16">
        <v>3</v>
      </c>
      <c r="H16">
        <v>6</v>
      </c>
      <c r="I16">
        <v>0</v>
      </c>
      <c r="J16">
        <v>15</v>
      </c>
      <c r="K16">
        <v>0</v>
      </c>
      <c r="L16">
        <v>0</v>
      </c>
      <c r="M16">
        <v>0</v>
      </c>
      <c r="N16">
        <v>0</v>
      </c>
      <c r="O16">
        <v>0</v>
      </c>
      <c r="P16">
        <v>0</v>
      </c>
      <c r="Q16">
        <v>18</v>
      </c>
      <c r="R16">
        <v>160</v>
      </c>
      <c r="S16" t="str">
        <f>IFERROR(VLOOKUP(R16,[2]WingLookTable!$A:$B,2,0),"캐릭터없음")</f>
        <v>Wing_DustGreenSineFullOtherFast</v>
      </c>
      <c r="T16">
        <f t="shared" ref="T16" ca="1" si="40">VLOOKUP(RANDBETWEEN(1,COUNTA(AD:AD)-1),AD:AE,2,0)</f>
        <v>294</v>
      </c>
      <c r="U16" t="str">
        <f t="shared" ref="U16" ca="1" si="41">IF(ROW()=2,V16,OFFSET(U16,-1,0)&amp;IF(LEN(V16)=0,"",","&amp;V16))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v>
      </c>
      <c r="V16" t="str">
        <f t="shared" ref="V16" ca="1" si="42">"{"""&amp;A$1&amp;""":"&amp;A16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{"dy":7,"sl":3,"id":"Actor2015m","stats":{"tr":3,"trp":6,"str":0,"dex":15,"int":0,"vit":0,"train":0,"wgGr0":0,"wgGr1":0,"wgGr2":0,"wgGr3":18,"wgLk":160}}</v>
      </c>
      <c r="Z16">
        <v>15</v>
      </c>
      <c r="AA16" t="s">
        <v>326</v>
      </c>
      <c r="AB16">
        <f t="shared" si="6"/>
        <v>3</v>
      </c>
      <c r="AD16">
        <v>15</v>
      </c>
      <c r="AE16">
        <v>154</v>
      </c>
      <c r="AF16">
        <f t="shared" si="7"/>
        <v>1</v>
      </c>
    </row>
    <row r="17" spans="1:32">
      <c r="A17">
        <v>8</v>
      </c>
      <c r="B17">
        <f t="shared" ca="1" si="0"/>
        <v>1</v>
      </c>
      <c r="C17" t="str">
        <f t="shared" ca="1" si="1"/>
        <v>Actor3117m</v>
      </c>
      <c r="D17" t="str">
        <f>IF(ISBLANK(F17),"",
IFERROR(VLOOKUP(F17,[2]ActorTable!$A:$H,MATCH("이름참고",[2]ActorTable!$1:$1,0),0),"캐릭터없음"))</f>
        <v>슬로니카</v>
      </c>
      <c r="E17" t="str">
        <f t="shared" ca="1" si="2"/>
        <v/>
      </c>
      <c r="F17" t="s">
        <v>361</v>
      </c>
      <c r="G17">
        <v>3</v>
      </c>
      <c r="H17">
        <v>6</v>
      </c>
      <c r="I17">
        <v>0</v>
      </c>
      <c r="J17">
        <v>0</v>
      </c>
      <c r="K17">
        <v>15</v>
      </c>
      <c r="L17">
        <v>0</v>
      </c>
      <c r="M17">
        <v>0</v>
      </c>
      <c r="N17">
        <v>0</v>
      </c>
      <c r="O17">
        <v>0</v>
      </c>
      <c r="P17">
        <v>0</v>
      </c>
      <c r="Q17">
        <v>18</v>
      </c>
      <c r="R17">
        <v>324</v>
      </c>
      <c r="S17" t="str">
        <f>IFERROR(VLOOKUP(R17,[2]WingLookTable!$A:$B,2,0),"캐릭터없음")</f>
        <v>Wing_DustMultiOtherSineOtherFast</v>
      </c>
      <c r="T17">
        <f t="shared" ca="1" si="3"/>
        <v>190</v>
      </c>
      <c r="U1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v>
      </c>
      <c r="V17" t="str">
        <f t="shared" ca="1" si="8"/>
        <v>{"dy":8,"sl":1,"id":"Actor3114m","stats":{"tr":3,"trp":6,"str":0,"dex":0,"int":15,"vit":0,"train":0,"wgGr0":0,"wgGr1":0,"wgGr2":0,"wgGr3":18,"wgLk":324}}</v>
      </c>
      <c r="Z17">
        <v>16</v>
      </c>
      <c r="AA17" t="s">
        <v>327</v>
      </c>
      <c r="AB17">
        <f t="shared" si="6"/>
        <v>2</v>
      </c>
      <c r="AD17">
        <v>16</v>
      </c>
      <c r="AE17">
        <v>157</v>
      </c>
      <c r="AF17">
        <f t="shared" si="7"/>
        <v>1</v>
      </c>
    </row>
    <row r="18" spans="1:32">
      <c r="A18">
        <v>8</v>
      </c>
      <c r="B18">
        <f t="shared" ca="1" si="0"/>
        <v>2</v>
      </c>
      <c r="C18" t="str">
        <f t="shared" ref="C18" ca="1" si="43">VLOOKUP(RANDBETWEEN(1,COUNTA(Z:Z)-1),Z:AA,2,0)</f>
        <v>Actor0030m</v>
      </c>
      <c r="D18" t="str">
        <f>IF(ISBLANK(F18),"",
IFERROR(VLOOKUP(F18,[2]ActorTable!$A:$H,MATCH("이름참고",[2]ActorTable!$1:$1,0),0),"캐릭터없음"))</f>
        <v>러센트</v>
      </c>
      <c r="E18" t="str">
        <f t="shared" ref="E18" ca="1" si="44">IF(AND(B18&lt;=OFFSET(B18,1,0),NOT(ISBLANK(F18))),
IF(F18=OFFSET(F18,1,0),"같음",""),"")</f>
        <v/>
      </c>
      <c r="F18" t="s">
        <v>384</v>
      </c>
      <c r="G18">
        <v>3</v>
      </c>
      <c r="H18">
        <v>6</v>
      </c>
      <c r="I18">
        <v>0</v>
      </c>
      <c r="J18">
        <v>15</v>
      </c>
      <c r="K18">
        <v>0</v>
      </c>
      <c r="L18">
        <v>0</v>
      </c>
      <c r="M18">
        <v>0</v>
      </c>
      <c r="N18">
        <v>0</v>
      </c>
      <c r="O18">
        <v>0</v>
      </c>
      <c r="P18">
        <v>0</v>
      </c>
      <c r="Q18">
        <v>18</v>
      </c>
      <c r="R18">
        <v>297</v>
      </c>
      <c r="S18" t="str">
        <f>IFERROR(VLOOKUP(R18,[2]WingLookTable!$A:$B,2,0),"캐릭터없음")</f>
        <v>Wing_DustBlueOtherNoiseOtherFast</v>
      </c>
      <c r="T18">
        <f t="shared" ref="T18" ca="1" si="45">VLOOKUP(RANDBETWEEN(1,COUNTA(AD:AD)-1),AD:AE,2,0)</f>
        <v>148</v>
      </c>
      <c r="U18" t="str">
        <f t="shared" ref="U18" ca="1" si="46">IF(ROW()=2,V18,OFFSET(U18,-1,0)&amp;IF(LEN(V18)=0,"",","&amp;V18))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v>
      </c>
      <c r="V18" t="str">
        <f t="shared" ca="1" si="8"/>
        <v>{"dy":8,"sl":2,"id":"Actor0024m","stats":{"tr":3,"trp":6,"str":0,"dex":15,"int":0,"vit":0,"train":0,"wgGr0":0,"wgGr1":0,"wgGr2":0,"wgGr3":18,"wgLk":297}}</v>
      </c>
      <c r="Z18">
        <v>17</v>
      </c>
      <c r="AA18" t="s">
        <v>328</v>
      </c>
      <c r="AB18">
        <f t="shared" si="6"/>
        <v>3</v>
      </c>
      <c r="AD18">
        <v>17</v>
      </c>
      <c r="AE18">
        <v>160</v>
      </c>
      <c r="AF18">
        <f t="shared" si="7"/>
        <v>1</v>
      </c>
    </row>
    <row r="19" spans="1:32">
      <c r="A19">
        <v>9</v>
      </c>
      <c r="B19">
        <f t="shared" ca="1" si="0"/>
        <v>1</v>
      </c>
      <c r="C19" t="str">
        <f t="shared" ref="C19" ca="1" si="47">VLOOKUP(RANDBETWEEN(1,COUNTA(Z:Z)-1),Z:AA,2,0)</f>
        <v>Actor2010m</v>
      </c>
      <c r="D19" t="str">
        <f>IF(ISBLANK(F19),"",
IFERROR(VLOOKUP(F19,[2]ActorTable!$A:$H,MATCH("이름참고",[2]ActorTable!$1:$1,0),0),"캐릭터없음"))</f>
        <v>베이</v>
      </c>
      <c r="E19" t="str">
        <f t="shared" ref="E19" ca="1" si="48">IF(AND(B19&lt;=OFFSET(B19,1,0),NOT(ISBLANK(F19))),
IF(F19=OFFSET(F19,1,0),"같음",""),"")</f>
        <v/>
      </c>
      <c r="F19" t="s">
        <v>406</v>
      </c>
      <c r="G19">
        <v>3</v>
      </c>
      <c r="H19">
        <v>6</v>
      </c>
      <c r="I19">
        <v>5</v>
      </c>
      <c r="J19">
        <v>0</v>
      </c>
      <c r="K19">
        <v>10</v>
      </c>
      <c r="L19">
        <v>0</v>
      </c>
      <c r="M19">
        <v>0</v>
      </c>
      <c r="N19">
        <v>0</v>
      </c>
      <c r="O19">
        <v>0</v>
      </c>
      <c r="P19">
        <v>0</v>
      </c>
      <c r="Q19">
        <v>18</v>
      </c>
      <c r="R19">
        <v>145</v>
      </c>
      <c r="S19" t="str">
        <f>IFERROR(VLOOKUP(R19,[2]WingLookTable!$A:$B,2,0),"캐릭터없음")</f>
        <v>Wing_DustBlueSinePatternFullSlow</v>
      </c>
      <c r="T19">
        <f t="shared" ca="1" si="3"/>
        <v>184</v>
      </c>
      <c r="U1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v>
      </c>
      <c r="V19" t="str">
        <f t="shared" ca="1" si="8"/>
        <v>{"dy":9,"sl":1,"id":"Actor0104m","stats":{"tr":3,"trp":6,"str":5,"dex":0,"int":10,"vit":0,"train":0,"wgGr0":0,"wgGr1":0,"wgGr2":0,"wgGr3":18,"wgLk":145}}</v>
      </c>
      <c r="Z19">
        <v>18</v>
      </c>
      <c r="AA19" t="s">
        <v>329</v>
      </c>
      <c r="AB19">
        <f t="shared" si="6"/>
        <v>3</v>
      </c>
      <c r="AD19">
        <v>18</v>
      </c>
      <c r="AE19">
        <v>163</v>
      </c>
      <c r="AF19">
        <f t="shared" si="7"/>
        <v>1</v>
      </c>
    </row>
    <row r="20" spans="1:32">
      <c r="A20">
        <v>9</v>
      </c>
      <c r="B20">
        <f t="shared" ca="1" si="0"/>
        <v>2</v>
      </c>
      <c r="C20" t="str">
        <f t="shared" ref="C20" ca="1" si="49">VLOOKUP(RANDBETWEEN(1,COUNTA(Z:Z)-1),Z:AA,2,0)</f>
        <v>Actor1002m</v>
      </c>
      <c r="D20" t="str">
        <f>IF(ISBLANK(F20),"",
IFERROR(VLOOKUP(F20,[2]ActorTable!$A:$H,MATCH("이름참고",[2]ActorTable!$1:$1,0),0),"캐릭터없음"))</f>
        <v>소하</v>
      </c>
      <c r="E20" t="str">
        <f t="shared" ref="E20" ca="1" si="50">IF(AND(B20&lt;=OFFSET(B20,1,0),NOT(ISBLANK(F20))),
IF(F20=OFFSET(F20,1,0),"같음",""),"")</f>
        <v/>
      </c>
      <c r="F20" t="s">
        <v>424</v>
      </c>
      <c r="G20">
        <v>3</v>
      </c>
      <c r="H20">
        <v>6</v>
      </c>
      <c r="I20">
        <v>0</v>
      </c>
      <c r="J20">
        <v>10</v>
      </c>
      <c r="K20">
        <v>5</v>
      </c>
      <c r="L20">
        <v>0</v>
      </c>
      <c r="M20">
        <v>0</v>
      </c>
      <c r="N20">
        <v>0</v>
      </c>
      <c r="O20">
        <v>0</v>
      </c>
      <c r="P20">
        <v>0</v>
      </c>
      <c r="Q20">
        <v>18</v>
      </c>
      <c r="R20">
        <v>294</v>
      </c>
      <c r="S20" t="str">
        <f>IFERROR(VLOOKUP(R20,[2]WingLookTable!$A:$B,2,0),"캐릭터없음")</f>
        <v>Wing_BlueOtherFullOtherSlow</v>
      </c>
      <c r="T20">
        <f t="shared" ca="1" si="3"/>
        <v>348</v>
      </c>
      <c r="U2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v>
      </c>
      <c r="V20" t="str">
        <f t="shared" ca="1" si="8"/>
        <v>{"dy":9,"sl":2,"id":"Actor1002m","stats":{"tr":3,"trp":6,"str":0,"dex":10,"int":5,"vit":0,"train":0,"wgGr0":0,"wgGr1":0,"wgGr2":0,"wgGr3":18,"wgLk":294}}</v>
      </c>
      <c r="Z20">
        <v>19</v>
      </c>
      <c r="AA20" t="s">
        <v>330</v>
      </c>
      <c r="AB20">
        <f t="shared" si="6"/>
        <v>1</v>
      </c>
      <c r="AD20">
        <v>19</v>
      </c>
      <c r="AE20">
        <v>166</v>
      </c>
      <c r="AF20">
        <f t="shared" si="7"/>
        <v>1</v>
      </c>
    </row>
    <row r="21" spans="1:32">
      <c r="A21">
        <v>10</v>
      </c>
      <c r="B21">
        <f t="shared" ca="1" si="0"/>
        <v>1</v>
      </c>
      <c r="C21" t="str">
        <f t="shared" ref="C21" ca="1" si="51">VLOOKUP(RANDBETWEEN(1,COUNTA(Z:Z)-1),Z:AA,2,0)</f>
        <v>Actor0104m</v>
      </c>
      <c r="D21" t="str">
        <f>IF(ISBLANK(F21),"",
IFERROR(VLOOKUP(F21,[2]ActorTable!$A:$H,MATCH("이름참고",[2]ActorTable!$1:$1,0),0),"캐릭터없음"))</f>
        <v>오비우스</v>
      </c>
      <c r="E21" t="str">
        <f t="shared" ref="E21" ca="1" si="52">IF(AND(B21&lt;=OFFSET(B21,1,0),NOT(ISBLANK(F21))),
IF(F21=OFFSET(F21,1,0),"같음",""),"")</f>
        <v/>
      </c>
      <c r="F21" t="s">
        <v>349</v>
      </c>
      <c r="G21">
        <v>3</v>
      </c>
      <c r="H21">
        <v>6</v>
      </c>
      <c r="I21">
        <v>0</v>
      </c>
      <c r="J21">
        <v>5</v>
      </c>
      <c r="K21">
        <v>10</v>
      </c>
      <c r="L21">
        <v>0</v>
      </c>
      <c r="M21">
        <v>0</v>
      </c>
      <c r="N21">
        <v>0</v>
      </c>
      <c r="O21">
        <v>0</v>
      </c>
      <c r="P21">
        <v>0</v>
      </c>
      <c r="Q21">
        <v>18</v>
      </c>
      <c r="R21">
        <v>199</v>
      </c>
      <c r="S21" t="str">
        <f>IFERROR(VLOOKUP(R21,[2]WingLookTable!$A:$B,2,0),"캐릭터없음")</f>
        <v>Wing_FireFullNoiseOtherSlow</v>
      </c>
      <c r="T21">
        <f t="shared" ref="T21" ca="1" si="53">VLOOKUP(RANDBETWEEN(1,COUNTA(AD:AD)-1),AD:AE,2,0)</f>
        <v>208</v>
      </c>
      <c r="U21" t="str">
        <f t="shared" ref="U21" ca="1" si="54">IF(ROW()=2,V21,OFFSET(U21,-1,0)&amp;IF(LEN(V21)=0,"",","&amp;V21))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v>
      </c>
      <c r="V21" t="str">
        <f t="shared" ca="1" si="8"/>
        <v>{"dy":10,"sl":1,"id":"Actor1141m","stats":{"tr":3,"trp":6,"str":0,"dex":5,"int":10,"vit":0,"train":0,"wgGr0":0,"wgGr1":0,"wgGr2":0,"wgGr3":18,"wgLk":199}}</v>
      </c>
      <c r="Z21">
        <v>20</v>
      </c>
      <c r="AA21" t="s">
        <v>331</v>
      </c>
      <c r="AB21">
        <f t="shared" si="6"/>
        <v>3</v>
      </c>
      <c r="AD21">
        <v>20</v>
      </c>
      <c r="AE21">
        <v>169</v>
      </c>
      <c r="AF21">
        <f t="shared" si="7"/>
        <v>1</v>
      </c>
    </row>
    <row r="22" spans="1:32">
      <c r="A22">
        <v>10</v>
      </c>
      <c r="B22">
        <f t="shared" ca="1" si="0"/>
        <v>2</v>
      </c>
      <c r="C22" t="str">
        <f t="shared" ref="C22" ca="1" si="55">VLOOKUP(RANDBETWEEN(1,COUNTA(Z:Z)-1),Z:AA,2,0)</f>
        <v>Actor1108m</v>
      </c>
      <c r="D22" t="str">
        <f>IF(ISBLANK(F22),"",
IFERROR(VLOOKUP(F22,[2]ActorTable!$A:$H,MATCH("이름참고",[2]ActorTable!$1:$1,0),0),"캐릭터없음"))</f>
        <v>클라크</v>
      </c>
      <c r="E22" t="str">
        <f t="shared" ref="E22" ca="1" si="56">IF(AND(B22&lt;=OFFSET(B22,1,0),NOT(ISBLANK(F22))),
IF(F22=OFFSET(F22,1,0),"같음",""),"")</f>
        <v/>
      </c>
      <c r="F22" t="s">
        <v>370</v>
      </c>
      <c r="G22">
        <v>3</v>
      </c>
      <c r="H22">
        <v>6</v>
      </c>
      <c r="I22">
        <v>0</v>
      </c>
      <c r="J22">
        <v>8</v>
      </c>
      <c r="K22">
        <v>7</v>
      </c>
      <c r="L22">
        <v>0</v>
      </c>
      <c r="M22">
        <v>0</v>
      </c>
      <c r="N22">
        <v>0</v>
      </c>
      <c r="O22">
        <v>0</v>
      </c>
      <c r="P22">
        <v>0</v>
      </c>
      <c r="Q22">
        <v>18</v>
      </c>
      <c r="R22">
        <v>190</v>
      </c>
      <c r="S22" t="str">
        <f>IFERROR(VLOOKUP(R22,[2]WingLookTable!$A:$B,2,0),"캐릭터없음")</f>
        <v>Wing_DustYellowNoisePatternStripeSlow</v>
      </c>
      <c r="T22">
        <f t="shared" ref="T22:T23" ca="1" si="57">VLOOKUP(RANDBETWEEN(1,COUNTA(AD:AD)-1),AD:AE,2,0)</f>
        <v>260</v>
      </c>
      <c r="U22" t="str">
        <f t="shared" ref="U22:U23" ca="1" si="58">IF(ROW()=2,V22,OFFSET(U22,-1,0)&amp;IF(LEN(V22)=0,"",","&amp;V22))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v>
      </c>
      <c r="V22" t="str">
        <f t="shared" ref="V22:V23" ca="1" si="59">"{"""&amp;A$1&amp;""":"&amp;A22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{"dy":10,"sl":2,"id":"Actor2011m","stats":{"tr":3,"trp":6,"str":0,"dex":8,"int":7,"vit":0,"train":0,"wgGr0":0,"wgGr1":0,"wgGr2":0,"wgGr3":18,"wgLk":190}}</v>
      </c>
      <c r="Z22">
        <v>21</v>
      </c>
      <c r="AA22" t="s">
        <v>332</v>
      </c>
      <c r="AB22">
        <f t="shared" si="6"/>
        <v>3</v>
      </c>
      <c r="AD22">
        <v>21</v>
      </c>
      <c r="AE22">
        <v>172</v>
      </c>
      <c r="AF22">
        <f t="shared" si="7"/>
        <v>0</v>
      </c>
    </row>
    <row r="23" spans="1:32">
      <c r="A23">
        <v>11</v>
      </c>
      <c r="B23">
        <f t="shared" ref="B23:B61" ca="1" si="60">IF(A23&lt;&gt;OFFSET(A23,-1,0),1,OFFSET(B23,-1,0)+1)</f>
        <v>1</v>
      </c>
      <c r="C23" t="str">
        <f t="shared" ref="C23" ca="1" si="61">VLOOKUP(RANDBETWEEN(1,COUNTA(Z:Z)-1),Z:AA,2,0)</f>
        <v>Actor1039m</v>
      </c>
      <c r="D23" t="str">
        <f>IF(ISBLANK(F23),"",
IFERROR(VLOOKUP(F23,[2]ActorTable!$A:$H,MATCH("이름참고",[2]ActorTable!$1:$1,0),0),"캐릭터없음"))</f>
        <v>니엘</v>
      </c>
      <c r="E23" t="str">
        <f t="shared" ref="E23" ca="1" si="62">IF(AND(B23&lt;=OFFSET(B23,1,0),NOT(ISBLANK(F23))),
IF(F23=OFFSET(F23,1,0),"같음",""),"")</f>
        <v/>
      </c>
      <c r="F23" t="s">
        <v>359</v>
      </c>
      <c r="G23">
        <v>3</v>
      </c>
      <c r="H23">
        <v>6</v>
      </c>
      <c r="I23">
        <v>0</v>
      </c>
      <c r="J23">
        <v>15</v>
      </c>
      <c r="K23">
        <v>0</v>
      </c>
      <c r="L23">
        <v>0</v>
      </c>
      <c r="M23">
        <v>0</v>
      </c>
      <c r="N23">
        <v>0</v>
      </c>
      <c r="O23">
        <v>0</v>
      </c>
      <c r="P23">
        <v>0</v>
      </c>
      <c r="Q23">
        <v>18</v>
      </c>
      <c r="R23">
        <v>151</v>
      </c>
      <c r="S23" t="str">
        <f>IFERROR(VLOOKUP(R23,[2]WingLookTable!$A:$B,2,0),"캐릭터없음")</f>
        <v>Wing_DustCyanSineOtherFullFast</v>
      </c>
      <c r="T23">
        <f t="shared" ca="1" si="57"/>
        <v>196</v>
      </c>
      <c r="U23" t="str">
        <f t="shared" ca="1" si="5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v>
      </c>
      <c r="V23" t="str">
        <f t="shared" ca="1" si="59"/>
        <v>{"dy":11,"sl":1,"id":"Actor2238m","stats":{"tr":3,"trp":6,"str":0,"dex":15,"int":0,"vit":0,"train":0,"wgGr0":0,"wgGr1":0,"wgGr2":0,"wgGr3":18,"wgLk":151}}</v>
      </c>
      <c r="Z23">
        <v>22</v>
      </c>
      <c r="AA23" t="s">
        <v>333</v>
      </c>
      <c r="AB23">
        <f t="shared" si="6"/>
        <v>2</v>
      </c>
      <c r="AD23">
        <v>22</v>
      </c>
      <c r="AE23">
        <v>175</v>
      </c>
      <c r="AF23">
        <f t="shared" si="7"/>
        <v>1</v>
      </c>
    </row>
    <row r="24" spans="1:32">
      <c r="A24">
        <v>11</v>
      </c>
      <c r="B24">
        <f t="shared" ca="1" si="60"/>
        <v>2</v>
      </c>
      <c r="C24" t="str">
        <f t="shared" ref="C24" ca="1" si="63">VLOOKUP(RANDBETWEEN(1,COUNTA(Z:Z)-1),Z:AA,2,0)</f>
        <v>Actor3212m</v>
      </c>
      <c r="D24" t="str">
        <f>IF(ISBLANK(F24),"",
IFERROR(VLOOKUP(F24,[2]ActorTable!$A:$H,MATCH("이름참고",[2]ActorTable!$1:$1,0),0),"캐릭터없음"))</f>
        <v>오비우스</v>
      </c>
      <c r="E24" t="str">
        <f t="shared" ref="E24" ca="1" si="64">IF(AND(B24&lt;=OFFSET(B24,1,0),NOT(ISBLANK(F24))),
IF(F24=OFFSET(F24,1,0),"같음",""),"")</f>
        <v/>
      </c>
      <c r="F24" t="s">
        <v>349</v>
      </c>
      <c r="G24">
        <v>3</v>
      </c>
      <c r="H24">
        <v>6</v>
      </c>
      <c r="I24">
        <v>5</v>
      </c>
      <c r="J24">
        <v>10</v>
      </c>
      <c r="K24">
        <v>0</v>
      </c>
      <c r="L24">
        <v>0</v>
      </c>
      <c r="M24">
        <v>0</v>
      </c>
      <c r="N24">
        <v>0</v>
      </c>
      <c r="O24">
        <v>0</v>
      </c>
      <c r="P24">
        <v>0</v>
      </c>
      <c r="Q24">
        <v>18</v>
      </c>
      <c r="R24">
        <v>226</v>
      </c>
      <c r="S24" t="str">
        <f>IFERROR(VLOOKUP(R24,[2]WingLookTable!$A:$B,2,0),"캐릭터없음")</f>
        <v>Wing_MultiOtherNoiseFullFast</v>
      </c>
      <c r="T24">
        <f t="shared" ref="T24:T26" ca="1" si="65">VLOOKUP(RANDBETWEEN(1,COUNTA(AD:AD)-1),AD:AE,2,0)</f>
        <v>236</v>
      </c>
      <c r="U24" t="str">
        <f t="shared" ref="U24:U26" ca="1" si="66">IF(ROW()=2,V24,OFFSET(U24,-1,0)&amp;IF(LEN(V24)=0,"",","&amp;V24))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v>
      </c>
      <c r="V24" t="str">
        <f t="shared" ref="V24:V25" ca="1" si="67">"{"""&amp;A$1&amp;""":"&amp;A24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{"dy":11,"sl":2,"id":"Actor1141m","stats":{"tr":3,"trp":6,"str":5,"dex":10,"int":0,"vit":0,"train":0,"wgGr0":0,"wgGr1":0,"wgGr2":0,"wgGr3":18,"wgLk":226}}</v>
      </c>
      <c r="Z24">
        <v>23</v>
      </c>
      <c r="AA24" t="s">
        <v>334</v>
      </c>
      <c r="AB24">
        <f t="shared" si="6"/>
        <v>2</v>
      </c>
      <c r="AD24">
        <v>23</v>
      </c>
      <c r="AE24">
        <v>178</v>
      </c>
      <c r="AF24">
        <f t="shared" si="7"/>
        <v>0</v>
      </c>
    </row>
    <row r="25" spans="1:32">
      <c r="A25">
        <v>11</v>
      </c>
      <c r="B25">
        <f t="shared" ca="1" si="60"/>
        <v>3</v>
      </c>
      <c r="C25" t="str">
        <f t="shared" ref="C25" ca="1" si="68">VLOOKUP(RANDBETWEEN(1,COUNTA(Z:Z)-1),Z:AA,2,0)</f>
        <v>Actor1109m</v>
      </c>
      <c r="D25" t="str">
        <f>IF(ISBLANK(F25),"",
IFERROR(VLOOKUP(F25,[2]ActorTable!$A:$H,MATCH("이름참고",[2]ActorTable!$1:$1,0),0),"캐릭터없음"))</f>
        <v>무테이</v>
      </c>
      <c r="E25" t="str">
        <f t="shared" ref="E25" ca="1" si="69">IF(AND(B25&lt;=OFFSET(B25,1,0),NOT(ISBLANK(F25))),
IF(F25=OFFSET(F25,1,0),"같음",""),"")</f>
        <v/>
      </c>
      <c r="F25" t="s">
        <v>329</v>
      </c>
      <c r="G25">
        <v>3</v>
      </c>
      <c r="H25">
        <v>6</v>
      </c>
      <c r="I25">
        <v>0</v>
      </c>
      <c r="J25">
        <v>0</v>
      </c>
      <c r="K25">
        <v>15</v>
      </c>
      <c r="L25">
        <v>0</v>
      </c>
      <c r="M25">
        <v>0</v>
      </c>
      <c r="N25">
        <v>0</v>
      </c>
      <c r="O25">
        <v>0</v>
      </c>
      <c r="P25">
        <v>0</v>
      </c>
      <c r="Q25">
        <v>18</v>
      </c>
      <c r="R25">
        <v>196</v>
      </c>
      <c r="S25" t="str">
        <f>IFERROR(VLOOKUP(R25,[2]WingLookTable!$A:$B,2,0),"캐릭터없음")</f>
        <v>Wing_FireBeeSineWingSlow</v>
      </c>
      <c r="T25">
        <f t="shared" ca="1" si="65"/>
        <v>321</v>
      </c>
      <c r="U25" t="str">
        <f t="shared" ca="1" si="6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v>
      </c>
      <c r="V25" t="str">
        <f t="shared" ca="1" si="67"/>
        <v>{"dy":11,"sl":3,"id":"Actor3021m","stats":{"tr":3,"trp":6,"str":0,"dex":0,"int":15,"vit":0,"train":0,"wgGr0":0,"wgGr1":0,"wgGr2":0,"wgGr3":18,"wgLk":196}}</v>
      </c>
      <c r="Z25">
        <v>24</v>
      </c>
      <c r="AA25" t="s">
        <v>335</v>
      </c>
      <c r="AB25">
        <f t="shared" si="6"/>
        <v>2</v>
      </c>
      <c r="AD25">
        <v>24</v>
      </c>
      <c r="AE25">
        <v>181</v>
      </c>
      <c r="AF25">
        <f t="shared" si="7"/>
        <v>1</v>
      </c>
    </row>
    <row r="26" spans="1:32">
      <c r="A26">
        <v>12</v>
      </c>
      <c r="B26">
        <f t="shared" ca="1" si="60"/>
        <v>1</v>
      </c>
      <c r="C26" t="str">
        <f t="shared" ref="C26" ca="1" si="70">VLOOKUP(RANDBETWEEN(1,COUNTA(Z:Z)-1),Z:AA,2,0)</f>
        <v>Actor2120m</v>
      </c>
      <c r="D26" t="str">
        <f>IF(ISBLANK(F26),"",
IFERROR(VLOOKUP(F26,[2]ActorTable!$A:$H,MATCH("이름참고",[2]ActorTable!$1:$1,0),0),"캐릭터없음"))</f>
        <v>케이저</v>
      </c>
      <c r="E26" t="str">
        <f t="shared" ref="E26" ca="1" si="71">IF(AND(B26&lt;=OFFSET(B26,1,0),NOT(ISBLANK(F26))),
IF(F26=OFFSET(F26,1,0),"같음",""),"")</f>
        <v/>
      </c>
      <c r="F26" t="s">
        <v>322</v>
      </c>
      <c r="G26">
        <v>3</v>
      </c>
      <c r="H26">
        <v>6</v>
      </c>
      <c r="I26">
        <v>0</v>
      </c>
      <c r="J26">
        <v>0</v>
      </c>
      <c r="K26">
        <v>15</v>
      </c>
      <c r="L26">
        <v>0</v>
      </c>
      <c r="M26">
        <v>0</v>
      </c>
      <c r="N26">
        <v>0</v>
      </c>
      <c r="O26">
        <v>0</v>
      </c>
      <c r="P26">
        <v>0</v>
      </c>
      <c r="Q26">
        <v>18</v>
      </c>
      <c r="R26">
        <v>214</v>
      </c>
      <c r="S26" t="str">
        <f>IFERROR(VLOOKUP(R26,[2]WingLookTable!$A:$B,2,0),"캐릭터없음")</f>
        <v>Wing_GrayStripeSineFullFast</v>
      </c>
      <c r="T26">
        <f t="shared" ca="1" si="65"/>
        <v>363</v>
      </c>
      <c r="U26" t="str">
        <f t="shared" ca="1" si="6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v>
      </c>
      <c r="V26" t="str">
        <f t="shared" ref="V26:V63" ca="1" si="72">"{"""&amp;A$1&amp;""":"&amp;A26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{"dy":12,"sl":1,"id":"Actor0113m","stats":{"tr":3,"trp":6,"str":0,"dex":0,"int":15,"vit":0,"train":0,"wgGr0":0,"wgGr1":0,"wgGr2":0,"wgGr3":18,"wgLk":214}}</v>
      </c>
      <c r="Z26">
        <v>25</v>
      </c>
      <c r="AA26" t="s">
        <v>336</v>
      </c>
      <c r="AB26">
        <f t="shared" si="6"/>
        <v>1</v>
      </c>
      <c r="AD26">
        <v>25</v>
      </c>
      <c r="AE26">
        <v>184</v>
      </c>
      <c r="AF26">
        <f t="shared" si="7"/>
        <v>1</v>
      </c>
    </row>
    <row r="27" spans="1:32">
      <c r="A27">
        <v>12</v>
      </c>
      <c r="B27">
        <f t="shared" ca="1" si="60"/>
        <v>2</v>
      </c>
      <c r="C27" t="str">
        <f t="shared" ref="C27" ca="1" si="73">VLOOKUP(RANDBETWEEN(1,COUNTA(Z:Z)-1),Z:AA,2,0)</f>
        <v>Actor2010m</v>
      </c>
      <c r="D27" t="str">
        <f>IF(ISBLANK(F27),"",
IFERROR(VLOOKUP(F27,[2]ActorTable!$A:$H,MATCH("이름참고",[2]ActorTable!$1:$1,0),0),"캐릭터없음"))</f>
        <v>그루퍼스</v>
      </c>
      <c r="E27" t="str">
        <f t="shared" ref="E27" ca="1" si="74">IF(AND(B27&lt;=OFFSET(B27,1,0),NOT(ISBLANK(F27))),
IF(F27=OFFSET(F27,1,0),"같음",""),"")</f>
        <v/>
      </c>
      <c r="F27" t="s">
        <v>320</v>
      </c>
      <c r="G27">
        <v>3</v>
      </c>
      <c r="H27">
        <v>6</v>
      </c>
      <c r="I27">
        <v>15</v>
      </c>
      <c r="J27">
        <v>0</v>
      </c>
      <c r="K27">
        <v>0</v>
      </c>
      <c r="L27">
        <v>0</v>
      </c>
      <c r="M27">
        <v>0</v>
      </c>
      <c r="N27">
        <v>0</v>
      </c>
      <c r="O27">
        <v>0</v>
      </c>
      <c r="P27">
        <v>0</v>
      </c>
      <c r="Q27">
        <v>18</v>
      </c>
      <c r="R27">
        <v>264</v>
      </c>
      <c r="S27" t="str">
        <f>IFERROR(VLOOKUP(R27,[2]WingLookTable!$A:$B,2,0),"캐릭터없음")</f>
        <v>Wing_SkySineNoneFullFast</v>
      </c>
      <c r="T27">
        <f t="shared" ref="T27" ca="1" si="75">VLOOKUP(RANDBETWEEN(1,COUNTA(AD:AD)-1),AD:AE,2,0)</f>
        <v>321</v>
      </c>
      <c r="U27" t="str">
        <f t="shared" ref="U27" ca="1" si="76">IF(ROW()=2,V27,OFFSET(U27,-1,0)&amp;IF(LEN(V27)=0,"",","&amp;V27))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v>
      </c>
      <c r="V27" t="str">
        <f t="shared" ca="1" si="72"/>
        <v>{"dy":12,"sl":2,"id":"Actor2010m","stats":{"tr":3,"trp":6,"str":15,"dex":0,"int":0,"vit":0,"train":0,"wgGr0":0,"wgGr1":0,"wgGr2":0,"wgGr3":18,"wgLk":264}}</v>
      </c>
      <c r="Z27">
        <v>26</v>
      </c>
      <c r="AA27" t="s">
        <v>337</v>
      </c>
      <c r="AB27">
        <f t="shared" si="6"/>
        <v>2</v>
      </c>
      <c r="AD27">
        <v>26</v>
      </c>
      <c r="AE27">
        <v>187</v>
      </c>
      <c r="AF27">
        <f t="shared" si="7"/>
        <v>1</v>
      </c>
    </row>
    <row r="28" spans="1:32">
      <c r="A28">
        <v>13</v>
      </c>
      <c r="B28">
        <f t="shared" ca="1" si="60"/>
        <v>1</v>
      </c>
      <c r="C28" t="str">
        <f t="shared" ca="1" si="1"/>
        <v>Actor2103m</v>
      </c>
      <c r="D28" t="str">
        <f>IF(ISBLANK(F28),"",
IFERROR(VLOOKUP(F28,[2]ActorTable!$A:$H,MATCH("이름참고",[2]ActorTable!$1:$1,0),0),"캐릭터없음"))</f>
        <v>클레타</v>
      </c>
      <c r="E28" t="str">
        <f t="shared" ca="1" si="2"/>
        <v/>
      </c>
      <c r="F28" t="s">
        <v>358</v>
      </c>
      <c r="G28">
        <v>3</v>
      </c>
      <c r="H28">
        <v>6</v>
      </c>
      <c r="I28">
        <v>10</v>
      </c>
      <c r="J28">
        <v>0</v>
      </c>
      <c r="K28">
        <v>0</v>
      </c>
      <c r="L28">
        <v>5</v>
      </c>
      <c r="M28">
        <v>0</v>
      </c>
      <c r="N28">
        <v>0</v>
      </c>
      <c r="O28">
        <v>0</v>
      </c>
      <c r="P28">
        <v>0</v>
      </c>
      <c r="Q28">
        <v>18</v>
      </c>
      <c r="R28">
        <v>344</v>
      </c>
      <c r="S28" t="str">
        <f>IFERROR(VLOOKUP(R28,[2]WingLookTable!$A:$B,2,0),"캐릭터없음")</f>
        <v>Wing_DustYellowOtherStripeFullSlow</v>
      </c>
      <c r="T28">
        <f t="shared" ca="1" si="3"/>
        <v>101</v>
      </c>
      <c r="U2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v>
      </c>
      <c r="V28" t="str">
        <f t="shared" ca="1" si="72"/>
        <v>{"dy":13,"sl":1,"id":"Actor0240m","stats":{"tr":3,"trp":6,"str":10,"dex":0,"int":0,"vit":5,"train":0,"wgGr0":0,"wgGr1":0,"wgGr2":0,"wgGr3":18,"wgLk":344}}</v>
      </c>
      <c r="Z28">
        <v>27</v>
      </c>
      <c r="AA28" t="s">
        <v>338</v>
      </c>
      <c r="AB28">
        <f t="shared" si="6"/>
        <v>1</v>
      </c>
      <c r="AD28">
        <v>27</v>
      </c>
      <c r="AE28">
        <v>190</v>
      </c>
      <c r="AF28">
        <f t="shared" si="7"/>
        <v>1</v>
      </c>
    </row>
    <row r="29" spans="1:32">
      <c r="A29">
        <v>13</v>
      </c>
      <c r="B29">
        <f t="shared" ca="1" si="60"/>
        <v>2</v>
      </c>
      <c r="C29" t="str">
        <f t="shared" ca="1" si="1"/>
        <v>Actor2238m</v>
      </c>
      <c r="D29" t="str">
        <f>IF(ISBLANK(F29),"",
IFERROR(VLOOKUP(F29,[2]ActorTable!$A:$H,MATCH("이름참고",[2]ActorTable!$1:$1,0),0),"캐릭터없음"))</f>
        <v>미네락</v>
      </c>
      <c r="E29" t="str">
        <f t="shared" ca="1" si="2"/>
        <v/>
      </c>
      <c r="F29" t="s">
        <v>388</v>
      </c>
      <c r="G29">
        <v>3</v>
      </c>
      <c r="H29">
        <v>6</v>
      </c>
      <c r="I29">
        <v>8</v>
      </c>
      <c r="J29">
        <v>7</v>
      </c>
      <c r="K29">
        <v>0</v>
      </c>
      <c r="L29">
        <v>0</v>
      </c>
      <c r="M29">
        <v>0</v>
      </c>
      <c r="N29">
        <v>0</v>
      </c>
      <c r="O29">
        <v>0</v>
      </c>
      <c r="P29">
        <v>0</v>
      </c>
      <c r="Q29">
        <v>18</v>
      </c>
      <c r="R29">
        <v>284</v>
      </c>
      <c r="S29" t="str">
        <f>IFERROR(VLOOKUP(R29,[2]WingLookTable!$A:$B,2,0),"캐릭터없음")</f>
        <v>Wing_YellowOtherNoiseStripeFast</v>
      </c>
      <c r="T29">
        <f t="shared" ca="1" si="3"/>
        <v>232</v>
      </c>
      <c r="U2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v>
      </c>
      <c r="V29" t="str">
        <f t="shared" ca="1" si="72"/>
        <v>{"dy":13,"sl":2,"id":"Actor2120m","stats":{"tr":3,"trp":6,"str":8,"dex":7,"int":0,"vit":0,"train":0,"wgGr0":0,"wgGr1":0,"wgGr2":0,"wgGr3":18,"wgLk":284}}</v>
      </c>
      <c r="Z29">
        <v>28</v>
      </c>
      <c r="AA29" t="s">
        <v>339</v>
      </c>
      <c r="AB29">
        <f t="shared" si="6"/>
        <v>2</v>
      </c>
      <c r="AD29">
        <v>28</v>
      </c>
      <c r="AE29">
        <v>193</v>
      </c>
      <c r="AF29">
        <f t="shared" si="7"/>
        <v>0</v>
      </c>
    </row>
    <row r="30" spans="1:32">
      <c r="A30">
        <v>14</v>
      </c>
      <c r="B30">
        <f t="shared" ca="1" si="60"/>
        <v>1</v>
      </c>
      <c r="C30" t="str">
        <f t="shared" ca="1" si="1"/>
        <v>Actor2128m</v>
      </c>
      <c r="D30" t="str">
        <f>IF(ISBLANK(F30),"",
IFERROR(VLOOKUP(F30,[2]ActorTable!$A:$H,MATCH("이름참고",[2]ActorTable!$1:$1,0),0),"캐릭터없음"))</f>
        <v>나인</v>
      </c>
      <c r="E30" t="str">
        <f t="shared" ca="1" si="2"/>
        <v/>
      </c>
      <c r="F30" t="s">
        <v>453</v>
      </c>
      <c r="G30">
        <v>3</v>
      </c>
      <c r="H30">
        <v>6</v>
      </c>
      <c r="I30">
        <v>0</v>
      </c>
      <c r="J30">
        <v>8</v>
      </c>
      <c r="K30">
        <v>7</v>
      </c>
      <c r="L30">
        <v>0</v>
      </c>
      <c r="M30">
        <v>0</v>
      </c>
      <c r="N30">
        <v>0</v>
      </c>
      <c r="O30">
        <v>0</v>
      </c>
      <c r="P30">
        <v>0</v>
      </c>
      <c r="Q30">
        <v>18</v>
      </c>
      <c r="R30">
        <v>332</v>
      </c>
      <c r="S30" t="str">
        <f>IFERROR(VLOOKUP(R30,[2]WingLookTable!$A:$B,2,0),"캐릭터없음")</f>
        <v>Wing_DustRedMultiNoiseOtherFast</v>
      </c>
      <c r="T30">
        <f t="shared" ca="1" si="3"/>
        <v>190</v>
      </c>
      <c r="U3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v>
      </c>
      <c r="V30" t="str">
        <f t="shared" ca="1" si="72"/>
        <v>{"dy":14,"sl":1,"id":"Actor0236m","stats":{"tr":3,"trp":6,"str":0,"dex":8,"int":7,"vit":0,"train":0,"wgGr0":0,"wgGr1":0,"wgGr2":0,"wgGr3":18,"wgLk":332}}</v>
      </c>
      <c r="Z30">
        <v>29</v>
      </c>
      <c r="AA30" t="s">
        <v>340</v>
      </c>
      <c r="AB30">
        <f t="shared" si="6"/>
        <v>1</v>
      </c>
      <c r="AD30">
        <v>29</v>
      </c>
      <c r="AE30">
        <v>196</v>
      </c>
      <c r="AF30">
        <f t="shared" si="7"/>
        <v>1</v>
      </c>
    </row>
    <row r="31" spans="1:32">
      <c r="A31">
        <v>14</v>
      </c>
      <c r="B31">
        <f t="shared" ca="1" si="60"/>
        <v>2</v>
      </c>
      <c r="C31" t="str">
        <f t="shared" ca="1" si="1"/>
        <v>Actor0104m</v>
      </c>
      <c r="D31" t="str">
        <f>IF(ISBLANK(F31),"",
IFERROR(VLOOKUP(F31,[2]ActorTable!$A:$H,MATCH("이름참고",[2]ActorTable!$1:$1,0),0),"캐릭터없음"))</f>
        <v>데브샤</v>
      </c>
      <c r="E31" t="str">
        <f t="shared" ca="1" si="2"/>
        <v/>
      </c>
      <c r="F31" t="s">
        <v>401</v>
      </c>
      <c r="G31">
        <v>3</v>
      </c>
      <c r="H31">
        <v>6</v>
      </c>
      <c r="I31">
        <v>0</v>
      </c>
      <c r="J31">
        <v>5</v>
      </c>
      <c r="K31">
        <v>0</v>
      </c>
      <c r="L31">
        <v>10</v>
      </c>
      <c r="M31">
        <v>0</v>
      </c>
      <c r="N31">
        <v>0</v>
      </c>
      <c r="O31">
        <v>0</v>
      </c>
      <c r="P31">
        <v>0</v>
      </c>
      <c r="Q31">
        <v>18</v>
      </c>
      <c r="R31">
        <v>148</v>
      </c>
      <c r="S31" t="str">
        <f>IFERROR(VLOOKUP(R31,[2]WingLookTable!$A:$B,2,0),"캐릭터없음")</f>
        <v>Wing_DustCyanPatternFullFullSlow</v>
      </c>
      <c r="T31">
        <f t="shared" ref="T31:T32" ca="1" si="77">VLOOKUP(RANDBETWEEN(1,COUNTA(AD:AD)-1),AD:AE,2,0)</f>
        <v>113</v>
      </c>
      <c r="U31" t="str">
        <f t="shared" ref="U31:U32" ca="1" si="78">IF(ROW()=2,V31,OFFSET(U31,-1,0)&amp;IF(LEN(V31)=0,"",","&amp;V31))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v>
      </c>
      <c r="V31" t="str">
        <f t="shared" ref="V31:V32" ca="1" si="79">"{"""&amp;A$1&amp;""":"&amp;A31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{"dy":14,"sl":2,"id":"Actor2103m","stats":{"tr":3,"trp":6,"str":0,"dex":5,"int":0,"vit":10,"train":0,"wgGr0":0,"wgGr1":0,"wgGr2":0,"wgGr3":18,"wgLk":148}}</v>
      </c>
      <c r="Z31">
        <v>30</v>
      </c>
      <c r="AA31" t="s">
        <v>341</v>
      </c>
      <c r="AB31">
        <f t="shared" si="6"/>
        <v>3</v>
      </c>
      <c r="AD31">
        <v>30</v>
      </c>
      <c r="AE31">
        <v>199</v>
      </c>
      <c r="AF31">
        <f t="shared" si="7"/>
        <v>1</v>
      </c>
    </row>
    <row r="32" spans="1:32">
      <c r="A32">
        <v>14</v>
      </c>
      <c r="B32">
        <f t="shared" ca="1" si="60"/>
        <v>3</v>
      </c>
      <c r="C32" t="str">
        <f t="shared" ref="C32" ca="1" si="80">VLOOKUP(RANDBETWEEN(1,COUNTA(Z:Z)-1),Z:AA,2,0)</f>
        <v>Actor2235m</v>
      </c>
      <c r="D32" t="str">
        <f>IF(ISBLANK(F32),"",
IFERROR(VLOOKUP(F32,[2]ActorTable!$A:$H,MATCH("이름참고",[2]ActorTable!$1:$1,0),0),"캐릭터없음"))</f>
        <v>에이잭</v>
      </c>
      <c r="E32" t="str">
        <f t="shared" ref="E32" ca="1" si="81">IF(AND(B32&lt;=OFFSET(B32,1,0),NOT(ISBLANK(F32))),
IF(F32=OFFSET(F32,1,0),"같음",""),"")</f>
        <v/>
      </c>
      <c r="F32" t="s">
        <v>405</v>
      </c>
      <c r="G32">
        <v>3</v>
      </c>
      <c r="H32">
        <v>6</v>
      </c>
      <c r="I32">
        <v>0</v>
      </c>
      <c r="J32">
        <v>5</v>
      </c>
      <c r="K32">
        <v>10</v>
      </c>
      <c r="L32">
        <v>0</v>
      </c>
      <c r="M32">
        <v>0</v>
      </c>
      <c r="N32">
        <v>0</v>
      </c>
      <c r="O32">
        <v>0</v>
      </c>
      <c r="P32">
        <v>0</v>
      </c>
      <c r="Q32">
        <v>18</v>
      </c>
      <c r="R32">
        <v>154</v>
      </c>
      <c r="S32" t="str">
        <f>IFERROR(VLOOKUP(R32,[2]WingLookTable!$A:$B,2,0),"캐릭터없음")</f>
        <v>Wing_DustFireSinePatternFullSlow</v>
      </c>
      <c r="T32">
        <f t="shared" ca="1" si="77"/>
        <v>113</v>
      </c>
      <c r="U32" t="str">
        <f t="shared" ca="1" si="7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v>
      </c>
      <c r="V32" t="str">
        <f t="shared" ca="1" si="79"/>
        <v>{"dy":14,"sl":3,"id":"Actor1029m","stats":{"tr":3,"trp":6,"str":0,"dex":5,"int":10,"vit":0,"train":0,"wgGr0":0,"wgGr1":0,"wgGr2":0,"wgGr3":18,"wgLk":154}}</v>
      </c>
      <c r="Z32">
        <v>31</v>
      </c>
      <c r="AA32" t="s">
        <v>418</v>
      </c>
      <c r="AB32">
        <f t="shared" si="6"/>
        <v>1</v>
      </c>
      <c r="AD32">
        <v>31</v>
      </c>
      <c r="AE32">
        <v>202</v>
      </c>
      <c r="AF32">
        <f t="shared" si="7"/>
        <v>1</v>
      </c>
    </row>
    <row r="33" spans="1:32">
      <c r="A33">
        <v>15</v>
      </c>
      <c r="B33">
        <f t="shared" ca="1" si="60"/>
        <v>1</v>
      </c>
      <c r="C33" t="str">
        <f t="shared" ca="1" si="1"/>
        <v>Actor0236m</v>
      </c>
      <c r="D33" t="str">
        <f>IF(ISBLANK(F33),"",
IFERROR(VLOOKUP(F33,[2]ActorTable!$A:$H,MATCH("이름참고",[2]ActorTable!$1:$1,0),0),"캐릭터없음"))</f>
        <v>카츄진</v>
      </c>
      <c r="E33" t="str">
        <f t="shared" ca="1" si="2"/>
        <v/>
      </c>
      <c r="F33" t="s">
        <v>354</v>
      </c>
      <c r="G33">
        <v>3</v>
      </c>
      <c r="H33">
        <v>6</v>
      </c>
      <c r="I33">
        <v>0</v>
      </c>
      <c r="J33">
        <v>0</v>
      </c>
      <c r="K33">
        <v>15</v>
      </c>
      <c r="L33">
        <v>0</v>
      </c>
      <c r="M33">
        <v>0</v>
      </c>
      <c r="N33">
        <v>0</v>
      </c>
      <c r="O33">
        <v>0</v>
      </c>
      <c r="P33">
        <v>0</v>
      </c>
      <c r="Q33">
        <v>18</v>
      </c>
      <c r="R33">
        <v>352</v>
      </c>
      <c r="S33" t="str">
        <f>IFERROR(VLOOKUP(R33,[2]WingLookTable!$A:$B,2,0),"캐릭터없음")</f>
        <v>Wing_GreenOtherOtherFullFast</v>
      </c>
      <c r="T33">
        <f t="shared" ca="1" si="3"/>
        <v>226</v>
      </c>
      <c r="U3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v>
      </c>
      <c r="V33" t="str">
        <f t="shared" ca="1" si="72"/>
        <v>{"dy":15,"sl":1,"id":"Actor3117m","stats":{"tr":3,"trp":6,"str":0,"dex":0,"int":15,"vit":0,"train":0,"wgGr0":0,"wgGr1":0,"wgGr2":0,"wgGr3":18,"wgLk":352}}</v>
      </c>
      <c r="Z33">
        <v>32</v>
      </c>
      <c r="AA33" t="s">
        <v>427</v>
      </c>
      <c r="AB33">
        <f t="shared" si="6"/>
        <v>1</v>
      </c>
      <c r="AD33">
        <v>32</v>
      </c>
      <c r="AE33">
        <v>205</v>
      </c>
      <c r="AF33">
        <f t="shared" si="7"/>
        <v>1</v>
      </c>
    </row>
    <row r="34" spans="1:32">
      <c r="A34">
        <v>15</v>
      </c>
      <c r="B34">
        <f t="shared" ca="1" si="60"/>
        <v>2</v>
      </c>
      <c r="C34" t="str">
        <f t="shared" ca="1" si="1"/>
        <v>Actor0113m</v>
      </c>
      <c r="D34" t="str">
        <f>IF(ISBLANK(F34),"",
IFERROR(VLOOKUP(F34,[2]ActorTable!$A:$H,MATCH("이름참고",[2]ActorTable!$1:$1,0),0),"캐릭터없음"))</f>
        <v>무테이</v>
      </c>
      <c r="E34" t="str">
        <f t="shared" ca="1" si="2"/>
        <v/>
      </c>
      <c r="F34" t="s">
        <v>368</v>
      </c>
      <c r="G34">
        <v>3</v>
      </c>
      <c r="H34">
        <v>6</v>
      </c>
      <c r="I34">
        <v>7</v>
      </c>
      <c r="J34">
        <v>8</v>
      </c>
      <c r="K34">
        <v>0</v>
      </c>
      <c r="L34">
        <v>0</v>
      </c>
      <c r="M34">
        <v>0</v>
      </c>
      <c r="N34">
        <v>0</v>
      </c>
      <c r="O34">
        <v>0</v>
      </c>
      <c r="P34">
        <v>0</v>
      </c>
      <c r="Q34">
        <v>18</v>
      </c>
      <c r="R34">
        <v>280</v>
      </c>
      <c r="S34" t="str">
        <f>IFERROR(VLOOKUP(R34,[2]WingLookTable!$A:$B,2,0),"캐릭터없음")</f>
        <v>Wing_YellowFullSineStripeSlow</v>
      </c>
      <c r="T34">
        <f t="shared" ca="1" si="3"/>
        <v>137</v>
      </c>
      <c r="U3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v>
      </c>
      <c r="V34" t="str">
        <f t="shared" ca="1" si="72"/>
        <v>{"dy":15,"sl":2,"id":"Actor3021m","stats":{"tr":3,"trp":6,"str":7,"dex":8,"int":0,"vit":0,"train":0,"wgGr0":0,"wgGr1":0,"wgGr2":0,"wgGr3":18,"wgLk":280}}</v>
      </c>
      <c r="Z34">
        <v>33</v>
      </c>
      <c r="AA34" t="s">
        <v>453</v>
      </c>
      <c r="AB34">
        <f t="shared" si="6"/>
        <v>2</v>
      </c>
      <c r="AD34">
        <v>33</v>
      </c>
      <c r="AE34">
        <v>208</v>
      </c>
      <c r="AF34">
        <f t="shared" ref="AF34:AF65" si="82">COUNTIF(R:R,AE34)</f>
        <v>1</v>
      </c>
    </row>
    <row r="35" spans="1:32">
      <c r="A35">
        <v>16</v>
      </c>
      <c r="B35">
        <f t="shared" ca="1" si="60"/>
        <v>1</v>
      </c>
      <c r="C35" t="str">
        <f t="shared" ref="C35" ca="1" si="83">VLOOKUP(RANDBETWEEN(1,COUNTA(Z:Z)-1),Z:AA,2,0)</f>
        <v>Actor1108m</v>
      </c>
      <c r="D35" t="str">
        <f>IF(ISBLANK(F35),"",
IFERROR(VLOOKUP(F35,[2]ActorTable!$A:$H,MATCH("이름참고",[2]ActorTable!$1:$1,0),0),"캐릭터없음"))</f>
        <v>라무무</v>
      </c>
      <c r="E35" t="str">
        <f t="shared" ref="E35" ca="1" si="84">IF(AND(B35&lt;=OFFSET(B35,1,0),NOT(ISBLANK(F35))),
IF(F35=OFFSET(F35,1,0),"같음",""),"")</f>
        <v/>
      </c>
      <c r="F35" t="s">
        <v>366</v>
      </c>
      <c r="G35">
        <v>3</v>
      </c>
      <c r="H35">
        <v>6</v>
      </c>
      <c r="I35">
        <v>0</v>
      </c>
      <c r="J35">
        <v>8</v>
      </c>
      <c r="K35">
        <v>7</v>
      </c>
      <c r="L35">
        <v>0</v>
      </c>
      <c r="M35">
        <v>0</v>
      </c>
      <c r="N35">
        <v>0</v>
      </c>
      <c r="O35">
        <v>0</v>
      </c>
      <c r="P35">
        <v>0</v>
      </c>
      <c r="Q35">
        <v>18</v>
      </c>
      <c r="R35">
        <v>363</v>
      </c>
      <c r="S35" t="str">
        <f>IFERROR(VLOOKUP(R35,[2]WingLookTable!$A:$B,2,0),"캐릭터없음")</f>
        <v>Wing_PinkOtherFullOtherFast</v>
      </c>
      <c r="T35">
        <f t="shared" ref="T35" ca="1" si="85">VLOOKUP(RANDBETWEEN(1,COUNTA(AD:AD)-1),AD:AE,2,0)</f>
        <v>133</v>
      </c>
      <c r="U35" t="str">
        <f t="shared" ref="U35" ca="1" si="86">IF(ROW()=2,V35,OFFSET(U35,-1,0)&amp;IF(LEN(V35)=0,"",","&amp;V35))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v>
      </c>
      <c r="V35" t="str">
        <f t="shared" ca="1" si="72"/>
        <v>{"dy":16,"sl":1,"id":"Actor3231m","stats":{"tr":3,"trp":6,"str":0,"dex":8,"int":7,"vit":0,"train":0,"wgGr0":0,"wgGr1":0,"wgGr2":0,"wgGr3":18,"wgLk":363}}</v>
      </c>
      <c r="Z35">
        <v>34</v>
      </c>
      <c r="AA35" t="s">
        <v>454</v>
      </c>
      <c r="AB35">
        <f t="shared" si="6"/>
        <v>2</v>
      </c>
      <c r="AD35">
        <v>34</v>
      </c>
      <c r="AE35">
        <v>211</v>
      </c>
      <c r="AF35">
        <f t="shared" si="82"/>
        <v>1</v>
      </c>
    </row>
    <row r="36" spans="1:32">
      <c r="A36">
        <v>16</v>
      </c>
      <c r="B36">
        <f t="shared" ca="1" si="60"/>
        <v>2</v>
      </c>
      <c r="C36" t="str">
        <f t="shared" ref="C36" ca="1" si="87">VLOOKUP(RANDBETWEEN(1,COUNTA(Z:Z)-1),Z:AA,2,0)</f>
        <v>Actor2015m</v>
      </c>
      <c r="D36" t="str">
        <f>IF(ISBLANK(F36),"",
IFERROR(VLOOKUP(F36,[2]ActorTable!$A:$H,MATCH("이름참고",[2]ActorTable!$1:$1,0),0),"캐릭터없음"))</f>
        <v>러센트</v>
      </c>
      <c r="E36" t="str">
        <f t="shared" ref="E36" ca="1" si="88">IF(AND(B36&lt;=OFFSET(B36,1,0),NOT(ISBLANK(F36))),
IF(F36=OFFSET(F36,1,0),"같음",""),"")</f>
        <v/>
      </c>
      <c r="F36" t="s">
        <v>384</v>
      </c>
      <c r="G36">
        <v>3</v>
      </c>
      <c r="H36">
        <v>6</v>
      </c>
      <c r="I36">
        <v>0</v>
      </c>
      <c r="J36">
        <v>0</v>
      </c>
      <c r="K36">
        <v>15</v>
      </c>
      <c r="L36">
        <v>0</v>
      </c>
      <c r="M36">
        <v>0</v>
      </c>
      <c r="N36">
        <v>0</v>
      </c>
      <c r="O36">
        <v>0</v>
      </c>
      <c r="P36">
        <v>0</v>
      </c>
      <c r="Q36">
        <v>18</v>
      </c>
      <c r="R36">
        <v>340</v>
      </c>
      <c r="S36" t="str">
        <f>IFERROR(VLOOKUP(R36,[2]WingLookTable!$A:$B,2,0),"캐릭터없음")</f>
        <v>Wing_DustRedStripeFullOtherSlow</v>
      </c>
      <c r="T36">
        <f t="shared" ref="T36" ca="1" si="89">VLOOKUP(RANDBETWEEN(1,COUNTA(AD:AD)-1),AD:AE,2,0)</f>
        <v>229</v>
      </c>
      <c r="U36" t="str">
        <f t="shared" ref="U36" ca="1" si="90">IF(ROW()=2,V36,OFFSET(U36,-1,0)&amp;IF(LEN(V36)=0,"",","&amp;V36))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v>
      </c>
      <c r="V36" t="str">
        <f t="shared" ca="1" si="72"/>
        <v>{"dy":16,"sl":2,"id":"Actor0024m","stats":{"tr":3,"trp":6,"str":0,"dex":0,"int":15,"vit":0,"train":0,"wgGr0":0,"wgGr1":0,"wgGr2":0,"wgGr3":18,"wgLk":340}}</v>
      </c>
      <c r="AD36">
        <v>35</v>
      </c>
      <c r="AE36">
        <v>214</v>
      </c>
      <c r="AF36">
        <f t="shared" si="82"/>
        <v>1</v>
      </c>
    </row>
    <row r="37" spans="1:32">
      <c r="A37">
        <v>17</v>
      </c>
      <c r="B37">
        <f t="shared" ca="1" si="60"/>
        <v>1</v>
      </c>
      <c r="C37" t="str">
        <f t="shared" ref="C37" ca="1" si="91">VLOOKUP(RANDBETWEEN(1,COUNTA(Z:Z)-1),Z:AA,2,0)</f>
        <v>Actor0113m</v>
      </c>
      <c r="D37" t="str">
        <f>IF(ISBLANK(F37),"",
IFERROR(VLOOKUP(F37,[2]ActorTable!$A:$H,MATCH("이름참고",[2]ActorTable!$1:$1,0),0),"캐릭터없음"))</f>
        <v>원더</v>
      </c>
      <c r="E37" t="str">
        <f t="shared" ref="E37" ca="1" si="92">IF(AND(B37&lt;=OFFSET(B37,1,0),NOT(ISBLANK(F37))),
IF(F37=OFFSET(F37,1,0),"같음",""),"")</f>
        <v/>
      </c>
      <c r="F37" t="s">
        <v>333</v>
      </c>
      <c r="G37">
        <v>3</v>
      </c>
      <c r="H37">
        <v>6</v>
      </c>
      <c r="I37">
        <v>8</v>
      </c>
      <c r="J37">
        <v>7</v>
      </c>
      <c r="K37">
        <v>0</v>
      </c>
      <c r="L37">
        <v>0</v>
      </c>
      <c r="M37">
        <v>0</v>
      </c>
      <c r="N37">
        <v>0</v>
      </c>
      <c r="O37">
        <v>0</v>
      </c>
      <c r="P37">
        <v>0</v>
      </c>
      <c r="Q37">
        <v>18</v>
      </c>
      <c r="R37">
        <v>166</v>
      </c>
      <c r="S37" t="str">
        <f>IFERROR(VLOOKUP(R37,[2]WingLookTable!$A:$B,2,0),"캐릭터없음")</f>
        <v>Wing_DustMultiNoisePatternFullFast</v>
      </c>
      <c r="T37">
        <f t="shared" ref="T37" ca="1" si="93">VLOOKUP(RANDBETWEEN(1,COUNTA(AD:AD)-1),AD:AE,2,0)</f>
        <v>256</v>
      </c>
      <c r="U37" t="str">
        <f t="shared" ref="U37" ca="1" si="94">IF(ROW()=2,V37,OFFSET(U37,-1,0)&amp;IF(LEN(V37)=0,"",","&amp;V37))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v>
      </c>
      <c r="V37" t="str">
        <f t="shared" ca="1" si="72"/>
        <v>{"dy":17,"sl":1,"id":"Actor2128m","stats":{"tr":3,"trp":6,"str":8,"dex":7,"int":0,"vit":0,"train":0,"wgGr0":0,"wgGr1":0,"wgGr2":0,"wgGr3":18,"wgLk":166}}</v>
      </c>
      <c r="AD37">
        <v>36</v>
      </c>
      <c r="AE37">
        <v>217</v>
      </c>
      <c r="AF37">
        <f t="shared" si="82"/>
        <v>1</v>
      </c>
    </row>
    <row r="38" spans="1:32">
      <c r="A38">
        <v>17</v>
      </c>
      <c r="B38">
        <f t="shared" ca="1" si="60"/>
        <v>2</v>
      </c>
      <c r="C38" t="str">
        <f t="shared" ref="C38" ca="1" si="95">VLOOKUP(RANDBETWEEN(1,COUNTA(Z:Z)-1),Z:AA,2,0)</f>
        <v>Actor3114m</v>
      </c>
      <c r="D38" t="str">
        <f>IF(ISBLANK(F38),"",
IFERROR(VLOOKUP(F38,[2]ActorTable!$A:$H,MATCH("이름참고",[2]ActorTable!$1:$1,0),0),"캐릭터없음"))</f>
        <v>튤린</v>
      </c>
      <c r="E38" t="str">
        <f t="shared" ref="E38" ca="1" si="96">IF(AND(B38&lt;=OFFSET(B38,1,0),NOT(ISBLANK(F38))),
IF(F38=OFFSET(F38,1,0),"같음",""),"")</f>
        <v/>
      </c>
      <c r="F38" t="s">
        <v>380</v>
      </c>
      <c r="G38">
        <v>3</v>
      </c>
      <c r="H38">
        <v>6</v>
      </c>
      <c r="I38">
        <v>0</v>
      </c>
      <c r="J38">
        <v>5</v>
      </c>
      <c r="K38">
        <v>10</v>
      </c>
      <c r="L38">
        <v>0</v>
      </c>
      <c r="M38">
        <v>0</v>
      </c>
      <c r="N38">
        <v>0</v>
      </c>
      <c r="O38">
        <v>0</v>
      </c>
      <c r="P38">
        <v>0</v>
      </c>
      <c r="Q38">
        <v>18</v>
      </c>
      <c r="R38">
        <v>303</v>
      </c>
      <c r="S38" t="str">
        <f>IFERROR(VLOOKUP(R38,[2]WingLookTable!$A:$B,2,0),"캐릭터없음")</f>
        <v>Wing_DustFireOtherOtherStripeFast</v>
      </c>
      <c r="T38">
        <f t="shared" ref="T38" ca="1" si="97">VLOOKUP(RANDBETWEEN(1,COUNTA(AD:AD)-1),AD:AE,2,0)</f>
        <v>288</v>
      </c>
      <c r="U38" t="str">
        <f t="shared" ref="U38" ca="1" si="98">IF(ROW()=2,V38,OFFSET(U38,-1,0)&amp;IF(LEN(V38)=0,"",","&amp;V38))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v>
      </c>
      <c r="V38" t="str">
        <f t="shared" ca="1" si="72"/>
        <v>{"dy":17,"sl":2,"id":"Actor0037m","stats":{"tr":3,"trp":6,"str":0,"dex":5,"int":10,"vit":0,"train":0,"wgGr0":0,"wgGr1":0,"wgGr2":0,"wgGr3":18,"wgLk":303}}</v>
      </c>
      <c r="AD38">
        <v>37</v>
      </c>
      <c r="AE38">
        <v>220</v>
      </c>
      <c r="AF38">
        <f t="shared" si="82"/>
        <v>1</v>
      </c>
    </row>
    <row r="39" spans="1:32">
      <c r="A39">
        <v>18</v>
      </c>
      <c r="B39">
        <f t="shared" ca="1" si="60"/>
        <v>1</v>
      </c>
      <c r="C39" t="str">
        <f t="shared" ref="C39:C64" ca="1" si="99">VLOOKUP(RANDBETWEEN(1,COUNTA(Z:Z)-1),Z:AA,2,0)</f>
        <v>Actor3212m</v>
      </c>
      <c r="D39" t="str">
        <f>IF(ISBLANK(F39),"",
IFERROR(VLOOKUP(F39,[2]ActorTable!$A:$H,MATCH("이름참고",[2]ActorTable!$1:$1,0),0),"캐릭터없음"))</f>
        <v>미네락</v>
      </c>
      <c r="E39" t="str">
        <f t="shared" ref="E39:E64" ca="1" si="100">IF(AND(B39&lt;=OFFSET(B39,1,0),NOT(ISBLANK(F39))),
IF(F39=OFFSET(F39,1,0),"같음",""),"")</f>
        <v/>
      </c>
      <c r="F39" t="s">
        <v>388</v>
      </c>
      <c r="G39">
        <v>3</v>
      </c>
      <c r="H39">
        <v>6</v>
      </c>
      <c r="I39">
        <v>5</v>
      </c>
      <c r="J39">
        <v>5</v>
      </c>
      <c r="K39">
        <v>0</v>
      </c>
      <c r="L39">
        <v>5</v>
      </c>
      <c r="M39">
        <v>0</v>
      </c>
      <c r="N39">
        <v>0</v>
      </c>
      <c r="O39">
        <v>0</v>
      </c>
      <c r="P39">
        <v>0</v>
      </c>
      <c r="Q39">
        <v>18</v>
      </c>
      <c r="R39">
        <v>187</v>
      </c>
      <c r="S39" t="str">
        <f>IFERROR(VLOOKUP(R39,[2]WingLookTable!$A:$B,2,0),"캐릭터없음")</f>
        <v>Wing_DustPurpleSinePatternFullFast</v>
      </c>
      <c r="T39">
        <f t="shared" ref="T39:T62" ca="1" si="101">VLOOKUP(RANDBETWEEN(1,COUNTA(AD:AD)-1),AD:AE,2,0)</f>
        <v>232</v>
      </c>
      <c r="U3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v>
      </c>
      <c r="V39" t="str">
        <f t="shared" ca="1" si="72"/>
        <v>{"dy":18,"sl":1,"id":"Actor2120m","stats":{"tr":3,"trp":6,"str":5,"dex":5,"int":0,"vit":5,"train":0,"wgGr0":0,"wgGr1":0,"wgGr2":0,"wgGr3":18,"wgLk":187}}</v>
      </c>
      <c r="AD39">
        <v>38</v>
      </c>
      <c r="AE39">
        <v>223</v>
      </c>
      <c r="AF39">
        <f t="shared" si="82"/>
        <v>1</v>
      </c>
    </row>
    <row r="40" spans="1:32">
      <c r="A40">
        <v>18</v>
      </c>
      <c r="B40">
        <f t="shared" ca="1" si="60"/>
        <v>2</v>
      </c>
      <c r="C40" t="str">
        <f t="shared" ca="1" si="99"/>
        <v>Actor2238m</v>
      </c>
      <c r="D40" t="str">
        <f>IF(ISBLANK(F40),"",
IFERROR(VLOOKUP(F40,[2]ActorTable!$A:$H,MATCH("이름참고",[2]ActorTable!$1:$1,0),0),"캐릭터없음"))</f>
        <v>도스로프</v>
      </c>
      <c r="E40" t="str">
        <f t="shared" ca="1" si="100"/>
        <v/>
      </c>
      <c r="F40" t="s">
        <v>433</v>
      </c>
      <c r="G40">
        <v>3</v>
      </c>
      <c r="H40">
        <v>6</v>
      </c>
      <c r="I40">
        <v>0</v>
      </c>
      <c r="J40">
        <v>0</v>
      </c>
      <c r="K40">
        <v>0</v>
      </c>
      <c r="L40">
        <v>15</v>
      </c>
      <c r="M40">
        <v>0</v>
      </c>
      <c r="N40">
        <v>0</v>
      </c>
      <c r="O40">
        <v>0</v>
      </c>
      <c r="P40">
        <v>0</v>
      </c>
      <c r="Q40">
        <v>18</v>
      </c>
      <c r="R40">
        <v>256</v>
      </c>
      <c r="S40" t="str">
        <f>IFERROR(VLOOKUP(R40,[2]WingLookTable!$A:$B,2,0),"캐릭터없음")</f>
        <v>Wing_SkyFullNoiseOtherFast</v>
      </c>
      <c r="T40">
        <f t="shared" ca="1" si="101"/>
        <v>366</v>
      </c>
      <c r="U4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v>
      </c>
      <c r="V40" t="str">
        <f t="shared" ca="1" si="72"/>
        <v>{"dy":18,"sl":2,"id":"Actor0030m","stats":{"tr":3,"trp":6,"str":0,"dex":0,"int":0,"vit":15,"train":0,"wgGr0":0,"wgGr1":0,"wgGr2":0,"wgGr3":18,"wgLk":256}}</v>
      </c>
      <c r="AD40">
        <v>39</v>
      </c>
      <c r="AE40">
        <v>226</v>
      </c>
      <c r="AF40">
        <f t="shared" si="82"/>
        <v>1</v>
      </c>
    </row>
    <row r="41" spans="1:32">
      <c r="A41">
        <v>19</v>
      </c>
      <c r="B41">
        <f t="shared" ca="1" si="60"/>
        <v>1</v>
      </c>
      <c r="C41" t="str">
        <f t="shared" ref="C41:C42" ca="1" si="102">VLOOKUP(RANDBETWEEN(1,COUNTA(Z:Z)-1),Z:AA,2,0)</f>
        <v>Actor1029m</v>
      </c>
      <c r="D41" t="str">
        <f>IF(ISBLANK(F41),"",
IFERROR(VLOOKUP(F41,[2]ActorTable!$A:$H,MATCH("이름참고",[2]ActorTable!$1:$1,0),0),"캐릭터없음"))</f>
        <v>닉스</v>
      </c>
      <c r="E41" t="str">
        <f t="shared" ref="E41:E42" ca="1" si="103">IF(AND(B41&lt;=OFFSET(B41,1,0),NOT(ISBLANK(F41))),
IF(F41=OFFSET(F41,1,0),"같음",""),"")</f>
        <v/>
      </c>
      <c r="F41" t="s">
        <v>362</v>
      </c>
      <c r="G41">
        <v>3</v>
      </c>
      <c r="H41">
        <v>6</v>
      </c>
      <c r="I41">
        <v>0</v>
      </c>
      <c r="J41">
        <v>8</v>
      </c>
      <c r="K41">
        <v>7</v>
      </c>
      <c r="L41">
        <v>0</v>
      </c>
      <c r="M41">
        <v>0</v>
      </c>
      <c r="N41">
        <v>0</v>
      </c>
      <c r="O41">
        <v>0</v>
      </c>
      <c r="P41">
        <v>0</v>
      </c>
      <c r="Q41">
        <v>18</v>
      </c>
      <c r="R41">
        <v>276</v>
      </c>
      <c r="S41" t="str">
        <f>IFERROR(VLOOKUP(R41,[2]WingLookTable!$A:$B,2,0),"캐릭터없음")</f>
        <v>Wing_WhiteSineNoiseFullFast</v>
      </c>
      <c r="T41">
        <f t="shared" ref="T41:T42" ca="1" si="104">VLOOKUP(RANDBETWEEN(1,COUNTA(AD:AD)-1),AD:AE,2,0)</f>
        <v>190</v>
      </c>
      <c r="U41" t="str">
        <f t="shared" ref="U41:U42" ca="1" si="105">IF(ROW()=2,V41,OFFSET(U41,-1,0)&amp;IF(LEN(V41)=0,"",","&amp;V41))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v>
      </c>
      <c r="V41" t="str">
        <f t="shared" ca="1" si="72"/>
        <v>{"dy":19,"sl":1,"id":"Actor1109m","stats":{"tr":3,"trp":6,"str":0,"dex":8,"int":7,"vit":0,"train":0,"wgGr0":0,"wgGr1":0,"wgGr2":0,"wgGr3":18,"wgLk":276}}</v>
      </c>
      <c r="AD41">
        <v>40</v>
      </c>
      <c r="AE41">
        <v>229</v>
      </c>
      <c r="AF41">
        <f t="shared" si="82"/>
        <v>1</v>
      </c>
    </row>
    <row r="42" spans="1:32">
      <c r="A42">
        <v>19</v>
      </c>
      <c r="B42">
        <f t="shared" ca="1" si="60"/>
        <v>2</v>
      </c>
      <c r="C42" t="str">
        <f t="shared" ca="1" si="102"/>
        <v>Actor2103m</v>
      </c>
      <c r="D42" t="str">
        <f>IF(ISBLANK(F42),"",
IFERROR(VLOOKUP(F42,[2]ActorTable!$A:$H,MATCH("이름참고",[2]ActorTable!$1:$1,0),0),"캐릭터없음"))</f>
        <v>솔</v>
      </c>
      <c r="E42" t="str">
        <f t="shared" ca="1" si="103"/>
        <v/>
      </c>
      <c r="F42" t="s">
        <v>408</v>
      </c>
      <c r="G42">
        <v>3</v>
      </c>
      <c r="H42">
        <v>6</v>
      </c>
      <c r="I42">
        <v>0</v>
      </c>
      <c r="J42">
        <v>7</v>
      </c>
      <c r="K42">
        <v>8</v>
      </c>
      <c r="L42">
        <v>0</v>
      </c>
      <c r="M42">
        <v>0</v>
      </c>
      <c r="N42">
        <v>0</v>
      </c>
      <c r="O42">
        <v>0</v>
      </c>
      <c r="P42">
        <v>0</v>
      </c>
      <c r="Q42">
        <v>18</v>
      </c>
      <c r="R42">
        <v>101</v>
      </c>
      <c r="S42" t="str">
        <f>IFERROR(VLOOKUP(R42,[2]WingLookTable!$A:$B,2,0),"캐릭터없음")</f>
        <v>Wing_BlackFullSineStripeFast</v>
      </c>
      <c r="T42">
        <f t="shared" ca="1" si="104"/>
        <v>303</v>
      </c>
      <c r="U42" t="str">
        <f t="shared" ca="1" si="10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v>
      </c>
      <c r="V42" t="str">
        <f t="shared" ca="1" si="72"/>
        <v>{"dy":19,"sl":2,"id":"Actor2015m","stats":{"tr":3,"trp":6,"str":0,"dex":7,"int":8,"vit":0,"train":0,"wgGr0":0,"wgGr1":0,"wgGr2":0,"wgGr3":18,"wgLk":101}}</v>
      </c>
      <c r="AD42">
        <v>41</v>
      </c>
      <c r="AE42">
        <v>232</v>
      </c>
      <c r="AF42">
        <f t="shared" si="82"/>
        <v>1</v>
      </c>
    </row>
    <row r="43" spans="1:32">
      <c r="A43">
        <v>20</v>
      </c>
      <c r="B43">
        <f t="shared" ca="1" si="60"/>
        <v>1</v>
      </c>
      <c r="C43" t="str">
        <f t="shared" ca="1" si="99"/>
        <v>Actor2015m</v>
      </c>
      <c r="D43" t="str">
        <f>IF(ISBLANK(F43),"",
IFERROR(VLOOKUP(F43,[2]ActorTable!$A:$H,MATCH("이름참고",[2]ActorTable!$1:$1,0),0),"캐릭터없음"))</f>
        <v>프로토27</v>
      </c>
      <c r="E43" t="str">
        <f t="shared" ca="1" si="100"/>
        <v/>
      </c>
      <c r="F43" t="s">
        <v>364</v>
      </c>
      <c r="G43">
        <v>3</v>
      </c>
      <c r="H43">
        <v>6</v>
      </c>
      <c r="I43">
        <v>0</v>
      </c>
      <c r="J43">
        <v>10</v>
      </c>
      <c r="K43">
        <v>5</v>
      </c>
      <c r="L43">
        <v>0</v>
      </c>
      <c r="M43">
        <v>0</v>
      </c>
      <c r="N43">
        <v>0</v>
      </c>
      <c r="O43">
        <v>0</v>
      </c>
      <c r="P43">
        <v>0</v>
      </c>
      <c r="Q43">
        <v>18</v>
      </c>
      <c r="R43">
        <v>184</v>
      </c>
      <c r="S43" t="str">
        <f>IFERROR(VLOOKUP(R43,[2]WingLookTable!$A:$B,2,0),"캐릭터없음")</f>
        <v>Wing_DustPurpleOtherSineFullSlow</v>
      </c>
      <c r="T43">
        <f t="shared" ca="1" si="101"/>
        <v>328</v>
      </c>
      <c r="U4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v>
      </c>
      <c r="V43" t="str">
        <f t="shared" ca="1" si="72"/>
        <v>{"dy":20,"sl":1,"id":"Actor1216m","stats":{"tr":3,"trp":6,"str":0,"dex":10,"int":5,"vit":0,"train":0,"wgGr0":0,"wgGr1":0,"wgGr2":0,"wgGr3":18,"wgLk":184}}</v>
      </c>
      <c r="AD43">
        <v>42</v>
      </c>
      <c r="AE43">
        <v>236</v>
      </c>
      <c r="AF43">
        <f t="shared" si="82"/>
        <v>0</v>
      </c>
    </row>
    <row r="44" spans="1:32">
      <c r="A44">
        <v>20</v>
      </c>
      <c r="B44">
        <f t="shared" ca="1" si="60"/>
        <v>2</v>
      </c>
      <c r="C44" t="str">
        <f t="shared" ca="1" si="99"/>
        <v>Actor3021m</v>
      </c>
      <c r="D44" t="str">
        <f>IF(ISBLANK(F44),"",
IFERROR(VLOOKUP(F44,[2]ActorTable!$A:$H,MATCH("이름참고",[2]ActorTable!$1:$1,0),0),"캐릭터없음"))</f>
        <v>튤린</v>
      </c>
      <c r="E44" t="str">
        <f t="shared" ca="1" si="100"/>
        <v/>
      </c>
      <c r="F44" t="s">
        <v>380</v>
      </c>
      <c r="G44">
        <v>3</v>
      </c>
      <c r="H44">
        <v>6</v>
      </c>
      <c r="I44">
        <v>10</v>
      </c>
      <c r="J44">
        <v>5</v>
      </c>
      <c r="K44">
        <v>0</v>
      </c>
      <c r="L44">
        <v>0</v>
      </c>
      <c r="M44">
        <v>0</v>
      </c>
      <c r="N44">
        <v>0</v>
      </c>
      <c r="O44">
        <v>0</v>
      </c>
      <c r="P44">
        <v>0</v>
      </c>
      <c r="Q44">
        <v>18</v>
      </c>
      <c r="R44">
        <v>300</v>
      </c>
      <c r="S44" t="str">
        <f>IFERROR(VLOOKUP(R44,[2]WingLookTable!$A:$B,2,0),"캐릭터없음")</f>
        <v>Wing_DustBlueOtherOtherStripeSlow</v>
      </c>
      <c r="T44">
        <f t="shared" ca="1" si="101"/>
        <v>244</v>
      </c>
      <c r="U4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v>
      </c>
      <c r="V44" t="str">
        <f t="shared" ca="1" si="72"/>
        <v>{"dy":20,"sl":2,"id":"Actor0037m","stats":{"tr":3,"trp":6,"str":10,"dex":5,"int":0,"vit":0,"train":0,"wgGr0":0,"wgGr1":0,"wgGr2":0,"wgGr3":18,"wgLk":300}}</v>
      </c>
      <c r="AD44">
        <v>43</v>
      </c>
      <c r="AE44">
        <v>240</v>
      </c>
      <c r="AF44">
        <f t="shared" si="82"/>
        <v>1</v>
      </c>
    </row>
    <row r="45" spans="1:32">
      <c r="A45">
        <v>21</v>
      </c>
      <c r="B45">
        <f t="shared" ca="1" si="60"/>
        <v>1</v>
      </c>
      <c r="C45" t="str">
        <f t="shared" ca="1" si="99"/>
        <v>Actor2235m</v>
      </c>
      <c r="D45" t="str">
        <f>IF(ISBLANK(F45),"",
IFERROR(VLOOKUP(F45,[2]ActorTable!$A:$H,MATCH("이름참고",[2]ActorTable!$1:$1,0),0),"캐릭터없음"))</f>
        <v>케이저</v>
      </c>
      <c r="E45" t="str">
        <f t="shared" ca="1" si="100"/>
        <v/>
      </c>
      <c r="F45" t="s">
        <v>371</v>
      </c>
      <c r="G45">
        <v>3</v>
      </c>
      <c r="H45">
        <v>6</v>
      </c>
      <c r="I45">
        <v>0</v>
      </c>
      <c r="J45">
        <v>5</v>
      </c>
      <c r="K45">
        <v>10</v>
      </c>
      <c r="L45">
        <v>0</v>
      </c>
      <c r="M45">
        <v>0</v>
      </c>
      <c r="N45">
        <v>0</v>
      </c>
      <c r="O45">
        <v>0</v>
      </c>
      <c r="P45">
        <v>0</v>
      </c>
      <c r="Q45">
        <v>18</v>
      </c>
      <c r="R45">
        <v>169</v>
      </c>
      <c r="S45" t="str">
        <f>IFERROR(VLOOKUP(R45,[2]WingLookTable!$A:$B,2,0),"캐릭터없음")</f>
        <v>Wing_DustMultiOtherOtherFullFast</v>
      </c>
      <c r="T45">
        <f t="shared" ca="1" si="101"/>
        <v>229</v>
      </c>
      <c r="U45"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v>
      </c>
      <c r="V45" t="str">
        <f t="shared" ca="1" si="72"/>
        <v>{"dy":21,"sl":1,"id":"Actor0113m","stats":{"tr":3,"trp":6,"str":0,"dex":5,"int":10,"vit":0,"train":0,"wgGr0":0,"wgGr1":0,"wgGr2":0,"wgGr3":18,"wgLk":169}}</v>
      </c>
      <c r="AD45">
        <v>44</v>
      </c>
      <c r="AE45">
        <v>244</v>
      </c>
      <c r="AF45">
        <f t="shared" si="82"/>
        <v>0</v>
      </c>
    </row>
    <row r="46" spans="1:32">
      <c r="A46">
        <v>21</v>
      </c>
      <c r="B46">
        <f t="shared" ca="1" si="60"/>
        <v>2</v>
      </c>
      <c r="C46" t="str">
        <f t="shared" ref="C46" ca="1" si="106">VLOOKUP(RANDBETWEEN(1,COUNTA(Z:Z)-1),Z:AA,2,0)</f>
        <v>Actor2128m</v>
      </c>
      <c r="D46" t="str">
        <f>IF(ISBLANK(F46),"",
IFERROR(VLOOKUP(F46,[2]ActorTable!$A:$H,MATCH("이름참고",[2]ActorTable!$1:$1,0),0),"캐릭터없음"))</f>
        <v>플랜도</v>
      </c>
      <c r="E46" t="str">
        <f t="shared" ref="E46" ca="1" si="107">IF(AND(B46&lt;=OFFSET(B46,1,0),NOT(ISBLANK(F46))),
IF(F46=OFFSET(F46,1,0),"같음",""),"")</f>
        <v/>
      </c>
      <c r="F46" t="s">
        <v>339</v>
      </c>
      <c r="G46">
        <v>3</v>
      </c>
      <c r="H46">
        <v>6</v>
      </c>
      <c r="I46">
        <v>7</v>
      </c>
      <c r="J46">
        <v>8</v>
      </c>
      <c r="K46">
        <v>0</v>
      </c>
      <c r="L46">
        <v>0</v>
      </c>
      <c r="M46">
        <v>0</v>
      </c>
      <c r="N46">
        <v>0</v>
      </c>
      <c r="O46">
        <v>0</v>
      </c>
      <c r="P46">
        <v>0</v>
      </c>
      <c r="Q46">
        <v>18</v>
      </c>
      <c r="R46">
        <v>157</v>
      </c>
      <c r="S46" t="str">
        <f>IFERROR(VLOOKUP(R46,[2]WingLookTable!$A:$B,2,0),"캐릭터없음")</f>
        <v>Wing_DustGreenPatternPatternStripeSlow</v>
      </c>
      <c r="T46">
        <f t="shared" ref="T46" ca="1" si="108">VLOOKUP(RANDBETWEEN(1,COUNTA(AD:AD)-1),AD:AE,2,0)</f>
        <v>309</v>
      </c>
      <c r="U46" t="str">
        <f t="shared" ref="U46" ca="1" si="109">IF(ROW()=2,V46,OFFSET(U46,-1,0)&amp;IF(LEN(V46)=0,"",","&amp;V46))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v>
      </c>
      <c r="V46" t="str">
        <f t="shared" ca="1" si="72"/>
        <v>{"dy":21,"sl":2,"id":"Actor1039m","stats":{"tr":3,"trp":6,"str":7,"dex":8,"int":0,"vit":0,"train":0,"wgGr0":0,"wgGr1":0,"wgGr2":0,"wgGr3":18,"wgLk":157}}</v>
      </c>
      <c r="AD46">
        <v>45</v>
      </c>
      <c r="AE46">
        <v>248</v>
      </c>
      <c r="AF46">
        <f t="shared" si="82"/>
        <v>0</v>
      </c>
    </row>
    <row r="47" spans="1:32">
      <c r="A47">
        <v>22</v>
      </c>
      <c r="B47">
        <f t="shared" ca="1" si="60"/>
        <v>1</v>
      </c>
      <c r="C47" t="str">
        <f t="shared" ref="C47" ca="1" si="110">VLOOKUP(RANDBETWEEN(1,COUNTA(Z:Z)-1),Z:AA,2,0)</f>
        <v>Actor2235m</v>
      </c>
      <c r="D47" t="str">
        <f>IF(ISBLANK(F47),"",
IFERROR(VLOOKUP(F47,[2]ActorTable!$A:$H,MATCH("이름참고",[2]ActorTable!$1:$1,0),0),"캐릭터없음"))</f>
        <v>프리스</v>
      </c>
      <c r="E47" t="str">
        <f t="shared" ref="E47" ca="1" si="111">IF(AND(B47&lt;=OFFSET(B47,1,0),NOT(ISBLANK(F47))),
IF(F47=OFFSET(F47,1,0),"같음",""),"")</f>
        <v/>
      </c>
      <c r="F47" t="s">
        <v>367</v>
      </c>
      <c r="G47">
        <v>3</v>
      </c>
      <c r="H47">
        <v>6</v>
      </c>
      <c r="I47">
        <v>8</v>
      </c>
      <c r="J47">
        <v>7</v>
      </c>
      <c r="K47">
        <v>0</v>
      </c>
      <c r="L47">
        <v>0</v>
      </c>
      <c r="M47">
        <v>0</v>
      </c>
      <c r="N47">
        <v>0</v>
      </c>
      <c r="O47">
        <v>0</v>
      </c>
      <c r="P47">
        <v>0</v>
      </c>
      <c r="Q47">
        <v>18</v>
      </c>
      <c r="R47">
        <v>372</v>
      </c>
      <c r="S47" t="str">
        <f>IFERROR(VLOOKUP(R47,[2]WingLookTable!$A:$B,2,0),"캐릭터없음")</f>
        <v>Wing_WhiteFullNoiseOtherFast</v>
      </c>
      <c r="T47">
        <f t="shared" ref="T47" ca="1" si="112">VLOOKUP(RANDBETWEEN(1,COUNTA(AD:AD)-1),AD:AE,2,0)</f>
        <v>148</v>
      </c>
      <c r="U47" t="str">
        <f t="shared" ref="U47" ca="1" si="113">IF(ROW()=2,V47,OFFSET(U47,-1,0)&amp;IF(LEN(V47)=0,"",","&amp;V47))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v>
      </c>
      <c r="V47" t="str">
        <f t="shared" ca="1" si="72"/>
        <v>{"dy":22,"sl":1,"id":"Actor0125m","stats":{"tr":3,"trp":6,"str":8,"dex":7,"int":0,"vit":0,"train":0,"wgGr0":0,"wgGr1":0,"wgGr2":0,"wgGr3":18,"wgLk":372}}</v>
      </c>
      <c r="AD47">
        <v>46</v>
      </c>
      <c r="AE47">
        <v>252</v>
      </c>
      <c r="AF47">
        <f t="shared" si="82"/>
        <v>1</v>
      </c>
    </row>
    <row r="48" spans="1:32">
      <c r="A48">
        <v>22</v>
      </c>
      <c r="B48">
        <f t="shared" ca="1" si="60"/>
        <v>2</v>
      </c>
      <c r="C48" t="str">
        <f t="shared" ref="C48" ca="1" si="114">VLOOKUP(RANDBETWEEN(1,COUNTA(Z:Z)-1),Z:AA,2,0)</f>
        <v>Actor0104m</v>
      </c>
      <c r="D48" t="str">
        <f>IF(ISBLANK(F48),"",
IFERROR(VLOOKUP(F48,[2]ActorTable!$A:$H,MATCH("이름참고",[2]ActorTable!$1:$1,0),0),"캐릭터없음"))</f>
        <v>젤리아</v>
      </c>
      <c r="E48" t="str">
        <f t="shared" ref="E48" ca="1" si="115">IF(AND(B48&lt;=OFFSET(B48,1,0),NOT(ISBLANK(F48))),
IF(F48=OFFSET(F48,1,0),"같음",""),"")</f>
        <v/>
      </c>
      <c r="F48" t="s">
        <v>383</v>
      </c>
      <c r="G48">
        <v>3</v>
      </c>
      <c r="H48">
        <v>6</v>
      </c>
      <c r="I48">
        <v>8</v>
      </c>
      <c r="J48">
        <v>0</v>
      </c>
      <c r="K48">
        <v>7</v>
      </c>
      <c r="L48">
        <v>0</v>
      </c>
      <c r="M48">
        <v>0</v>
      </c>
      <c r="N48">
        <v>0</v>
      </c>
      <c r="O48">
        <v>0</v>
      </c>
      <c r="P48">
        <v>0</v>
      </c>
      <c r="Q48">
        <v>18</v>
      </c>
      <c r="R48">
        <v>321</v>
      </c>
      <c r="S48" t="str">
        <f>IFERROR(VLOOKUP(R48,[2]WingLookTable!$A:$B,2,0),"캐릭터없음")</f>
        <v>Wing_DustMultiOtherOtherOtherSlow</v>
      </c>
      <c r="T48">
        <f t="shared" ref="T48" ca="1" si="116">VLOOKUP(RANDBETWEEN(1,COUNTA(AD:AD)-1),AD:AE,2,0)</f>
        <v>172</v>
      </c>
      <c r="U48" t="str">
        <f t="shared" ref="U48" ca="1" si="117">IF(ROW()=2,V48,OFFSET(U48,-1,0)&amp;IF(LEN(V48)=0,"",","&amp;V48))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v>
      </c>
      <c r="V48" t="str">
        <f t="shared" ca="1" si="72"/>
        <v>{"dy":22,"sl":2,"id":"Actor1005m","stats":{"tr":3,"trp":6,"str":8,"dex":0,"int":7,"vit":0,"train":0,"wgGr0":0,"wgGr1":0,"wgGr2":0,"wgGr3":18,"wgLk":321}}</v>
      </c>
      <c r="AD48">
        <v>47</v>
      </c>
      <c r="AE48">
        <v>256</v>
      </c>
      <c r="AF48">
        <f t="shared" si="82"/>
        <v>1</v>
      </c>
    </row>
    <row r="49" spans="1:32">
      <c r="A49">
        <v>23</v>
      </c>
      <c r="B49">
        <f t="shared" ca="1" si="60"/>
        <v>1</v>
      </c>
      <c r="C49" t="str">
        <f t="shared" ref="C49" ca="1" si="118">VLOOKUP(RANDBETWEEN(1,COUNTA(Z:Z)-1),Z:AA,2,0)</f>
        <v>Actor0104m</v>
      </c>
      <c r="D49" t="str">
        <f>IF(ISBLANK(F49),"",
IFERROR(VLOOKUP(F49,[2]ActorTable!$A:$H,MATCH("이름참고",[2]ActorTable!$1:$1,0),0),"캐릭터없음"))</f>
        <v>오비우스</v>
      </c>
      <c r="E49" t="str">
        <f t="shared" ref="E49" ca="1" si="119">IF(AND(B49&lt;=OFFSET(B49,1,0),NOT(ISBLANK(F49))),
IF(F49=OFFSET(F49,1,0),"같음",""),"")</f>
        <v/>
      </c>
      <c r="F49" t="s">
        <v>349</v>
      </c>
      <c r="G49">
        <v>3</v>
      </c>
      <c r="H49">
        <v>6</v>
      </c>
      <c r="I49">
        <v>0</v>
      </c>
      <c r="J49">
        <v>15</v>
      </c>
      <c r="K49">
        <v>0</v>
      </c>
      <c r="L49">
        <v>0</v>
      </c>
      <c r="M49">
        <v>0</v>
      </c>
      <c r="N49">
        <v>0</v>
      </c>
      <c r="O49">
        <v>0</v>
      </c>
      <c r="P49">
        <v>0</v>
      </c>
      <c r="Q49">
        <v>18</v>
      </c>
      <c r="R49">
        <v>336</v>
      </c>
      <c r="S49" t="str">
        <f>IFERROR(VLOOKUP(R49,[2]WingLookTable!$A:$B,2,0),"캐릭터없음")</f>
        <v>Wing_DustRedSineNoiseOtherSlow</v>
      </c>
      <c r="T49">
        <f t="shared" ref="T49" ca="1" si="120">VLOOKUP(RANDBETWEEN(1,COUNTA(AD:AD)-1),AD:AE,2,0)</f>
        <v>226</v>
      </c>
      <c r="U49" t="str">
        <f t="shared" ref="U49" ca="1" si="121">IF(ROW()=2,V49,OFFSET(U49,-1,0)&amp;IF(LEN(V49)=0,"",","&amp;V49))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v>
      </c>
      <c r="V49" t="str">
        <f t="shared" ca="1" si="72"/>
        <v>{"dy":23,"sl":1,"id":"Actor1141m","stats":{"tr":3,"trp":6,"str":0,"dex":15,"int":0,"vit":0,"train":0,"wgGr0":0,"wgGr1":0,"wgGr2":0,"wgGr3":18,"wgLk":336}}</v>
      </c>
      <c r="AD49">
        <v>48</v>
      </c>
      <c r="AE49">
        <v>260</v>
      </c>
      <c r="AF49">
        <f t="shared" si="82"/>
        <v>1</v>
      </c>
    </row>
    <row r="50" spans="1:32">
      <c r="A50">
        <v>23</v>
      </c>
      <c r="B50">
        <f t="shared" ca="1" si="60"/>
        <v>2</v>
      </c>
      <c r="C50" t="str">
        <f t="shared" ref="C50" ca="1" si="122">VLOOKUP(RANDBETWEEN(1,COUNTA(Z:Z)-1),Z:AA,2,0)</f>
        <v>Actor1005m</v>
      </c>
      <c r="D50" t="str">
        <f>IF(ISBLANK(F50),"",
IFERROR(VLOOKUP(F50,[2]ActorTable!$A:$H,MATCH("이름참고",[2]ActorTable!$1:$1,0),0),"캐릭터없음"))</f>
        <v>도스로프</v>
      </c>
      <c r="E50" t="str">
        <f t="shared" ref="E50" ca="1" si="123">IF(AND(B50&lt;=OFFSET(B50,1,0),NOT(ISBLANK(F50))),
IF(F50=OFFSET(F50,1,0),"같음",""),"")</f>
        <v/>
      </c>
      <c r="F50" t="s">
        <v>389</v>
      </c>
      <c r="G50">
        <v>3</v>
      </c>
      <c r="H50">
        <v>6</v>
      </c>
      <c r="I50">
        <v>0</v>
      </c>
      <c r="J50">
        <v>0</v>
      </c>
      <c r="K50">
        <v>15</v>
      </c>
      <c r="L50">
        <v>0</v>
      </c>
      <c r="M50">
        <v>0</v>
      </c>
      <c r="N50">
        <v>0</v>
      </c>
      <c r="O50">
        <v>0</v>
      </c>
      <c r="P50">
        <v>0</v>
      </c>
      <c r="Q50">
        <v>18</v>
      </c>
      <c r="R50">
        <v>163</v>
      </c>
      <c r="S50" t="str">
        <f>IFERROR(VLOOKUP(R50,[2]WingLookTable!$A:$B,2,0),"캐릭터없음")</f>
        <v>Wing_DustGreenSineOtherFullFast</v>
      </c>
      <c r="T50">
        <f t="shared" ref="T50" ca="1" si="124">VLOOKUP(RANDBETWEEN(1,COUNTA(AD:AD)-1),AD:AE,2,0)</f>
        <v>268</v>
      </c>
      <c r="U50" t="str">
        <f t="shared" ref="U50" ca="1" si="125">IF(ROW()=2,V50,OFFSET(U50,-1,0)&amp;IF(LEN(V50)=0,"",","&amp;V50))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v>
      </c>
      <c r="V50" t="str">
        <f t="shared" ca="1" si="72"/>
        <v>{"dy":23,"sl":2,"id":"Actor0030m","stats":{"tr":3,"trp":6,"str":0,"dex":0,"int":15,"vit":0,"train":0,"wgGr0":0,"wgGr1":0,"wgGr2":0,"wgGr3":18,"wgLk":163}}</v>
      </c>
      <c r="AD50">
        <v>49</v>
      </c>
      <c r="AE50">
        <v>264</v>
      </c>
      <c r="AF50">
        <f t="shared" si="82"/>
        <v>1</v>
      </c>
    </row>
    <row r="51" spans="1:32">
      <c r="A51">
        <v>24</v>
      </c>
      <c r="B51">
        <f t="shared" ca="1" si="60"/>
        <v>1</v>
      </c>
      <c r="C51" t="str">
        <f t="shared" ca="1" si="99"/>
        <v>Actor3021m</v>
      </c>
      <c r="D51" t="str">
        <f>IF(ISBLANK(F51),"",
IFERROR(VLOOKUP(F51,[2]ActorTable!$A:$H,MATCH("이름참고",[2]ActorTable!$1:$1,0),0),"캐릭터없음"))</f>
        <v>린하이</v>
      </c>
      <c r="E51" t="str">
        <f t="shared" ca="1" si="100"/>
        <v/>
      </c>
      <c r="F51" t="s">
        <v>474</v>
      </c>
      <c r="G51">
        <v>3</v>
      </c>
      <c r="H51">
        <v>6</v>
      </c>
      <c r="I51">
        <v>15</v>
      </c>
      <c r="J51">
        <v>0</v>
      </c>
      <c r="K51">
        <v>0</v>
      </c>
      <c r="L51">
        <v>0</v>
      </c>
      <c r="M51">
        <v>0</v>
      </c>
      <c r="N51">
        <v>0</v>
      </c>
      <c r="O51">
        <v>0</v>
      </c>
      <c r="P51">
        <v>0</v>
      </c>
      <c r="Q51">
        <v>18</v>
      </c>
      <c r="R51">
        <v>121</v>
      </c>
      <c r="S51" t="str">
        <f>IFERROR(VLOOKUP(R51,[2]WingLookTable!$A:$B,2,0),"캐릭터없음")</f>
        <v>Wing_BlueSinePatternFullSlow</v>
      </c>
      <c r="T51">
        <f t="shared" ca="1" si="101"/>
        <v>268</v>
      </c>
      <c r="U51"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v>
      </c>
      <c r="V51" t="str">
        <f t="shared" ca="1" si="72"/>
        <v>{"dy":24,"sl":1,"id":"Actor2235m","stats":{"tr":3,"trp":6,"str":15,"dex":0,"int":0,"vit":0,"train":0,"wgGr0":0,"wgGr1":0,"wgGr2":0,"wgGr3":18,"wgLk":121}}</v>
      </c>
      <c r="AD51">
        <v>50</v>
      </c>
      <c r="AE51">
        <v>268</v>
      </c>
      <c r="AF51">
        <f t="shared" si="82"/>
        <v>0</v>
      </c>
    </row>
    <row r="52" spans="1:32">
      <c r="A52">
        <v>24</v>
      </c>
      <c r="B52">
        <f t="shared" ca="1" si="60"/>
        <v>2</v>
      </c>
      <c r="C52" t="str">
        <f t="shared" ca="1" si="99"/>
        <v>Actor0236m</v>
      </c>
      <c r="D52" t="str">
        <f>IF(ISBLANK(F52),"",
IFERROR(VLOOKUP(F52,[2]ActorTable!$A:$H,MATCH("이름참고",[2]ActorTable!$1:$1,0),0),"캐릭터없음"))</f>
        <v>카츄진</v>
      </c>
      <c r="E52" t="str">
        <f t="shared" ca="1" si="100"/>
        <v/>
      </c>
      <c r="F52" t="s">
        <v>354</v>
      </c>
      <c r="G52">
        <v>3</v>
      </c>
      <c r="H52">
        <v>6</v>
      </c>
      <c r="I52">
        <v>7</v>
      </c>
      <c r="J52">
        <v>8</v>
      </c>
      <c r="K52">
        <v>0</v>
      </c>
      <c r="L52">
        <v>0</v>
      </c>
      <c r="M52">
        <v>0</v>
      </c>
      <c r="N52">
        <v>0</v>
      </c>
      <c r="O52">
        <v>0</v>
      </c>
      <c r="P52">
        <v>0</v>
      </c>
      <c r="Q52">
        <v>18</v>
      </c>
      <c r="R52">
        <v>105</v>
      </c>
      <c r="S52" t="str">
        <f>IFERROR(VLOOKUP(R52,[2]WingLookTable!$A:$B,2,0),"캐릭터없음")</f>
        <v>Wing_BlueNoisePatternFullFast</v>
      </c>
      <c r="T52">
        <f t="shared" ca="1" si="101"/>
        <v>356</v>
      </c>
      <c r="U52" t="str">
        <f t="shared" ref="U52" ca="1" si="126">IF(ROW()=2,V52,OFFSET(U52,-1,0)&amp;IF(LEN(V52)=0,"",","&amp;V52))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v>
      </c>
      <c r="V52" t="str">
        <f t="shared" ref="V52" ca="1" si="127">"{"""&amp;A$1&amp;""":"&amp;A52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{"dy":24,"sl":2,"id":"Actor3117m","stats":{"tr":3,"trp":6,"str":7,"dex":8,"int":0,"vit":0,"train":0,"wgGr0":0,"wgGr1":0,"wgGr2":0,"wgGr3":18,"wgLk":105}}</v>
      </c>
      <c r="AD52">
        <v>51</v>
      </c>
      <c r="AE52">
        <v>272</v>
      </c>
      <c r="AF52">
        <f t="shared" si="82"/>
        <v>1</v>
      </c>
    </row>
    <row r="53" spans="1:32">
      <c r="A53">
        <v>24</v>
      </c>
      <c r="B53">
        <f t="shared" ca="1" si="60"/>
        <v>3</v>
      </c>
      <c r="C53" t="str">
        <f t="shared" ref="C53" ca="1" si="128">VLOOKUP(RANDBETWEEN(1,COUNTA(Z:Z)-1),Z:AA,2,0)</f>
        <v>Actor0240m</v>
      </c>
      <c r="D53" t="str">
        <f>IF(ISBLANK(F53),"",
IFERROR(VLOOKUP(F53,[2]ActorTable!$A:$H,MATCH("이름참고",[2]ActorTable!$1:$1,0),0),"캐릭터없음"))</f>
        <v>헤르윈</v>
      </c>
      <c r="E53" t="str">
        <f t="shared" ref="E53" ca="1" si="129">IF(AND(B53&lt;=OFFSET(B53,1,0),NOT(ISBLANK(F53))),
IF(F53=OFFSET(F53,1,0),"같음",""),"")</f>
        <v/>
      </c>
      <c r="F53" t="s">
        <v>365</v>
      </c>
      <c r="G53">
        <v>3</v>
      </c>
      <c r="H53">
        <v>6</v>
      </c>
      <c r="I53">
        <v>0</v>
      </c>
      <c r="J53">
        <v>8</v>
      </c>
      <c r="K53">
        <v>7</v>
      </c>
      <c r="L53">
        <v>0</v>
      </c>
      <c r="M53">
        <v>0</v>
      </c>
      <c r="N53">
        <v>0</v>
      </c>
      <c r="O53">
        <v>0</v>
      </c>
      <c r="P53">
        <v>0</v>
      </c>
      <c r="Q53">
        <v>18</v>
      </c>
      <c r="R53">
        <v>315</v>
      </c>
      <c r="S53" t="str">
        <f>IFERROR(VLOOKUP(R53,[2]WingLookTable!$A:$B,2,0),"캐릭터없음")</f>
        <v>Wing_DustMultiNoiseOtherOtherSlow</v>
      </c>
      <c r="T53">
        <f t="shared" ref="T53" ca="1" si="130">VLOOKUP(RANDBETWEEN(1,COUNTA(AD:AD)-1),AD:AE,2,0)</f>
        <v>294</v>
      </c>
      <c r="U53" t="str">
        <f t="shared" ref="U53" ca="1" si="131">IF(ROW()=2,V53,OFFSET(U53,-1,0)&amp;IF(LEN(V53)=0,"",","&amp;V53))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v>
      </c>
      <c r="V53" t="str">
        <f t="shared" ref="V53" ca="1" si="132">"{"""&amp;A$1&amp;""":"&amp;A53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{"dy":24,"sl":3,"id":"Actor0007m","stats":{"tr":3,"trp":6,"str":0,"dex":8,"int":7,"vit":0,"train":0,"wgGr0":0,"wgGr1":0,"wgGr2":0,"wgGr3":18,"wgLk":315}}</v>
      </c>
      <c r="AD53">
        <v>52</v>
      </c>
      <c r="AE53">
        <v>276</v>
      </c>
      <c r="AF53">
        <f t="shared" si="82"/>
        <v>1</v>
      </c>
    </row>
    <row r="54" spans="1:32">
      <c r="A54">
        <v>25</v>
      </c>
      <c r="B54">
        <f t="shared" ca="1" si="60"/>
        <v>1</v>
      </c>
      <c r="C54" t="str">
        <f t="shared" ca="1" si="99"/>
        <v>Actor3021m</v>
      </c>
      <c r="D54" t="str">
        <f>IF(ISBLANK(F54),"",
IFERROR(VLOOKUP(F54,[2]ActorTable!$A:$H,MATCH("이름참고",[2]ActorTable!$1:$1,0),0),"캐릭터없음"))</f>
        <v>닉스</v>
      </c>
      <c r="E54" t="str">
        <f t="shared" ca="1" si="100"/>
        <v/>
      </c>
      <c r="F54" t="s">
        <v>319</v>
      </c>
      <c r="G54">
        <v>3</v>
      </c>
      <c r="H54">
        <v>6</v>
      </c>
      <c r="I54">
        <v>8</v>
      </c>
      <c r="J54">
        <v>7</v>
      </c>
      <c r="K54">
        <v>0</v>
      </c>
      <c r="L54">
        <v>0</v>
      </c>
      <c r="M54">
        <v>0</v>
      </c>
      <c r="N54">
        <v>0</v>
      </c>
      <c r="O54">
        <v>0</v>
      </c>
      <c r="P54">
        <v>0</v>
      </c>
      <c r="Q54">
        <v>18</v>
      </c>
      <c r="R54">
        <v>220</v>
      </c>
      <c r="S54" t="str">
        <f>IFERROR(VLOOKUP(R54,[2]WingLookTable!$A:$B,2,0),"캐릭터없음")</f>
        <v>Wing_GreenPatternPatternFullSlow</v>
      </c>
      <c r="T54">
        <f t="shared" ca="1" si="101"/>
        <v>264</v>
      </c>
      <c r="U5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v>
      </c>
      <c r="V54" t="str">
        <f t="shared" ca="1" si="72"/>
        <v>{"dy":25,"sl":1,"id":"Actor1109m","stats":{"tr":3,"trp":6,"str":8,"dex":7,"int":0,"vit":0,"train":0,"wgGr0":0,"wgGr1":0,"wgGr2":0,"wgGr3":18,"wgLk":220}}</v>
      </c>
      <c r="AD54">
        <v>53</v>
      </c>
      <c r="AE54">
        <v>280</v>
      </c>
      <c r="AF54">
        <f t="shared" si="82"/>
        <v>1</v>
      </c>
    </row>
    <row r="55" spans="1:32">
      <c r="A55">
        <v>25</v>
      </c>
      <c r="B55">
        <f t="shared" ca="1" si="60"/>
        <v>2</v>
      </c>
      <c r="C55" t="str">
        <f t="shared" ref="C55" ca="1" si="133">VLOOKUP(RANDBETWEEN(1,COUNTA(Z:Z)-1),Z:AA,2,0)</f>
        <v>Actor1109m</v>
      </c>
      <c r="D55" t="str">
        <f>IF(ISBLANK(F55),"",
IFERROR(VLOOKUP(F55,[2]ActorTable!$A:$H,MATCH("이름참고",[2]ActorTable!$1:$1,0),0),"캐릭터없음"))</f>
        <v>러센트</v>
      </c>
      <c r="E55" t="str">
        <f t="shared" ref="E55" ca="1" si="134">IF(AND(B55&lt;=OFFSET(B55,1,0),NOT(ISBLANK(F55))),
IF(F55=OFFSET(F55,1,0),"같음",""),"")</f>
        <v/>
      </c>
      <c r="F55" t="s">
        <v>384</v>
      </c>
      <c r="G55">
        <v>3</v>
      </c>
      <c r="H55">
        <v>6</v>
      </c>
      <c r="I55">
        <v>7</v>
      </c>
      <c r="J55">
        <v>0</v>
      </c>
      <c r="K55">
        <v>0</v>
      </c>
      <c r="L55">
        <v>8</v>
      </c>
      <c r="M55">
        <v>0</v>
      </c>
      <c r="N55">
        <v>0</v>
      </c>
      <c r="O55">
        <v>0</v>
      </c>
      <c r="P55">
        <v>0</v>
      </c>
      <c r="Q55">
        <v>18</v>
      </c>
      <c r="R55">
        <v>312</v>
      </c>
      <c r="S55" t="str">
        <f>IFERROR(VLOOKUP(R55,[2]WingLookTable!$A:$B,2,0),"캐릭터없음")</f>
        <v>Wing_DustMultiNoiseOtherFullFast</v>
      </c>
      <c r="T55">
        <f t="shared" ref="T55" ca="1" si="135">VLOOKUP(RANDBETWEEN(1,COUNTA(AD:AD)-1),AD:AE,2,0)</f>
        <v>288</v>
      </c>
      <c r="U55" t="str">
        <f t="shared" ref="U55" ca="1" si="136">IF(ROW()=2,V55,OFFSET(U55,-1,0)&amp;IF(LEN(V55)=0,"",","&amp;V55))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v>
      </c>
      <c r="V55" t="str">
        <f t="shared" ca="1" si="72"/>
        <v>{"dy":25,"sl":2,"id":"Actor0024m","stats":{"tr":3,"trp":6,"str":7,"dex":0,"int":0,"vit":8,"train":0,"wgGr0":0,"wgGr1":0,"wgGr2":0,"wgGr3":18,"wgLk":312}}</v>
      </c>
      <c r="AD55">
        <v>54</v>
      </c>
      <c r="AE55">
        <v>284</v>
      </c>
      <c r="AF55">
        <f t="shared" si="82"/>
        <v>1</v>
      </c>
    </row>
    <row r="56" spans="1:32">
      <c r="A56">
        <v>26</v>
      </c>
      <c r="B56">
        <f t="shared" ca="1" si="60"/>
        <v>1</v>
      </c>
      <c r="C56" t="str">
        <f t="shared" ref="C56" ca="1" si="137">VLOOKUP(RANDBETWEEN(1,COUNTA(Z:Z)-1),Z:AA,2,0)</f>
        <v>Actor2128m</v>
      </c>
      <c r="D56" t="str">
        <f>IF(ISBLANK(F56),"",
IFERROR(VLOOKUP(F56,[2]ActorTable!$A:$H,MATCH("이름참고",[2]ActorTable!$1:$1,0),0),"캐릭터없음"))</f>
        <v>베이</v>
      </c>
      <c r="E56" t="str">
        <f t="shared" ref="E56" ca="1" si="138">IF(AND(B56&lt;=OFFSET(B56,1,0),NOT(ISBLANK(F56))),
IF(F56=OFFSET(F56,1,0),"같음",""),"")</f>
        <v/>
      </c>
      <c r="F56" t="s">
        <v>315</v>
      </c>
      <c r="G56">
        <v>3</v>
      </c>
      <c r="H56">
        <v>6</v>
      </c>
      <c r="I56">
        <v>15</v>
      </c>
      <c r="J56">
        <v>0</v>
      </c>
      <c r="K56">
        <v>0</v>
      </c>
      <c r="L56">
        <v>0</v>
      </c>
      <c r="M56">
        <v>0</v>
      </c>
      <c r="N56">
        <v>0</v>
      </c>
      <c r="O56">
        <v>0</v>
      </c>
      <c r="P56">
        <v>0</v>
      </c>
      <c r="Q56">
        <v>18</v>
      </c>
      <c r="R56">
        <v>328</v>
      </c>
      <c r="S56" t="str">
        <f>IFERROR(VLOOKUP(R56,[2]WingLookTable!$A:$B,2,0),"캐릭터없음")</f>
        <v>Wing_DustRedFullBeeOtherSlow</v>
      </c>
      <c r="T56">
        <f t="shared" ref="T56" ca="1" si="139">VLOOKUP(RANDBETWEEN(1,COUNTA(AD:AD)-1),AD:AE,2,0)</f>
        <v>223</v>
      </c>
      <c r="U56" t="str">
        <f t="shared" ref="U56" ca="1" si="140">IF(ROW()=2,V56,OFFSET(U56,-1,0)&amp;IF(LEN(V56)=0,"",","&amp;V56))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v>
      </c>
      <c r="V56" t="str">
        <f t="shared" ca="1" si="72"/>
        <v>{"dy":26,"sl":1,"id":"Actor0104m","stats":{"tr":3,"trp":6,"str":15,"dex":0,"int":0,"vit":0,"train":0,"wgGr0":0,"wgGr1":0,"wgGr2":0,"wgGr3":18,"wgLk":328}}</v>
      </c>
      <c r="AD56">
        <v>55</v>
      </c>
      <c r="AE56">
        <v>288</v>
      </c>
      <c r="AF56">
        <f t="shared" si="82"/>
        <v>1</v>
      </c>
    </row>
    <row r="57" spans="1:32">
      <c r="A57">
        <v>26</v>
      </c>
      <c r="B57">
        <f t="shared" ca="1" si="60"/>
        <v>2</v>
      </c>
      <c r="C57" t="str">
        <f t="shared" ref="C57" ca="1" si="141">VLOOKUP(RANDBETWEEN(1,COUNTA(Z:Z)-1),Z:AA,2,0)</f>
        <v>Actor1005m</v>
      </c>
      <c r="D57" t="str">
        <f>IF(ISBLANK(F57),"",
IFERROR(VLOOKUP(F57,[2]ActorTable!$A:$H,MATCH("이름참고",[2]ActorTable!$1:$1,0),0),"캐릭터없음"))</f>
        <v>딘즈</v>
      </c>
      <c r="E57" t="str">
        <f t="shared" ref="E57" ca="1" si="142">IF(AND(B57&lt;=OFFSET(B57,1,0),NOT(ISBLANK(F57))),
IF(F57=OFFSET(F57,1,0),"같음",""),"")</f>
        <v/>
      </c>
      <c r="F57" t="s">
        <v>460</v>
      </c>
      <c r="G57">
        <v>3</v>
      </c>
      <c r="H57">
        <v>6</v>
      </c>
      <c r="I57">
        <v>7</v>
      </c>
      <c r="J57">
        <v>0</v>
      </c>
      <c r="K57">
        <v>8</v>
      </c>
      <c r="L57">
        <v>0</v>
      </c>
      <c r="M57">
        <v>0</v>
      </c>
      <c r="N57">
        <v>0</v>
      </c>
      <c r="O57">
        <v>0</v>
      </c>
      <c r="P57">
        <v>0</v>
      </c>
      <c r="Q57">
        <v>18</v>
      </c>
      <c r="R57">
        <v>229</v>
      </c>
      <c r="S57" t="str">
        <f>IFERROR(VLOOKUP(R57,[2]WingLookTable!$A:$B,2,0),"캐릭터없음")</f>
        <v>Wing_MultiOtherOtherOtherFast</v>
      </c>
      <c r="T57">
        <f t="shared" ref="T57" ca="1" si="143">VLOOKUP(RANDBETWEEN(1,COUNTA(AD:AD)-1),AD:AE,2,0)</f>
        <v>217</v>
      </c>
      <c r="U57" t="str">
        <f t="shared" ref="U57" ca="1" si="144">IF(ROW()=2,V57,OFFSET(U57,-1,0)&amp;IF(LEN(V57)=0,"",","&amp;V57))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v>
      </c>
      <c r="V57" t="str">
        <f t="shared" ca="1" si="72"/>
        <v>{"dy":26,"sl":2,"id":"Actor3022m","stats":{"tr":3,"trp":6,"str":7,"dex":0,"int":8,"vit":0,"train":0,"wgGr0":0,"wgGr1":0,"wgGr2":0,"wgGr3":18,"wgLk":229}}</v>
      </c>
      <c r="AD57">
        <v>56</v>
      </c>
      <c r="AE57">
        <v>291</v>
      </c>
      <c r="AF57">
        <f t="shared" si="82"/>
        <v>0</v>
      </c>
    </row>
    <row r="58" spans="1:32">
      <c r="A58">
        <v>27</v>
      </c>
      <c r="B58">
        <f t="shared" ca="1" si="60"/>
        <v>1</v>
      </c>
      <c r="C58" t="str">
        <f t="shared" ca="1" si="99"/>
        <v>Actor2010m</v>
      </c>
      <c r="D58" t="str">
        <f>IF(ISBLANK(F58),"",
IFERROR(VLOOKUP(F58,[2]ActorTable!$A:$H,MATCH("이름참고",[2]ActorTable!$1:$1,0),0),"캐릭터없음"))</f>
        <v>테이슨</v>
      </c>
      <c r="E58" t="str">
        <f t="shared" ca="1" si="100"/>
        <v/>
      </c>
      <c r="F58" t="s">
        <v>360</v>
      </c>
      <c r="G58">
        <v>3</v>
      </c>
      <c r="H58">
        <v>6</v>
      </c>
      <c r="I58">
        <v>15</v>
      </c>
      <c r="J58">
        <v>0</v>
      </c>
      <c r="K58">
        <v>0</v>
      </c>
      <c r="L58">
        <v>0</v>
      </c>
      <c r="M58">
        <v>0</v>
      </c>
      <c r="N58">
        <v>0</v>
      </c>
      <c r="O58">
        <v>0</v>
      </c>
      <c r="P58">
        <v>0</v>
      </c>
      <c r="Q58">
        <v>18</v>
      </c>
      <c r="R58">
        <v>318</v>
      </c>
      <c r="S58" t="str">
        <f>IFERROR(VLOOKUP(R58,[2]WingLookTable!$A:$B,2,0),"캐릭터없음")</f>
        <v>Wing_DustMultiOtherOtherOtherFast</v>
      </c>
      <c r="T58">
        <f t="shared" ref="T58:T60" ca="1" si="145">VLOOKUP(RANDBETWEEN(1,COUNTA(AD:AD)-1),AD:AE,2,0)</f>
        <v>252</v>
      </c>
      <c r="U58" t="str">
        <f t="shared" ref="U58:U60" ca="1" si="146">IF(ROW()=2,V58,OFFSET(U58,-1,0)&amp;IF(LEN(V58)=0,"",","&amp;V58))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v>
      </c>
      <c r="V58" t="str">
        <f t="shared" ca="1" si="72"/>
        <v>{"dy":27,"sl":1,"id":"Actor1108m","stats":{"tr":3,"trp":6,"str":15,"dex":0,"int":0,"vit":0,"train":0,"wgGr0":0,"wgGr1":0,"wgGr2":0,"wgGr3":18,"wgLk":318}}</v>
      </c>
      <c r="AD58">
        <v>57</v>
      </c>
      <c r="AE58">
        <v>294</v>
      </c>
      <c r="AF58">
        <f t="shared" si="82"/>
        <v>1</v>
      </c>
    </row>
    <row r="59" spans="1:32">
      <c r="A59">
        <v>27</v>
      </c>
      <c r="B59">
        <f t="shared" ca="1" si="60"/>
        <v>2</v>
      </c>
      <c r="C59" t="str">
        <f t="shared" ref="C59" ca="1" si="147">VLOOKUP(RANDBETWEEN(1,COUNTA(Z:Z)-1),Z:AA,2,0)</f>
        <v>Actor2120m</v>
      </c>
      <c r="D59" t="str">
        <f>IF(ISBLANK(F59),"",
IFERROR(VLOOKUP(F59,[2]ActorTable!$A:$H,MATCH("이름참고",[2]ActorTable!$1:$1,0),0),"캐릭터없음"))</f>
        <v>롤라</v>
      </c>
      <c r="E59" t="str">
        <f t="shared" ref="E59" ca="1" si="148">IF(AND(B59&lt;=OFFSET(B59,1,0),NOT(ISBLANK(F59))),
IF(F59=OFFSET(F59,1,0),"같음",""),"")</f>
        <v/>
      </c>
      <c r="F59" t="s">
        <v>327</v>
      </c>
      <c r="G59">
        <v>3</v>
      </c>
      <c r="H59">
        <v>6</v>
      </c>
      <c r="I59">
        <v>0</v>
      </c>
      <c r="J59">
        <v>0</v>
      </c>
      <c r="K59">
        <v>0</v>
      </c>
      <c r="L59">
        <v>15</v>
      </c>
      <c r="M59">
        <v>0</v>
      </c>
      <c r="N59">
        <v>0</v>
      </c>
      <c r="O59">
        <v>0</v>
      </c>
      <c r="P59">
        <v>0</v>
      </c>
      <c r="Q59">
        <v>18</v>
      </c>
      <c r="R59">
        <v>109</v>
      </c>
      <c r="S59" t="str">
        <f>IFERROR(VLOOKUP(R59,[2]WingLookTable!$A:$B,2,0),"캐릭터없음")</f>
        <v>Wing_BlueOtherNoiseFullFast</v>
      </c>
      <c r="T59">
        <f t="shared" ca="1" si="145"/>
        <v>121</v>
      </c>
      <c r="U59" t="str">
        <f t="shared" ca="1" si="14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v>
      </c>
      <c r="V59" t="str">
        <f t="shared" ca="1" si="72"/>
        <v>{"dy":27,"sl":2,"id":"Actor3019m","stats":{"tr":3,"trp":6,"str":0,"dex":0,"int":0,"vit":15,"train":0,"wgGr0":0,"wgGr1":0,"wgGr2":0,"wgGr3":18,"wgLk":109}}</v>
      </c>
      <c r="AD59">
        <v>58</v>
      </c>
      <c r="AE59">
        <v>297</v>
      </c>
      <c r="AF59">
        <f t="shared" si="82"/>
        <v>1</v>
      </c>
    </row>
    <row r="60" spans="1:32">
      <c r="A60">
        <v>28</v>
      </c>
      <c r="B60">
        <f t="shared" ca="1" si="60"/>
        <v>1</v>
      </c>
      <c r="C60" t="str">
        <f t="shared" ref="C60" ca="1" si="149">VLOOKUP(RANDBETWEEN(1,COUNTA(Z:Z)-1),Z:AA,2,0)</f>
        <v>Actor2015m</v>
      </c>
      <c r="D60" t="str">
        <f>IF(ISBLANK(F60),"",
IFERROR(VLOOKUP(F60,[2]ActorTable!$A:$H,MATCH("이름참고",[2]ActorTable!$1:$1,0),0),"캐릭터없음"))</f>
        <v>카츄진</v>
      </c>
      <c r="E60" t="str">
        <f t="shared" ref="E60" ca="1" si="150">IF(AND(B60&lt;=OFFSET(B60,1,0),NOT(ISBLANK(F60))),
IF(F60=OFFSET(F60,1,0),"같음",""),"")</f>
        <v/>
      </c>
      <c r="F60" t="s">
        <v>326</v>
      </c>
      <c r="G60">
        <v>3</v>
      </c>
      <c r="H60">
        <v>6</v>
      </c>
      <c r="I60">
        <v>0</v>
      </c>
      <c r="J60">
        <v>15</v>
      </c>
      <c r="K60">
        <v>0</v>
      </c>
      <c r="L60">
        <v>0</v>
      </c>
      <c r="M60">
        <v>0</v>
      </c>
      <c r="N60">
        <v>0</v>
      </c>
      <c r="O60">
        <v>0</v>
      </c>
      <c r="P60">
        <v>0</v>
      </c>
      <c r="Q60">
        <v>18</v>
      </c>
      <c r="R60">
        <v>208</v>
      </c>
      <c r="S60" t="str">
        <f>IFERROR(VLOOKUP(R60,[2]WingLookTable!$A:$B,2,0),"캐릭터없음")</f>
        <v>Wing_FireSineBeeFullSlow</v>
      </c>
      <c r="T60">
        <f t="shared" ca="1" si="145"/>
        <v>284</v>
      </c>
      <c r="U60" t="str">
        <f t="shared" ca="1" si="14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v>
      </c>
      <c r="V60" t="str">
        <f t="shared" ca="1" si="72"/>
        <v>{"dy":28,"sl":1,"id":"Actor3117m","stats":{"tr":3,"trp":6,"str":0,"dex":15,"int":0,"vit":0,"train":0,"wgGr0":0,"wgGr1":0,"wgGr2":0,"wgGr3":18,"wgLk":208}}</v>
      </c>
      <c r="AD60">
        <v>59</v>
      </c>
      <c r="AE60">
        <v>300</v>
      </c>
      <c r="AF60">
        <f t="shared" si="82"/>
        <v>1</v>
      </c>
    </row>
    <row r="61" spans="1:32">
      <c r="A61">
        <v>28</v>
      </c>
      <c r="B61">
        <f t="shared" ca="1" si="60"/>
        <v>2</v>
      </c>
      <c r="C61" t="str">
        <f t="shared" ref="C61" ca="1" si="151">VLOOKUP(RANDBETWEEN(1,COUNTA(Z:Z)-1),Z:AA,2,0)</f>
        <v>Actor3212m</v>
      </c>
      <c r="D61" t="str">
        <f>IF(ISBLANK(F61),"",
IFERROR(VLOOKUP(F61,[2]ActorTable!$A:$H,MATCH("이름참고",[2]ActorTable!$1:$1,0),0),"캐릭터없음"))</f>
        <v>헤르윈</v>
      </c>
      <c r="E61" t="str">
        <f t="shared" ref="E61" ca="1" si="152">IF(AND(B61&lt;=OFFSET(B61,1,0),NOT(ISBLANK(F61))),
IF(F61=OFFSET(F61,1,0),"같음",""),"")</f>
        <v/>
      </c>
      <c r="F61" t="s">
        <v>365</v>
      </c>
      <c r="G61">
        <v>3</v>
      </c>
      <c r="H61">
        <v>6</v>
      </c>
      <c r="I61">
        <v>0</v>
      </c>
      <c r="J61">
        <v>8</v>
      </c>
      <c r="K61">
        <v>7</v>
      </c>
      <c r="L61">
        <v>0</v>
      </c>
      <c r="M61">
        <v>0</v>
      </c>
      <c r="N61">
        <v>0</v>
      </c>
      <c r="O61">
        <v>0</v>
      </c>
      <c r="P61">
        <v>0</v>
      </c>
      <c r="Q61">
        <v>18</v>
      </c>
      <c r="R61">
        <v>348</v>
      </c>
      <c r="S61" t="str">
        <f>IFERROR(VLOOKUP(R61,[2]WingLookTable!$A:$B,2,0),"캐릭터없음")</f>
        <v>Wing_DustYellowSineSineOtherFast</v>
      </c>
      <c r="T61">
        <f t="shared" ref="T61" ca="1" si="153">VLOOKUP(RANDBETWEEN(1,COUNTA(AD:AD)-1),AD:AE,2,0)</f>
        <v>369</v>
      </c>
      <c r="U61" t="str">
        <f t="shared" ref="U61" ca="1" si="154">IF(ROW()=2,V61,OFFSET(U61,-1,0)&amp;IF(LEN(V61)=0,"",","&amp;V61))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v>
      </c>
      <c r="V61" t="str">
        <f t="shared" ca="1" si="72"/>
        <v>{"dy":28,"sl":2,"id":"Actor0007m","stats":{"tr":3,"trp":6,"str":0,"dex":8,"int":7,"vit":0,"train":0,"wgGr0":0,"wgGr1":0,"wgGr2":0,"wgGr3":18,"wgLk":348}}</v>
      </c>
      <c r="AD61">
        <v>60</v>
      </c>
      <c r="AE61">
        <v>303</v>
      </c>
      <c r="AF61">
        <f t="shared" si="82"/>
        <v>1</v>
      </c>
    </row>
    <row r="62" spans="1:32">
      <c r="A62">
        <v>29</v>
      </c>
      <c r="B62">
        <f t="shared" ref="B62:B68" ca="1" si="155">IF(A62&lt;&gt;OFFSET(A62,-1,0),1,OFFSET(B62,-1,0)+1)</f>
        <v>1</v>
      </c>
      <c r="C62" t="str">
        <f t="shared" ca="1" si="99"/>
        <v>Actor0125m</v>
      </c>
      <c r="D62" t="str">
        <f>IF(ISBLANK(F62),"",
IFERROR(VLOOKUP(F62,[2]ActorTable!$A:$H,MATCH("이름참고",[2]ActorTable!$1:$1,0),0),"캐릭터없음"))</f>
        <v>프리스</v>
      </c>
      <c r="E62" t="str">
        <f t="shared" ca="1" si="100"/>
        <v/>
      </c>
      <c r="F62" t="s">
        <v>332</v>
      </c>
      <c r="G62">
        <v>3</v>
      </c>
      <c r="H62">
        <v>6</v>
      </c>
      <c r="I62">
        <v>0</v>
      </c>
      <c r="J62">
        <v>0</v>
      </c>
      <c r="K62">
        <v>7</v>
      </c>
      <c r="L62">
        <v>8</v>
      </c>
      <c r="M62">
        <v>0</v>
      </c>
      <c r="N62">
        <v>0</v>
      </c>
      <c r="O62">
        <v>0</v>
      </c>
      <c r="P62">
        <v>0</v>
      </c>
      <c r="Q62">
        <v>18</v>
      </c>
      <c r="R62">
        <v>217</v>
      </c>
      <c r="S62" t="str">
        <f>IFERROR(VLOOKUP(R62,[2]WingLookTable!$A:$B,2,0),"캐릭터없음")</f>
        <v>Wing_GreenOtherSineFullFast</v>
      </c>
      <c r="T62">
        <f t="shared" ca="1" si="101"/>
        <v>264</v>
      </c>
      <c r="U6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v>
      </c>
      <c r="V62" t="str">
        <f t="shared" ca="1" si="72"/>
        <v>{"dy":29,"sl":1,"id":"Actor0125m","stats":{"tr":3,"trp":6,"str":0,"dex":0,"int":7,"vit":8,"train":0,"wgGr0":0,"wgGr1":0,"wgGr2":0,"wgGr3":18,"wgLk":217}}</v>
      </c>
      <c r="AD62">
        <v>61</v>
      </c>
      <c r="AE62">
        <v>306</v>
      </c>
      <c r="AF62">
        <f t="shared" si="82"/>
        <v>1</v>
      </c>
    </row>
    <row r="63" spans="1:32">
      <c r="A63">
        <v>29</v>
      </c>
      <c r="B63">
        <f t="shared" ca="1" si="155"/>
        <v>2</v>
      </c>
      <c r="C63" t="str">
        <f t="shared" ref="C63" ca="1" si="156">VLOOKUP(RANDBETWEEN(1,COUNTA(Z:Z)-1),Z:AA,2,0)</f>
        <v>Actor2015m</v>
      </c>
      <c r="D63" t="str">
        <f>IF(ISBLANK(F63),"",
IFERROR(VLOOKUP(F63,[2]ActorTable!$A:$H,MATCH("이름참고",[2]ActorTable!$1:$1,0),0),"캐릭터없음"))</f>
        <v>그루퍼스</v>
      </c>
      <c r="E63" t="str">
        <f t="shared" ref="E63" ca="1" si="157">IF(AND(B63&lt;=OFFSET(B63,1,0),NOT(ISBLANK(F63))),
IF(F63=OFFSET(F63,1,0),"같음",""),"")</f>
        <v/>
      </c>
      <c r="F63" t="s">
        <v>320</v>
      </c>
      <c r="G63">
        <v>3</v>
      </c>
      <c r="H63">
        <v>6</v>
      </c>
      <c r="I63">
        <v>15</v>
      </c>
      <c r="J63">
        <v>0</v>
      </c>
      <c r="K63">
        <v>0</v>
      </c>
      <c r="L63">
        <v>0</v>
      </c>
      <c r="M63">
        <v>0</v>
      </c>
      <c r="N63">
        <v>0</v>
      </c>
      <c r="O63">
        <v>0</v>
      </c>
      <c r="P63">
        <v>0</v>
      </c>
      <c r="Q63">
        <v>18</v>
      </c>
      <c r="R63">
        <v>137</v>
      </c>
      <c r="S63" t="str">
        <f>IFERROR(VLOOKUP(R63,[2]WingLookTable!$A:$B,2,0),"캐릭터없음")</f>
        <v>Wing_CyanStripePatternFullFast</v>
      </c>
      <c r="T63">
        <f t="shared" ref="T63:T64" ca="1" si="158">VLOOKUP(RANDBETWEEN(1,COUNTA(AD:AD)-1),AD:AE,2,0)</f>
        <v>291</v>
      </c>
      <c r="U63" t="str">
        <f t="shared" ref="U63:U64" ca="1" si="159">IF(ROW()=2,V63,OFFSET(U63,-1,0)&amp;IF(LEN(V63)=0,"",","&amp;V63))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v>
      </c>
      <c r="V63" t="str">
        <f t="shared" ca="1" si="72"/>
        <v>{"dy":29,"sl":2,"id":"Actor2010m","stats":{"tr":3,"trp":6,"str":15,"dex":0,"int":0,"vit":0,"train":0,"wgGr0":0,"wgGr1":0,"wgGr2":0,"wgGr3":18,"wgLk":137}}</v>
      </c>
      <c r="AD63">
        <v>62</v>
      </c>
      <c r="AE63">
        <v>309</v>
      </c>
      <c r="AF63">
        <f t="shared" si="82"/>
        <v>0</v>
      </c>
    </row>
    <row r="64" spans="1:32">
      <c r="A64">
        <v>30</v>
      </c>
      <c r="B64">
        <f t="shared" ca="1" si="155"/>
        <v>1</v>
      </c>
      <c r="C64" t="str">
        <f t="shared" ca="1" si="99"/>
        <v>Actor0030m</v>
      </c>
      <c r="D64" t="str">
        <f>IF(ISBLANK(F64),"",
IFERROR(VLOOKUP(F64,[2]ActorTable!$A:$H,MATCH("이름참고",[2]ActorTable!$1:$1,0),0),"캐릭터없음"))</f>
        <v>메릴</v>
      </c>
      <c r="E64" t="str">
        <f t="shared" ca="1" si="100"/>
        <v/>
      </c>
      <c r="F64" t="s">
        <v>427</v>
      </c>
      <c r="G64">
        <v>3</v>
      </c>
      <c r="H64">
        <v>6</v>
      </c>
      <c r="I64">
        <v>0</v>
      </c>
      <c r="J64">
        <v>8</v>
      </c>
      <c r="K64">
        <v>7</v>
      </c>
      <c r="L64">
        <v>0</v>
      </c>
      <c r="M64">
        <v>0</v>
      </c>
      <c r="N64">
        <v>0</v>
      </c>
      <c r="O64">
        <v>0</v>
      </c>
      <c r="P64">
        <v>0</v>
      </c>
      <c r="Q64">
        <v>18</v>
      </c>
      <c r="R64">
        <v>260</v>
      </c>
      <c r="S64" t="str">
        <f>IFERROR(VLOOKUP(R64,[2]WingLookTable!$A:$B,2,0),"캐릭터없음")</f>
        <v>Wing_SkySineNoiseFullSlow</v>
      </c>
      <c r="T64">
        <f t="shared" ca="1" si="158"/>
        <v>166</v>
      </c>
      <c r="U64" t="str">
        <f t="shared" ca="1" si="159"/>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v>
      </c>
      <c r="V64" t="str">
        <f t="shared" ref="V64" ca="1" si="160">"{"""&amp;A$1&amp;""":"&amp;A64
&amp;","""&amp;B$1&amp;""":"&amp;B64
&amp;IF(LEN(F64)=0,"",","""&amp;F$1&amp;""":"""&amp;F64&amp;"""")
&amp;IF(LEN(F64)=0,"",",""stats"":{")
&amp;IF(LEN(F64)=0,"",""""&amp;G$1&amp;""":"&amp;G64)
&amp;IF(LEN(F64)=0,"",","""&amp;H$1&amp;""":"&amp;H64)
&amp;IF(LEN(F64)=0,"",","""&amp;I$1&amp;""":"&amp;I64)
&amp;IF(LEN(F64)=0,"",","""&amp;J$1&amp;""":"&amp;J64)
&amp;IF(LEN(F64)=0,"",","""&amp;K$1&amp;""":"&amp;K64)
&amp;IF(LEN(F64)=0,"",","""&amp;L$1&amp;""":"&amp;L64)
&amp;IF(LEN(F64)=0,"",","""&amp;M$1&amp;""":"&amp;M64)
&amp;IF(LEN(F64)=0,"",","""&amp;N$1&amp;""":"&amp;N64)
&amp;IF(LEN(F64)=0,"",","""&amp;O$1&amp;""":"&amp;O64)
&amp;IF(LEN(F64)=0,"",","""&amp;P$1&amp;""":"&amp;P64)
&amp;IF(LEN(F64)=0,"",","""&amp;Q$1&amp;""":"&amp;Q64)
&amp;IF(LEN(F64)=0,"",","""&amp;R$1&amp;""":"&amp;R64)
&amp;IF(LEN(F64)=0,"","}")&amp;"}"</f>
        <v>{"dy":30,"sl":1,"id":"Actor3212m","stats":{"tr":3,"trp":6,"str":0,"dex":8,"int":7,"vit":0,"train":0,"wgGr0":0,"wgGr1":0,"wgGr2":0,"wgGr3":18,"wgLk":260}}</v>
      </c>
      <c r="AD64">
        <v>63</v>
      </c>
      <c r="AE64">
        <v>312</v>
      </c>
      <c r="AF64">
        <f t="shared" si="82"/>
        <v>1</v>
      </c>
    </row>
    <row r="65" spans="1:32">
      <c r="A65">
        <v>30</v>
      </c>
      <c r="B65">
        <f t="shared" ca="1" si="155"/>
        <v>2</v>
      </c>
      <c r="C65" t="str">
        <f t="shared" ref="C65" ca="1" si="161">VLOOKUP(RANDBETWEEN(1,COUNTA(Z:Z)-1),Z:AA,2,0)</f>
        <v>Actor2015m</v>
      </c>
      <c r="D65" t="str">
        <f>IF(ISBLANK(F65),"",
IFERROR(VLOOKUP(F65,[2]ActorTable!$A:$H,MATCH("이름참고",[2]ActorTable!$1:$1,0),0),"캐릭터없음"))</f>
        <v>케이저</v>
      </c>
      <c r="E65" t="str">
        <f t="shared" ref="E65" ca="1" si="162">IF(AND(B65&lt;=OFFSET(B65,1,0),NOT(ISBLANK(F65))),
IF(F65=OFFSET(F65,1,0),"같음",""),"")</f>
        <v/>
      </c>
      <c r="F65" t="s">
        <v>371</v>
      </c>
      <c r="G65">
        <v>3</v>
      </c>
      <c r="H65">
        <v>6</v>
      </c>
      <c r="I65">
        <v>8</v>
      </c>
      <c r="J65">
        <v>0</v>
      </c>
      <c r="K65">
        <v>7</v>
      </c>
      <c r="L65">
        <v>0</v>
      </c>
      <c r="M65">
        <v>0</v>
      </c>
      <c r="N65">
        <v>0</v>
      </c>
      <c r="O65">
        <v>0</v>
      </c>
      <c r="P65">
        <v>0</v>
      </c>
      <c r="Q65">
        <v>18</v>
      </c>
      <c r="R65">
        <v>175</v>
      </c>
      <c r="S65" t="str">
        <f>IFERROR(VLOOKUP(R65,[2]WingLookTable!$A:$B,2,0),"캐릭터없음")</f>
        <v>Wing_DustMultiSineOtherFullSlow2</v>
      </c>
      <c r="T65">
        <f t="shared" ref="T65:T67" ca="1" si="163">VLOOKUP(RANDBETWEEN(1,COUNTA(AD:AD)-1),AD:AE,2,0)</f>
        <v>276</v>
      </c>
      <c r="U65" t="str">
        <f t="shared" ref="U65:U67" ca="1" si="164">IF(ROW()=2,V65,OFFSET(U65,-1,0)&amp;IF(LEN(V65)=0,"",","&amp;V65))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v>
      </c>
      <c r="V65" t="str">
        <f t="shared" ref="V65:V67" ca="1" si="165">"{"""&amp;A$1&amp;""":"&amp;A65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{"dy":30,"sl":2,"id":"Actor0113m","stats":{"tr":3,"trp":6,"str":8,"dex":0,"int":7,"vit":0,"train":0,"wgGr0":0,"wgGr1":0,"wgGr2":0,"wgGr3":18,"wgLk":175}}</v>
      </c>
      <c r="AD65">
        <v>64</v>
      </c>
      <c r="AE65">
        <v>315</v>
      </c>
      <c r="AF65">
        <f t="shared" si="82"/>
        <v>1</v>
      </c>
    </row>
    <row r="66" spans="1:32">
      <c r="A66">
        <v>30</v>
      </c>
      <c r="B66">
        <f t="shared" ref="B66" ca="1" si="166">IF(A66&lt;&gt;OFFSET(A66,-1,0),1,OFFSET(B66,-1,0)+1)</f>
        <v>3</v>
      </c>
      <c r="C66" t="str">
        <f t="shared" ref="C66" ca="1" si="167">VLOOKUP(RANDBETWEEN(1,COUNTA(Z:Z)-1),Z:AA,2,0)</f>
        <v>Actor3019m</v>
      </c>
      <c r="D66" t="str">
        <f>IF(ISBLANK(F66),"",
IFERROR(VLOOKUP(F66,[2]ActorTable!$A:$H,MATCH("이름참고",[2]ActorTable!$1:$1,0),0),"캐릭터없음"))</f>
        <v>에이잭</v>
      </c>
      <c r="E66" t="str">
        <f t="shared" ref="E66" ca="1" si="168">IF(AND(B66&lt;=OFFSET(B66,1,0),NOT(ISBLANK(F66))),
IF(F66=OFFSET(F66,1,0),"같음",""),"")</f>
        <v/>
      </c>
      <c r="F66" t="s">
        <v>405</v>
      </c>
      <c r="G66">
        <v>3</v>
      </c>
      <c r="H66">
        <v>6</v>
      </c>
      <c r="I66">
        <v>0</v>
      </c>
      <c r="J66">
        <v>0</v>
      </c>
      <c r="K66">
        <v>15</v>
      </c>
      <c r="L66">
        <v>0</v>
      </c>
      <c r="M66">
        <v>0</v>
      </c>
      <c r="N66">
        <v>0</v>
      </c>
      <c r="O66">
        <v>0</v>
      </c>
      <c r="P66">
        <v>0</v>
      </c>
      <c r="Q66">
        <v>18</v>
      </c>
      <c r="R66">
        <v>141</v>
      </c>
      <c r="S66" t="str">
        <f>IFERROR(VLOOKUP(R66,[2]WingLookTable!$A:$B,2,0),"캐릭터없음")</f>
        <v>Wing_DustBlueOtherFullOtherFast</v>
      </c>
      <c r="T66">
        <f t="shared" ca="1" si="163"/>
        <v>264</v>
      </c>
      <c r="U66" t="str">
        <f t="shared" ca="1" si="1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v>
      </c>
      <c r="V66" t="str">
        <f t="shared" ca="1" si="165"/>
        <v>{"dy":30,"sl":3,"id":"Actor1029m","stats":{"tr":3,"trp":6,"str":0,"dex":0,"int":15,"vit":0,"train":0,"wgGr0":0,"wgGr1":0,"wgGr2":0,"wgGr3":18,"wgLk":141}}</v>
      </c>
      <c r="AD66">
        <v>65</v>
      </c>
      <c r="AE66">
        <v>318</v>
      </c>
      <c r="AF66">
        <f t="shared" ref="AF66:AF97" si="169">COUNTIF(R:R,AE66)</f>
        <v>1</v>
      </c>
    </row>
    <row r="67" spans="1:32">
      <c r="A67">
        <v>31</v>
      </c>
      <c r="B67">
        <f t="shared" ca="1" si="155"/>
        <v>1</v>
      </c>
      <c r="C67" t="str">
        <f t="shared" ref="C67" ca="1" si="170">VLOOKUP(RANDBETWEEN(1,COUNTA(Z:Z)-1),Z:AA,2,0)</f>
        <v>Actor0104m</v>
      </c>
      <c r="D67" t="str">
        <f>IF(ISBLANK(F67),"",
IFERROR(VLOOKUP(F67,[2]ActorTable!$A:$H,MATCH("이름참고",[2]ActorTable!$1:$1,0),0),"캐릭터없음"))</f>
        <v>나인</v>
      </c>
      <c r="E67" t="str">
        <f t="shared" ref="E67" ca="1" si="171">IF(AND(B67&lt;=OFFSET(B67,1,0),NOT(ISBLANK(F67))),
IF(F67=OFFSET(F67,1,0),"같음",""),"")</f>
        <v/>
      </c>
      <c r="F67" t="s">
        <v>455</v>
      </c>
      <c r="G67">
        <v>3</v>
      </c>
      <c r="H67">
        <v>6</v>
      </c>
      <c r="I67">
        <v>8</v>
      </c>
      <c r="J67">
        <v>7</v>
      </c>
      <c r="K67">
        <v>0</v>
      </c>
      <c r="L67">
        <v>0</v>
      </c>
      <c r="M67">
        <v>0</v>
      </c>
      <c r="N67">
        <v>0</v>
      </c>
      <c r="O67">
        <v>0</v>
      </c>
      <c r="P67">
        <v>0</v>
      </c>
      <c r="Q67">
        <v>18</v>
      </c>
      <c r="R67">
        <v>232</v>
      </c>
      <c r="S67" t="str">
        <f>IFERROR(VLOOKUP(R67,[2]WingLookTable!$A:$B,2,0),"캐릭터없음")</f>
        <v>Wing_MultiOtherOtherStripeSlow</v>
      </c>
      <c r="T67">
        <f t="shared" ca="1" si="163"/>
        <v>256</v>
      </c>
      <c r="U67" t="str">
        <f t="shared" ca="1" si="1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v>
      </c>
      <c r="V67" t="str">
        <f t="shared" ca="1" si="165"/>
        <v>{"dy":31,"sl":1,"id":"Actor0236m","stats":{"tr":3,"trp":6,"str":8,"dex":7,"int":0,"vit":0,"train":0,"wgGr0":0,"wgGr1":0,"wgGr2":0,"wgGr3":18,"wgLk":232}}</v>
      </c>
      <c r="AD67">
        <v>66</v>
      </c>
      <c r="AE67">
        <v>321</v>
      </c>
      <c r="AF67">
        <f t="shared" si="169"/>
        <v>1</v>
      </c>
    </row>
    <row r="68" spans="1:32">
      <c r="A68">
        <v>31</v>
      </c>
      <c r="B68">
        <f t="shared" ca="1" si="155"/>
        <v>2</v>
      </c>
      <c r="C68" t="str">
        <f t="shared" ref="C68" ca="1" si="172">VLOOKUP(RANDBETWEEN(1,COUNTA(Z:Z)-1),Z:AA,2,0)</f>
        <v>Actor3022m</v>
      </c>
      <c r="D68" t="str">
        <f>IF(ISBLANK(F68),"",
IFERROR(VLOOKUP(F68,[2]ActorTable!$A:$H,MATCH("이름참고",[2]ActorTable!$1:$1,0),0),"캐릭터없음"))</f>
        <v>슬로니카</v>
      </c>
      <c r="E68" t="str">
        <f t="shared" ref="E68" ca="1" si="173">IF(AND(B68&lt;=OFFSET(B68,1,0),NOT(ISBLANK(F68))),
IF(F68=OFFSET(F68,1,0),"같음",""),"")</f>
        <v/>
      </c>
      <c r="F68" t="s">
        <v>361</v>
      </c>
      <c r="G68">
        <v>3</v>
      </c>
      <c r="H68">
        <v>6</v>
      </c>
      <c r="I68">
        <v>0</v>
      </c>
      <c r="J68">
        <v>7</v>
      </c>
      <c r="K68">
        <v>8</v>
      </c>
      <c r="L68">
        <v>0</v>
      </c>
      <c r="M68">
        <v>0</v>
      </c>
      <c r="N68">
        <v>0</v>
      </c>
      <c r="O68">
        <v>0</v>
      </c>
      <c r="P68">
        <v>0</v>
      </c>
      <c r="Q68">
        <v>18</v>
      </c>
      <c r="R68">
        <v>240</v>
      </c>
      <c r="S68" t="str">
        <f>IFERROR(VLOOKUP(R68,[2]WingLookTable!$A:$B,2,0),"캐릭터없음")</f>
        <v>Wing_MultiStripeOtherOtherSlow</v>
      </c>
      <c r="T68">
        <f t="shared" ref="T68:T69" ca="1" si="174">VLOOKUP(RANDBETWEEN(1,COUNTA(AD:AD)-1),AD:AE,2,0)</f>
        <v>208</v>
      </c>
      <c r="U68" t="str">
        <f t="shared" ref="U68:U69" ca="1" si="175">IF(ROW()=2,V68,OFFSET(U68,-1,0)&amp;IF(LEN(V68)=0,"",","&amp;V68))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v>
      </c>
      <c r="V68" t="str">
        <f t="shared" ref="V68:V69" ca="1" si="176">"{"""&amp;A$1&amp;""":"&amp;A68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{"dy":31,"sl":2,"id":"Actor3114m","stats":{"tr":3,"trp":6,"str":0,"dex":7,"int":8,"vit":0,"train":0,"wgGr0":0,"wgGr1":0,"wgGr2":0,"wgGr3":18,"wgLk":240}}</v>
      </c>
      <c r="AD68">
        <v>67</v>
      </c>
      <c r="AE68">
        <v>324</v>
      </c>
      <c r="AF68">
        <f t="shared" si="169"/>
        <v>1</v>
      </c>
    </row>
    <row r="69" spans="1:32">
      <c r="A69">
        <v>31</v>
      </c>
      <c r="B69">
        <f t="shared" ref="B69" ca="1" si="177">IF(A69&lt;&gt;OFFSET(A69,-1,0),1,OFFSET(B69,-1,0)+1)</f>
        <v>3</v>
      </c>
      <c r="C69" t="str">
        <f t="shared" ref="C69" ca="1" si="178">VLOOKUP(RANDBETWEEN(1,COUNTA(Z:Z)-1),Z:AA,2,0)</f>
        <v>Actor1216m</v>
      </c>
      <c r="D69" t="str">
        <f>IF(ISBLANK(F69),"",
IFERROR(VLOOKUP(F69,[2]ActorTable!$A:$H,MATCH("이름참고",[2]ActorTable!$1:$1,0),0),"캐릭터없음"))</f>
        <v>클라크</v>
      </c>
      <c r="E69" t="str">
        <f t="shared" ref="E69" ca="1" si="179">IF(AND(B69&lt;=OFFSET(B69,1,0),NOT(ISBLANK(F69))),
IF(F69=OFFSET(F69,1,0),"같음",""),"")</f>
        <v/>
      </c>
      <c r="F69" t="s">
        <v>370</v>
      </c>
      <c r="G69">
        <v>3</v>
      </c>
      <c r="H69">
        <v>6</v>
      </c>
      <c r="I69">
        <v>8</v>
      </c>
      <c r="J69">
        <v>0</v>
      </c>
      <c r="K69">
        <v>7</v>
      </c>
      <c r="L69">
        <v>0</v>
      </c>
      <c r="M69">
        <v>0</v>
      </c>
      <c r="N69">
        <v>0</v>
      </c>
      <c r="O69">
        <v>0</v>
      </c>
      <c r="P69">
        <v>0</v>
      </c>
      <c r="Q69">
        <v>18</v>
      </c>
      <c r="R69">
        <v>223</v>
      </c>
      <c r="S69" t="str">
        <f>IFERROR(VLOOKUP(R69,[2]WingLookTable!$A:$B,2,0),"캐릭터없음")</f>
        <v>Wing_MultiFullOtherFullFast</v>
      </c>
      <c r="T69">
        <f t="shared" ca="1" si="174"/>
        <v>248</v>
      </c>
      <c r="U69" t="str">
        <f t="shared" ca="1" si="175"/>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V69" t="str">
        <f t="shared" ca="1" si="176"/>
        <v>{"dy":31,"sl":3,"id":"Actor2011m","stats":{"tr":3,"trp":6,"str":8,"dex":0,"int":7,"vit":0,"train":0,"wgGr0":0,"wgGr1":0,"wgGr2":0,"wgGr3":18,"wgLk":223}}</v>
      </c>
      <c r="AD69">
        <v>68</v>
      </c>
      <c r="AE69">
        <v>328</v>
      </c>
      <c r="AF69">
        <f t="shared" si="169"/>
        <v>1</v>
      </c>
    </row>
    <row r="70" spans="1:32">
      <c r="AD70">
        <v>69</v>
      </c>
      <c r="AE70">
        <v>332</v>
      </c>
      <c r="AF70">
        <f t="shared" si="169"/>
        <v>1</v>
      </c>
    </row>
    <row r="71" spans="1:32">
      <c r="AD71">
        <v>70</v>
      </c>
      <c r="AE71">
        <v>336</v>
      </c>
      <c r="AF71">
        <f t="shared" si="169"/>
        <v>1</v>
      </c>
    </row>
    <row r="72" spans="1:32">
      <c r="AD72">
        <v>71</v>
      </c>
      <c r="AE72">
        <v>340</v>
      </c>
      <c r="AF72">
        <f t="shared" si="169"/>
        <v>1</v>
      </c>
    </row>
    <row r="73" spans="1:32">
      <c r="AD73">
        <v>72</v>
      </c>
      <c r="AE73">
        <v>344</v>
      </c>
      <c r="AF73">
        <f t="shared" si="169"/>
        <v>1</v>
      </c>
    </row>
    <row r="74" spans="1:32">
      <c r="AD74">
        <v>73</v>
      </c>
      <c r="AE74">
        <v>348</v>
      </c>
      <c r="AF74">
        <f t="shared" si="169"/>
        <v>1</v>
      </c>
    </row>
    <row r="75" spans="1:32">
      <c r="AD75">
        <v>74</v>
      </c>
      <c r="AE75">
        <v>352</v>
      </c>
      <c r="AF75">
        <f t="shared" si="169"/>
        <v>1</v>
      </c>
    </row>
    <row r="76" spans="1:32">
      <c r="AD76">
        <v>75</v>
      </c>
      <c r="AE76">
        <v>356</v>
      </c>
      <c r="AF76">
        <f t="shared" si="169"/>
        <v>1</v>
      </c>
    </row>
    <row r="77" spans="1:32">
      <c r="AD77">
        <v>76</v>
      </c>
      <c r="AE77">
        <v>360</v>
      </c>
      <c r="AF77">
        <f t="shared" si="169"/>
        <v>0</v>
      </c>
    </row>
    <row r="78" spans="1:32">
      <c r="AD78">
        <v>77</v>
      </c>
      <c r="AE78">
        <v>363</v>
      </c>
      <c r="AF78">
        <f t="shared" si="169"/>
        <v>1</v>
      </c>
    </row>
    <row r="79" spans="1:32">
      <c r="AD79">
        <v>78</v>
      </c>
      <c r="AE79">
        <v>366</v>
      </c>
      <c r="AF79">
        <f t="shared" si="169"/>
        <v>1</v>
      </c>
    </row>
    <row r="80" spans="1:32">
      <c r="AD80">
        <v>79</v>
      </c>
      <c r="AE80">
        <v>369</v>
      </c>
      <c r="AF80">
        <f t="shared" si="169"/>
        <v>1</v>
      </c>
    </row>
    <row r="81" spans="30:32">
      <c r="AD81">
        <v>80</v>
      </c>
      <c r="AE81">
        <v>372</v>
      </c>
      <c r="AF81">
        <f t="shared" si="169"/>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387</v>
      </c>
      <c r="B5">
        <v>175</v>
      </c>
      <c r="C5" t="s">
        <v>385</v>
      </c>
      <c r="D5" t="s">
        <v>386</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2022-07-21T02:04:46Z</dcterms:modified>
</cp:coreProperties>
</file>