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F8CEAC-58B8-4E63-A6D0-ED4DEE7DC8E9}" xr6:coauthVersionLast="43" xr6:coauthVersionMax="43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P2" i="5" l="1"/>
  <c r="O2" i="5"/>
  <c r="M2" i="5"/>
  <c r="L2" i="5"/>
  <c r="K2" i="5"/>
  <c r="J2" i="5"/>
  <c r="I2" i="5"/>
  <c r="H2" i="5"/>
  <c r="E2" i="5"/>
  <c r="F14" i="4" l="1"/>
  <c r="F13" i="4"/>
  <c r="F12" i="4"/>
  <c r="F11" i="4"/>
  <c r="F10" i="4"/>
  <c r="F9" i="4"/>
  <c r="F8" i="4"/>
  <c r="F7" i="4"/>
  <c r="F6" i="4"/>
  <c r="F5" i="4"/>
  <c r="F4" i="4"/>
  <c r="F3" i="4"/>
  <c r="F2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4" i="6" l="1"/>
  <c r="G3" i="6"/>
  <c r="G2" i="6"/>
  <c r="S5" i="6"/>
  <c r="S4" i="6"/>
  <c r="S7" i="6"/>
  <c r="S6" i="6"/>
  <c r="S2" i="6"/>
  <c r="S3" i="6"/>
  <c r="S1" i="6" l="1"/>
  <c r="D5" i="5" l="1"/>
  <c r="D4" i="5"/>
  <c r="D3" i="5"/>
  <c r="C3" i="6" l="1"/>
  <c r="C2" i="6"/>
  <c r="C4" i="6"/>
  <c r="M6" i="6"/>
  <c r="M7" i="6"/>
  <c r="M8" i="6"/>
  <c r="M2" i="6"/>
  <c r="M3" i="6"/>
  <c r="M4" i="6"/>
  <c r="M5" i="6"/>
  <c r="M1" i="6" l="1"/>
  <c r="C4" i="1"/>
  <c r="C3" i="1"/>
  <c r="C2" i="1"/>
  <c r="E3" i="6" l="1"/>
  <c r="E4" i="6"/>
  <c r="U2" i="6"/>
  <c r="E2" i="6"/>
  <c r="A5" i="5"/>
  <c r="A4" i="5"/>
  <c r="A3" i="5"/>
  <c r="K10" i="1" l="1"/>
  <c r="K2" i="1" l="1"/>
  <c r="K4" i="1"/>
  <c r="K16" i="1" l="1"/>
  <c r="K5" i="1"/>
  <c r="K12" i="1"/>
  <c r="K9" i="1"/>
  <c r="K15" i="1" l="1"/>
  <c r="K3" i="1"/>
  <c r="K6" i="1"/>
  <c r="K8" i="1"/>
  <c r="K13" i="1"/>
  <c r="K14" i="1" l="1"/>
  <c r="K11" i="1"/>
  <c r="K7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ActorState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규칙
</t>
        </r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지속시간은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대미지나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지속시간만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<sst xmlns="http://schemas.openxmlformats.org/spreadsheetml/2006/main" count="225" uniqueCount="164">
  <si>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</si>
  <si>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</si>
  <si>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</si>
  <si>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</si>
  <si>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</si>
  <si>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</si>
  <si>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</si>
  <si>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</si>
  <si>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</si>
  <si>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</si>
  <si>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</si>
  <si>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</si>
  <si>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</si>
  <si>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</si>
  <si>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무적</t>
    <phoneticPr fontId="1" type="noConversion"/>
  </si>
  <si>
    <t>기절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</si>
  <si>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</si>
  <si>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</si>
  <si>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</si>
  <si>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</si>
  <si>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화상</t>
    <phoneticPr fontId="1" type="noConversion"/>
  </si>
  <si>
    <t>결빙</t>
    <phoneticPr fontId="1" type="noConversion"/>
  </si>
  <si>
    <t>모든 대미지부터 시작해서 절대 죽지 않는다, DOT도 안 맞음</t>
    <phoneticPr fontId="1" type="noConversion"/>
  </si>
  <si>
    <t>죽지 않음</t>
    <phoneticPr fontId="1" type="noConversion"/>
  </si>
  <si>
    <t>모든 대미지는 다 맞는데 1로 살아남음</t>
    <phoneticPr fontId="1" type="noConversion"/>
  </si>
  <si>
    <t>AddActorState</t>
    <phoneticPr fontId="1" type="noConversion"/>
  </si>
  <si>
    <t>DotDamage</t>
    <phoneticPr fontId="1" type="noConversion"/>
  </si>
  <si>
    <t>독</t>
    <phoneticPr fontId="1" type="noConversion"/>
  </si>
  <si>
    <t>s초 당 대미지는 x 만큼을 총 f 초간 입힌다</t>
    <phoneticPr fontId="1" type="noConversion"/>
  </si>
  <si>
    <t>캐릭1화상</t>
    <phoneticPr fontId="1" type="noConversion"/>
  </si>
  <si>
    <t>캐릭3소환체1화상</t>
    <phoneticPr fontId="1" type="noConversion"/>
  </si>
  <si>
    <t>캐릭4공업1</t>
    <phoneticPr fontId="1" type="noConversion"/>
  </si>
  <si>
    <t>독2</t>
    <phoneticPr fontId="1" type="noConversion"/>
  </si>
  <si>
    <t>캐릭9방어상승1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</si>
  <si>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</si>
  <si>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</si>
  <si>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</si>
  <si>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</si>
  <si>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</si>
  <si>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</si>
  <si>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</si>
  <si>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</si>
  <si>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</si>
  <si>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</si>
  <si>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</si>
  <si>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</si>
  <si>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</si>
  <si>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</si>
  <si>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</si>
  <si>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</si>
  <si>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</si>
  <si>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</si>
  <si>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</si>
  <si>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</si>
  <si>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</si>
  <si>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</si>
  <si>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</si>
  <si>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</si>
  <si>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</si>
  <si>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</si>
  <si>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</si>
  <si>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</si>
  <si>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</si>
  <si>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</si>
  <si>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</si>
  <si>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</si>
  <si>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</si>
  <si>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</si>
  <si>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</si>
  <si>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</si>
  <si>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</si>
  <si>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</si>
  <si>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허공에있음</t>
    <phoneticPr fontId="1" type="noConversion"/>
  </si>
  <si>
    <t>MoveToTarget</t>
    <phoneticPr fontId="1" type="noConversion"/>
  </si>
  <si>
    <t>CannotAction</t>
    <phoneticPr fontId="1" type="noConversion"/>
  </si>
  <si>
    <t>CannotMove</t>
    <phoneticPr fontId="1" type="noConversion"/>
  </si>
  <si>
    <t>CannotAction</t>
    <phoneticPr fontId="1" type="noConversion"/>
  </si>
  <si>
    <t>발묶기</t>
    <phoneticPr fontId="1" type="noConversion"/>
  </si>
  <si>
    <t>Invincibility</t>
    <phoneticPr fontId="1" type="noConversion"/>
  </si>
  <si>
    <t>OnFire</t>
    <phoneticPr fontId="1" type="noConversion"/>
  </si>
  <si>
    <t>sasdf01</t>
    <phoneticPr fontId="1" type="noConversion"/>
  </si>
  <si>
    <t>sasdf02</t>
  </si>
  <si>
    <t>sasdf03</t>
  </si>
  <si>
    <t>sasdf06</t>
  </si>
  <si>
    <t>sasdf07</t>
  </si>
  <si>
    <t>sasdf08</t>
  </si>
  <si>
    <t>sasdf09</t>
  </si>
  <si>
    <t>sasdf10</t>
  </si>
  <si>
    <t>sasdf11</t>
  </si>
  <si>
    <t>sasdf12</t>
  </si>
  <si>
    <t>sasdf13</t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</si>
  <si>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</si>
  <si>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</si>
  <si>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</si>
  <si>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</si>
  <si>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</si>
  <si>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</si>
  <si>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텍스트로</t>
    <phoneticPr fontId="1" type="noConversion"/>
  </si>
  <si>
    <t>actorStateId|String</t>
    <phoneticPr fontId="1" type="noConversion"/>
  </si>
  <si>
    <t>continuousAffectorId|Int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</si>
  <si>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</si>
  <si>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</si>
  <si>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</si>
  <si>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</si>
  <si>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</si>
  <si>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</si>
  <si>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</si>
  <si>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</si>
  <si>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</si>
  <si>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</si>
  <si>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</si>
  <si>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</si>
  <si>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</si>
  <si>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</si>
  <si>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</si>
  <si>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</si>
  <si>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</si>
  <si>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</si>
  <si>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</si>
  <si>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</si>
  <si>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기획사용이름</t>
    <phoneticPr fontId="1" type="noConversion"/>
  </si>
  <si>
    <t>기획사용설명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</si>
  <si>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</si>
  <si>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</si>
  <si>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</si>
  <si>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</si>
  <si>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</si>
  <si>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</si>
  <si>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</si>
  <si>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</si>
  <si>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</si>
  <si>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</si>
  <si>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</si>
  <si>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1: 온킬 여부</t>
    <phoneticPr fontId="1" type="noConversion"/>
  </si>
  <si>
    <t>온킬 시 불려질
어펙터밸류 아이디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</si>
  <si>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</si>
  <si>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</si>
  <si>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</si>
  <si>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</t>
    <phoneticPr fontId="1" type="noConversion"/>
  </si>
  <si>
    <t>액터상태아이디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</si>
  <si>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</si>
  <si>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</si>
  <si>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</si>
  <si>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지속 이펙트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</si>
  <si>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</si>
  <si>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</si>
  <si>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</si>
  <si>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</si>
  <si>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</si>
  <si>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</si>
  <si>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</si>
  <si>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액터상태가유발한
컨티뉴어스어펙터
인자와 같음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</si>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</sst>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1">
    <cellStyle name="표준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6"/>
  <sheetViews>
    <sheetView tabSelected="1"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39</v>
      </c>
      <c r="F1" t="s">
        <v>11</v>
      </c>
      <c r="G1" t="s">
        <v>71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54</v>
      </c>
      <c r="B2" t="s">
        <v>16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17</v>
      </c>
      <c r="I2" t="s">
        <v>96</v>
      </c>
      <c r="J2">
        <v>14</v>
      </c>
      <c r="K2">
        <f t="shared" ref="K2:K16" si="0">LEN(I2)</f>
        <v>20</v>
      </c>
      <c r="M2" t="str">
        <f ca="1">IFERROR(HLOOKUP("내림차순 정렬할 것",$1:$1,1,0),"")</f>
        <v/>
      </c>
    </row>
    <row r="3" spans="1:13" x14ac:dyDescent="0.3">
      <c r="A3" t="s">
        <v>93</v>
      </c>
      <c r="B3" t="s">
        <v>44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18</v>
      </c>
      <c r="I3" t="s">
        <v>44</v>
      </c>
      <c r="J3">
        <v>7</v>
      </c>
      <c r="K3">
        <f t="shared" si="0"/>
        <v>17</v>
      </c>
    </row>
    <row r="4" spans="1:13" x14ac:dyDescent="0.3">
      <c r="A4" t="s">
        <v>94</v>
      </c>
      <c r="B4" t="s">
        <v>95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19</v>
      </c>
      <c r="I4" t="s">
        <v>95</v>
      </c>
      <c r="J4">
        <v>13</v>
      </c>
      <c r="K4">
        <f t="shared" si="0"/>
        <v>17</v>
      </c>
    </row>
    <row r="5" spans="1:13" x14ac:dyDescent="0.3">
      <c r="F5" t="s">
        <v>43</v>
      </c>
      <c r="G5">
        <v>1</v>
      </c>
      <c r="I5" t="s">
        <v>91</v>
      </c>
      <c r="J5">
        <v>11</v>
      </c>
      <c r="K5">
        <f t="shared" si="0"/>
        <v>16</v>
      </c>
    </row>
    <row r="6" spans="1:13" x14ac:dyDescent="0.3">
      <c r="F6" t="s">
        <v>41</v>
      </c>
      <c r="G6">
        <v>1</v>
      </c>
      <c r="I6" t="s">
        <v>51</v>
      </c>
      <c r="J6">
        <v>6</v>
      </c>
      <c r="K6">
        <f t="shared" si="0"/>
        <v>13</v>
      </c>
    </row>
    <row r="7" spans="1:13" x14ac:dyDescent="0.3">
      <c r="F7" t="s">
        <v>25</v>
      </c>
      <c r="I7" t="s">
        <v>48</v>
      </c>
      <c r="J7">
        <v>1</v>
      </c>
      <c r="K7">
        <f t="shared" si="0"/>
        <v>12</v>
      </c>
    </row>
    <row r="8" spans="1:13" x14ac:dyDescent="0.3">
      <c r="F8" t="s">
        <v>45</v>
      </c>
      <c r="G8">
        <v>1</v>
      </c>
      <c r="I8" t="s">
        <v>40</v>
      </c>
      <c r="J8">
        <v>5</v>
      </c>
      <c r="K8">
        <f t="shared" si="0"/>
        <v>12</v>
      </c>
    </row>
    <row r="9" spans="1:13" x14ac:dyDescent="0.3">
      <c r="F9" t="s">
        <v>47</v>
      </c>
      <c r="I9" t="s">
        <v>74</v>
      </c>
      <c r="J9">
        <v>9</v>
      </c>
      <c r="K9">
        <f t="shared" si="0"/>
        <v>12</v>
      </c>
    </row>
    <row r="10" spans="1:13" x14ac:dyDescent="0.3">
      <c r="F10" t="s">
        <v>74</v>
      </c>
      <c r="G10">
        <v>1</v>
      </c>
      <c r="I10" t="s">
        <v>100</v>
      </c>
      <c r="J10">
        <v>15</v>
      </c>
      <c r="K10">
        <f t="shared" si="0"/>
        <v>12</v>
      </c>
    </row>
    <row r="11" spans="1:13" x14ac:dyDescent="0.3">
      <c r="F11" t="s">
        <v>75</v>
      </c>
      <c r="G11">
        <v>1</v>
      </c>
      <c r="I11" t="s">
        <v>50</v>
      </c>
      <c r="J11">
        <v>3</v>
      </c>
      <c r="K11">
        <f t="shared" si="0"/>
        <v>10</v>
      </c>
    </row>
    <row r="12" spans="1:13" x14ac:dyDescent="0.3">
      <c r="F12" t="s">
        <v>91</v>
      </c>
      <c r="G12">
        <v>1</v>
      </c>
      <c r="I12" t="s">
        <v>75</v>
      </c>
      <c r="J12">
        <v>10</v>
      </c>
      <c r="K12">
        <f t="shared" si="0"/>
        <v>10</v>
      </c>
    </row>
    <row r="13" spans="1:13" x14ac:dyDescent="0.3">
      <c r="F13" t="s">
        <v>92</v>
      </c>
      <c r="I13" t="s">
        <v>42</v>
      </c>
      <c r="J13">
        <v>4</v>
      </c>
      <c r="K13">
        <f t="shared" si="0"/>
        <v>9</v>
      </c>
    </row>
    <row r="14" spans="1:13" x14ac:dyDescent="0.3">
      <c r="F14" t="s">
        <v>95</v>
      </c>
      <c r="G14">
        <v>1</v>
      </c>
      <c r="I14" t="s">
        <v>49</v>
      </c>
      <c r="J14">
        <v>2</v>
      </c>
      <c r="K14">
        <f t="shared" si="0"/>
        <v>8</v>
      </c>
    </row>
    <row r="15" spans="1:13" x14ac:dyDescent="0.3">
      <c r="F15" t="s">
        <v>96</v>
      </c>
      <c r="G15">
        <v>1</v>
      </c>
      <c r="I15" t="s">
        <v>46</v>
      </c>
      <c r="J15">
        <v>8</v>
      </c>
      <c r="K15">
        <f t="shared" si="0"/>
        <v>8</v>
      </c>
    </row>
    <row r="16" spans="1:13" x14ac:dyDescent="0.3">
      <c r="F16" t="s">
        <v>100</v>
      </c>
      <c r="I16" t="s">
        <v>92</v>
      </c>
      <c r="J16">
        <v>12</v>
      </c>
      <c r="K16">
        <f t="shared" si="0"/>
        <v>4</v>
      </c>
    </row>
  </sheetData>
  <sortState ref="I2:K16">
    <sortCondition descending="1" ref="K2:K16"/>
    <sortCondition ref="J2:J16"/>
  </sortState>
  <phoneticPr fontId="1" type="noConversion"/>
  <dataValidations count="1">
    <dataValidation type="list" allowBlank="1" showInputMessage="1" showErrorMessage="1" sqref="B2:B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5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101</v>
      </c>
      <c r="B1" s="2" t="s">
        <v>52</v>
      </c>
      <c r="C1" s="2" t="s">
        <v>53</v>
      </c>
      <c r="D1" s="2" t="s">
        <v>107</v>
      </c>
      <c r="E1" s="2" t="s">
        <v>122</v>
      </c>
      <c r="F1" s="2" t="s">
        <v>63</v>
      </c>
      <c r="G1" s="2" t="s">
        <v>123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161</v>
      </c>
      <c r="O1" s="2" t="s">
        <v>7</v>
      </c>
      <c r="P1" s="2" t="s">
        <v>8</v>
      </c>
      <c r="Q1" s="2" t="s">
        <v>162</v>
      </c>
    </row>
    <row r="2" spans="1:17" ht="66.75" customHeight="1" outlineLevel="1" x14ac:dyDescent="0.3">
      <c r="D2" s="2" t="s">
        <v>50</v>
      </c>
      <c r="E2" s="5" t="str">
        <f>IF(ISBLANK(VLOOKUP($D2,어펙터인자!$1:$1048576,MATCH(E$1,어펙터인자!$1:$1,0),0)),"",VLOOKUP($D2,어펙터인자!$1:$1048576,MATCH(E$1,어펙터인자!$1:$1,0),0))</f>
        <v>기본 대미지 계산식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단일 대미지 배율</v>
      </c>
      <c r="I2" s="5" t="str">
        <f>IF(ISBLANK(VLOOKUP($D2,어펙터인자!$1:$1048576,MATCH(I$1,어펙터인자!$1:$1,0),0)),"",VLOOKUP($D2,어펙터인자!$1:$1048576,MATCH(I$1,어펙터인자!$1:$1,0),0))</f>
        <v/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다단히트</v>
      </c>
      <c r="M2" s="5" t="str">
        <f>IF(ISBLANK(VLOOKUP($D2,어펙터인자!$1:$1048576,MATCH(M$1,어펙터인자!$1:$1,0),0)),"",VLOOKUP($D2,어펙터인자!$1:$1048576,MATCH(M$1,어펙터인자!$1:$1,0),0))</f>
        <v>1: 온킬 여부</v>
      </c>
      <c r="N2" s="5"/>
      <c r="O2" s="5" t="str">
        <f>IF(ISBLANK(VLOOKUP($D2,어펙터인자!$1:$1048576,MATCH(O$1,어펙터인자!$1:$1,0),0)),"",VLOOKUP($D2,어펙터인자!$1:$1048576,MATCH(O$1,어펙터인자!$1:$1,0),0))</f>
        <v>다단히트 시
연속 대미지</v>
      </c>
      <c r="P2" s="5" t="str">
        <f>IF(ISBLANK(VLOOKUP($D2,어펙터인자!$1:$1048576,MATCH(P$1,어펙터인자!$1:$1,0),0)),"",VLOOKUP($D2,어펙터인자!$1:$1048576,MATCH(P$1,어펙터인자!$1:$1,0),0))</f>
        <v>온킬 시 불려질
어펙터밸류 아이디</v>
      </c>
      <c r="Q2" s="5"/>
    </row>
    <row r="3" spans="1:17" x14ac:dyDescent="0.3">
      <c r="A3" s="2" t="str">
        <f>B3&amp;TEXT(C3,"00")</f>
        <v>NormalAttack0101</v>
      </c>
      <c r="B3" s="2" t="s">
        <v>54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94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94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163</v>
      </c>
    </row>
  </sheetData>
  <phoneticPr fontId="1" type="noConversion"/>
  <conditionalFormatting sqref="B4:E5 H4:Q5 B6:Q7 B9:Q1048576">
    <cfRule type="expression" dxfId="5" priority="4">
      <formula>B4=B3</formula>
    </cfRule>
  </conditionalFormatting>
  <conditionalFormatting sqref="B8:Q8 B1:Q2">
    <cfRule type="expression" dxfId="4" priority="5">
      <formula>B1=#REF!</formula>
    </cfRule>
  </conditionalFormatting>
  <conditionalFormatting sqref="B3:E3 G3:Q3">
    <cfRule type="expression" dxfId="3" priority="6">
      <formula>B3=B1</formula>
    </cfRule>
  </conditionalFormatting>
  <conditionalFormatting sqref="F3">
    <cfRule type="expression" dxfId="2" priority="3">
      <formula>F3=F2</formula>
    </cfRule>
  </conditionalFormatting>
  <conditionalFormatting sqref="F4:F5">
    <cfRule type="expression" dxfId="1" priority="2">
      <formula>F4=F3</formula>
    </cfRule>
  </conditionalFormatting>
  <conditionalFormatting sqref="G4:G5">
    <cfRule type="expression" dxfId="0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14"/>
  <sheetViews>
    <sheetView workbookViewId="0"/>
  </sheetViews>
  <sheetFormatPr defaultRowHeight="16.5" outlineLevelCol="1" x14ac:dyDescent="0.3"/>
  <cols>
    <col min="1" max="1" width="16.375" customWidth="1"/>
    <col min="2" max="2" width="9" customWidth="1" outlineLevel="1"/>
    <col min="3" max="3" width="51.75" customWidth="1" outlineLevel="1"/>
    <col min="4" max="4" width="16.375" customWidth="1" outlineLevel="1"/>
    <col min="5" max="5" width="20.625" customWidth="1" outlineLevel="1"/>
    <col min="6" max="6" width="23.375" customWidth="1"/>
  </cols>
  <sheetData>
    <row r="1" spans="1:6" ht="27" customHeight="1" x14ac:dyDescent="0.3">
      <c r="A1" t="s">
        <v>98</v>
      </c>
      <c r="B1" t="s">
        <v>120</v>
      </c>
      <c r="C1" t="s">
        <v>121</v>
      </c>
      <c r="D1" t="s">
        <v>97</v>
      </c>
      <c r="E1" t="s">
        <v>119</v>
      </c>
      <c r="F1" t="s">
        <v>99</v>
      </c>
    </row>
    <row r="2" spans="1:6" x14ac:dyDescent="0.3">
      <c r="A2" t="s">
        <v>78</v>
      </c>
      <c r="B2" t="s">
        <v>14</v>
      </c>
      <c r="C2" t="s">
        <v>22</v>
      </c>
      <c r="D2" t="s">
        <v>91</v>
      </c>
      <c r="E2" t="str">
        <f>IF(VLOOKUP(D2,AffectorValueTable!$F:$G,MATCH(AffectorValueTable!$G$1,AffectorValueTable!$F$1:$G$1,0),0),"","컨티뉴어스어펙터아님")</f>
        <v/>
      </c>
      <c r="F2">
        <f>VLOOKUP(D2,AffectorValueTable!$I:$J,MATCH(AffectorValueTable!$J$1,AffectorValueTable!$I$1:$J$1,0),0)</f>
        <v>11</v>
      </c>
    </row>
    <row r="3" spans="1:6" x14ac:dyDescent="0.3">
      <c r="A3" t="s">
        <v>79</v>
      </c>
      <c r="B3" t="s">
        <v>20</v>
      </c>
      <c r="C3" t="s">
        <v>28</v>
      </c>
      <c r="D3" t="s">
        <v>26</v>
      </c>
      <c r="E3" t="str">
        <f>IF(VLOOKUP(D3,AffectorValueTable!$F:$G,MATCH(AffectorValueTable!$G$1,AffectorValueTable!$F$1:$G$1,0),0),"","컨티뉴어스어펙터아님")</f>
        <v/>
      </c>
      <c r="F3">
        <f>VLOOKUP(D3,AffectorValueTable!$I:$J,MATCH(AffectorValueTable!$J$1,AffectorValueTable!$I$1:$J$1,0),0)</f>
        <v>4</v>
      </c>
    </row>
    <row r="4" spans="1:6" x14ac:dyDescent="0.3">
      <c r="A4" t="s">
        <v>80</v>
      </c>
      <c r="B4" t="s">
        <v>21</v>
      </c>
      <c r="D4" t="s">
        <v>74</v>
      </c>
      <c r="E4" t="str">
        <f>IF(VLOOKUP(D4,AffectorValueTable!$F:$G,MATCH(AffectorValueTable!$G$1,AffectorValueTable!$F$1:$G$1,0),0),"","컨티뉴어스어펙터아님")</f>
        <v/>
      </c>
      <c r="F4">
        <f>VLOOKUP(D4,AffectorValueTable!$I:$J,MATCH(AffectorValueTable!$J$1,AffectorValueTable!$I$1:$J$1,0),0)</f>
        <v>9</v>
      </c>
    </row>
    <row r="5" spans="1:6" x14ac:dyDescent="0.3">
      <c r="A5" t="s">
        <v>81</v>
      </c>
      <c r="B5" t="s">
        <v>23</v>
      </c>
      <c r="C5" t="s">
        <v>24</v>
      </c>
      <c r="D5" t="s">
        <v>91</v>
      </c>
      <c r="E5" t="str">
        <f>IF(VLOOKUP(D5,AffectorValueTable!$F:$G,MATCH(AffectorValueTable!$G$1,AffectorValueTable!$F$1:$G$1,0),0),"","컨티뉴어스어펙터아님")</f>
        <v/>
      </c>
      <c r="F5">
        <f>VLOOKUP(D5,AffectorValueTable!$I:$J,MATCH(AffectorValueTable!$J$1,AffectorValueTable!$I$1:$J$1,0),0)</f>
        <v>11</v>
      </c>
    </row>
    <row r="6" spans="1:6" x14ac:dyDescent="0.3">
      <c r="A6" t="s">
        <v>82</v>
      </c>
      <c r="B6" t="s">
        <v>27</v>
      </c>
      <c r="D6" t="s">
        <v>26</v>
      </c>
      <c r="E6" t="str">
        <f>IF(VLOOKUP(D6,AffectorValueTable!$F:$G,MATCH(AffectorValueTable!$G$1,AffectorValueTable!$F$1:$G$1,0),0),"","컨티뉴어스어펙터아님")</f>
        <v/>
      </c>
      <c r="F6">
        <f>VLOOKUP(D6,AffectorValueTable!$I:$J,MATCH(AffectorValueTable!$J$1,AffectorValueTable!$I$1:$J$1,0),0)</f>
        <v>4</v>
      </c>
    </row>
    <row r="7" spans="1:6" x14ac:dyDescent="0.3">
      <c r="A7" t="s">
        <v>83</v>
      </c>
      <c r="B7" t="s">
        <v>15</v>
      </c>
      <c r="D7" t="s">
        <v>76</v>
      </c>
      <c r="E7" t="str">
        <f>IF(VLOOKUP(D7,AffectorValueTable!$F:$G,MATCH(AffectorValueTable!$G$1,AffectorValueTable!$F$1:$G$1,0),0),"","컨티뉴어스어펙터아님")</f>
        <v/>
      </c>
      <c r="F7">
        <f>VLOOKUP(D7,AffectorValueTable!$I:$J,MATCH(AffectorValueTable!$J$1,AffectorValueTable!$I$1:$J$1,0),0)</f>
        <v>9</v>
      </c>
    </row>
    <row r="8" spans="1:6" x14ac:dyDescent="0.3">
      <c r="A8" t="s">
        <v>84</v>
      </c>
      <c r="B8" t="s">
        <v>29</v>
      </c>
      <c r="D8" t="s">
        <v>26</v>
      </c>
      <c r="E8" t="str">
        <f>IF(VLOOKUP(D8,AffectorValueTable!$F:$G,MATCH(AffectorValueTable!$G$1,AffectorValueTable!$F$1:$G$1,0),0),"","컨티뉴어스어펙터아님")</f>
        <v/>
      </c>
      <c r="F8">
        <f>VLOOKUP(D8,AffectorValueTable!$I:$J,MATCH(AffectorValueTable!$J$1,AffectorValueTable!$I$1:$J$1,0),0)</f>
        <v>4</v>
      </c>
    </row>
    <row r="9" spans="1:6" x14ac:dyDescent="0.3">
      <c r="A9" t="s">
        <v>85</v>
      </c>
      <c r="B9" t="s">
        <v>30</v>
      </c>
      <c r="D9" t="s">
        <v>26</v>
      </c>
      <c r="E9" t="str">
        <f>IF(VLOOKUP(D9,AffectorValueTable!$F:$G,MATCH(AffectorValueTable!$G$1,AffectorValueTable!$F$1:$G$1,0),0),"","컨티뉴어스어펙터아님")</f>
        <v/>
      </c>
      <c r="F9">
        <f>VLOOKUP(D9,AffectorValueTable!$I:$J,MATCH(AffectorValueTable!$J$1,AffectorValueTable!$I$1:$J$1,0),0)</f>
        <v>4</v>
      </c>
    </row>
    <row r="10" spans="1:6" x14ac:dyDescent="0.3">
      <c r="A10" t="s">
        <v>86</v>
      </c>
      <c r="B10" t="s">
        <v>31</v>
      </c>
      <c r="D10" t="s">
        <v>91</v>
      </c>
      <c r="E10" t="str">
        <f>IF(VLOOKUP(D10,AffectorValueTable!$F:$G,MATCH(AffectorValueTable!$G$1,AffectorValueTable!$F$1:$G$1,0),0),"","컨티뉴어스어펙터아님")</f>
        <v/>
      </c>
      <c r="F10">
        <f>VLOOKUP(D10,AffectorValueTable!$I:$J,MATCH(AffectorValueTable!$J$1,AffectorValueTable!$I$1:$J$1,0),0)</f>
        <v>11</v>
      </c>
    </row>
    <row r="11" spans="1:6" x14ac:dyDescent="0.3">
      <c r="A11" t="s">
        <v>87</v>
      </c>
      <c r="B11" t="s">
        <v>32</v>
      </c>
      <c r="D11" t="s">
        <v>26</v>
      </c>
      <c r="E11" t="str">
        <f>IF(VLOOKUP(D11,AffectorValueTable!$F:$G,MATCH(AffectorValueTable!$G$1,AffectorValueTable!$F$1:$G$1,0),0),"","컨티뉴어스어펙터아님")</f>
        <v/>
      </c>
      <c r="F11">
        <f>VLOOKUP(D11,AffectorValueTable!$I:$J,MATCH(AffectorValueTable!$J$1,AffectorValueTable!$I$1:$J$1,0),0)</f>
        <v>4</v>
      </c>
    </row>
    <row r="12" spans="1:6" x14ac:dyDescent="0.3">
      <c r="A12" t="s">
        <v>88</v>
      </c>
      <c r="B12" t="s">
        <v>33</v>
      </c>
      <c r="D12" t="s">
        <v>91</v>
      </c>
      <c r="E12" t="str">
        <f>IF(VLOOKUP(D12,AffectorValueTable!$F:$G,MATCH(AffectorValueTable!$G$1,AffectorValueTable!$F$1:$G$1,0),0),"","컨티뉴어스어펙터아님")</f>
        <v/>
      </c>
      <c r="F12">
        <f>VLOOKUP(D12,AffectorValueTable!$I:$J,MATCH(AffectorValueTable!$J$1,AffectorValueTable!$I$1:$J$1,0),0)</f>
        <v>11</v>
      </c>
    </row>
    <row r="13" spans="1:6" x14ac:dyDescent="0.3">
      <c r="A13" t="s">
        <v>89</v>
      </c>
      <c r="B13" t="s">
        <v>72</v>
      </c>
      <c r="D13" t="s">
        <v>73</v>
      </c>
      <c r="E13" t="str">
        <f>IF(VLOOKUP(D13,AffectorValueTable!$F:$G,MATCH(AffectorValueTable!$G$1,AffectorValueTable!$F$1:$G$1,0),0),"","컨티뉴어스어펙터아님")</f>
        <v/>
      </c>
      <c r="F13">
        <f>VLOOKUP(D13,AffectorValueTable!$I:$J,MATCH(AffectorValueTable!$J$1,AffectorValueTable!$I$1:$J$1,0),0)</f>
        <v>5</v>
      </c>
    </row>
    <row r="14" spans="1:6" x14ac:dyDescent="0.3">
      <c r="A14" t="s">
        <v>90</v>
      </c>
      <c r="B14" t="s">
        <v>77</v>
      </c>
      <c r="D14" t="s">
        <v>75</v>
      </c>
      <c r="E14" t="str">
        <f>IF(VLOOKUP(D14,AffectorValueTable!$F:$G,MATCH(AffectorValueTable!$G$1,AffectorValueTable!$F$1:$G$1,0),0),"","컨티뉴어스어펙터아님")</f>
        <v/>
      </c>
      <c r="F14">
        <f>VLOOKUP(D14,AffectorValueTable!$I:$J,MATCH(AffectorValueTable!$J$1,AffectorValueTable!$I$1:$J$1,0),0)</f>
        <v>10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98CD55-97FE-4EA2-8EEA-E2AFC60A8177}">
          <x14:formula1>
            <xm:f>OFFSET(AffectorValueTable!$F$1,1,0,COUNTA(AffectorValueTable!$F:$F)-1,1)</xm:f>
          </x14:formula1>
          <xm:sqref>D2:E14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U8"/>
  <sheetViews>
    <sheetView workbookViewId="0"/>
  </sheetViews>
  <sheetFormatPr defaultRowHeight="16.5" outlineLevelCol="1" x14ac:dyDescent="0.3"/>
  <cols>
    <col min="1" max="1" width="22.875" customWidth="1"/>
    <col min="2" max="2" width="22.87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18.625" customWidth="1" outlineLevel="1"/>
    <col min="11" max="11" width="19.875" customWidth="1" outlineLevel="1"/>
    <col min="12" max="13" width="9" customWidth="1" outlineLevel="1"/>
    <col min="15" max="15" width="9" customWidth="1" outlineLevel="1"/>
    <col min="16" max="16" width="9" customWidth="1"/>
    <col min="17" max="19" width="9" customWidth="1" outlineLevel="1"/>
  </cols>
  <sheetData>
    <row r="1" spans="1:21" ht="27" customHeight="1" x14ac:dyDescent="0.3">
      <c r="A1" t="s">
        <v>34</v>
      </c>
      <c r="B1" t="s">
        <v>102</v>
      </c>
      <c r="C1" t="s">
        <v>35</v>
      </c>
      <c r="D1" t="s">
        <v>106</v>
      </c>
      <c r="E1" t="s">
        <v>56</v>
      </c>
      <c r="F1" t="s">
        <v>55</v>
      </c>
      <c r="G1" t="s">
        <v>118</v>
      </c>
      <c r="I1" t="s">
        <v>103</v>
      </c>
      <c r="K1" t="s">
        <v>116</v>
      </c>
      <c r="L1" t="s">
        <v>104</v>
      </c>
      <c r="M1" t="str">
        <f ca="1">IF(OR(OFFSET(M1,1,0)&lt;OFFSET(M1,2,0),OFFSET(M1,2,0)&lt;OFFSET(M1,3,0),
OFFSET(M1,3,0)&lt;OFFSET(M1,4,0),OFFSET(M1,4,0)&lt;OFFSET(M1,5,0),
OFFSET(M1,5,0)&lt;OFFSET(M1,6,0),OFFSET(M1,6,0)&lt;OFFSET(M1,7,0),
OFFSET(M1,7,0)&lt;OFFSET(M1,8,0),OFFSET(M1,8,0)&lt;OFFSET(M1,9,0),
OFFSET(M1,9,0)&lt;OFFSET(M1,10,0),OFFSET(M1,10,0)&lt;OFFSET(M1,11,0),
OFFSET(M1,11,0)&lt;OFFSET(M1,12,0),OFFSET(M1,12,0)&lt;OFFSET(M1,13,0),
OFFSET(M1,13,0)&lt;OFFSET(M1,14,0),OFFSET(M1,14,0)&lt;OFFSET(M1,15,0),
OFFSET(M1,15,0)&lt;OFFSET(M1,16,0),OFFSET(M1,16,0)&lt;OFFSET(M1,17,0),
OFFSET(M1,17,0)&lt;OFFSET(M1,18,0),OFFSET(M1,18,0)&lt;OFFSET(M1,19,0),
OFFSET(M1,19,0)&lt;OFFSET(M1,20,0),OFFSET(M1,20,0)&lt;OFFSET(M1,21,0),
OFFSET(M1,21,0)&lt;OFFSET(M1,22,0),OFFSET(M1,22,0)&lt;OFFSET(M1,23,0),
OFFSET(M1,23,0)&lt;OFFSET(M1,24,0),OFFSET(M1,24,0)&lt;OFFSET(M1,25,0),
OFFSET(M1,25,0)&lt;OFFSET(M1,26,0),OFFSET(M1,26,0)&lt;OFFSET(M1,27,0),
OFFSET(M1,27,0)&lt;OFFSET(M1,28,0),OFFSET(M1,28,0)&lt;OFFSET(M1,29,0),
OFFSET(M1,29,0)&lt;OFFSET(M1,30,0),OFFSET(M1,30,0)&lt;OFFSET(M1,31,0),
OFFSET(M1,31,0)&lt;OFFSET(M1,32,0),OFFSET(M1,32,0)&lt;OFFSET(M1,33,0),
OFFSET(M1,33,0)&lt;OFFSET(M1,34,0),OFFSET(M1,34,0)&lt;OFFSET(M1,35,0),
OFFSET(M1,35,0)&lt;OFFSET(M1,36,0),OFFSET(M1,36,0)&lt;OFFSET(M1,37,0),
OFFSET(M1,37,0)&lt;OFFSET(M1,38,0),OFFSET(M1,38,0)&lt;OFFSET(M1,39,0),
OFFSET(M1,39,0)&lt;OFFSET(M1,40,0),OFFSET(M1,40,0)&lt;OFFSET(M1,41,0),
OFFSET(M1,41,0)&lt;OFFSET(M1,42,0),OFFSET(M1,42,0)&lt;OFFSET(M1,43,0),
OFFSET(M1,43,0)&lt;OFFSET(M1,44,0),OFFSET(M1,44,0)&lt;OFFSET(M1,45,0),
OFFSET(M1,45,0)&lt;OFFSET(M1,46,0),OFFSET(M1,46,0)&lt;OFFSET(M1,47,0),
OFFSET(M1,47,0)&lt;OFFSET(M1,48,0),OFFSET(M1,48,0)&lt;OFFSET(M1,49,0),
OFFSET(M1,49,0)&lt;OFFSET(M1,50,0)),"내림차순 정렬할 것","len")</f>
        <v>len</v>
      </c>
      <c r="O1" t="s">
        <v>108</v>
      </c>
      <c r="Q1" t="s">
        <v>115</v>
      </c>
      <c r="R1" t="s">
        <v>117</v>
      </c>
      <c r="S1" t="str">
        <f ca="1">IF(OR(OFFSET(S1,1,0)&lt;OFFSET(S1,2,0),OFFSET(S1,2,0)&lt;OFFSET(S1,3,0),
OFFSET(S1,3,0)&lt;OFFSET(S1,4,0),OFFSET(S1,4,0)&lt;OFFSET(S1,5,0),
OFFSET(S1,5,0)&lt;OFFSET(S1,6,0),OFFSET(S1,6,0)&lt;OFFSET(S1,7,0),
OFFSET(S1,7,0)&lt;OFFSET(S1,8,0),OFFSET(S1,8,0)&lt;OFFSET(S1,9,0),
OFFSET(S1,9,0)&lt;OFFSET(S1,10,0),OFFSET(S1,10,0)&lt;OFFSET(S1,11,0),
OFFSET(S1,11,0)&lt;OFFSET(S1,12,0),OFFSET(S1,12,0)&lt;OFFSET(S1,13,0),
OFFSET(S1,13,0)&lt;OFFSET(S1,14,0),OFFSET(S1,14,0)&lt;OFFSET(S1,15,0),
OFFSET(S1,15,0)&lt;OFFSET(S1,16,0),OFFSET(S1,16,0)&lt;OFFSET(S1,17,0),
OFFSET(S1,17,0)&lt;OFFSET(S1,18,0),OFFSET(S1,18,0)&lt;OFFSET(S1,19,0),
OFFSET(S1,19,0)&lt;OFFSET(S1,20,0),OFFSET(S1,20,0)&lt;OFFSET(S1,21,0),
OFFSET(S1,21,0)&lt;OFFSET(S1,22,0),OFFSET(S1,22,0)&lt;OFFSET(S1,23,0),
OFFSET(S1,23,0)&lt;OFFSET(S1,24,0),OFFSET(S1,24,0)&lt;OFFSET(S1,25,0),
OFFSET(S1,25,0)&lt;OFFSET(S1,26,0),OFFSET(S1,26,0)&lt;OFFSET(S1,27,0),
OFFSET(S1,27,0)&lt;OFFSET(S1,28,0),OFFSET(S1,28,0)&lt;OFFSET(S1,29,0),
OFFSET(S1,29,0)&lt;OFFSET(S1,30,0),OFFSET(S1,30,0)&lt;OFFSET(S1,31,0),
OFFSET(S1,31,0)&lt;OFFSET(S1,32,0),OFFSET(S1,32,0)&lt;OFFSET(S1,33,0),
OFFSET(S1,33,0)&lt;OFFSET(S1,34,0),OFFSET(S1,34,0)&lt;OFFSET(S1,35,0),
OFFSET(S1,35,0)&lt;OFFSET(S1,36,0),OFFSET(S1,36,0)&lt;OFFSET(S1,37,0),
OFFSET(S1,37,0)&lt;OFFSET(S1,38,0),OFFSET(S1,38,0)&lt;OFFSET(S1,39,0),
OFFSET(S1,39,0)&lt;OFFSET(S1,40,0),OFFSET(S1,40,0)&lt;OFFSET(S1,41,0),
OFFSET(S1,41,0)&lt;OFFSET(S1,42,0),OFFSET(S1,42,0)&lt;OFFSET(S1,43,0),
OFFSET(S1,43,0)&lt;OFFSET(S1,44,0),OFFSET(S1,44,0)&lt;OFFSET(S1,45,0),
OFFSET(S1,45,0)&lt;OFFSET(S1,46,0),OFFSET(S1,46,0)&lt;OFFSET(S1,47,0),
OFFSET(S1,47,0)&lt;OFFSET(S1,48,0),OFFSET(S1,48,0)&lt;OFFSET(S1,49,0),
OFFSET(S1,49,0)&lt;OFFSET(S1,50,0)),"내림차순 정렬할 것","len")</f>
        <v>len</v>
      </c>
    </row>
    <row r="2" spans="1:21" x14ac:dyDescent="0.3">
      <c r="A2" t="s">
        <v>36</v>
      </c>
      <c r="B2" t="s">
        <v>105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113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IF(OR($B2=$I$4,$B2=$I$5),IF(ISERROR(VLOOKUP($F2,ActorStateTable!$A:$A,1,0)),"액터상태없음",""),"")</f>
        <v/>
      </c>
      <c r="I2" t="s">
        <v>69</v>
      </c>
      <c r="K2" t="s">
        <v>64</v>
      </c>
      <c r="L2">
        <v>5</v>
      </c>
      <c r="M2">
        <f t="shared" ref="M2:M8" si="0">LEN(K2)</f>
        <v>21</v>
      </c>
      <c r="O2" t="s">
        <v>57</v>
      </c>
      <c r="Q2" t="s">
        <v>110</v>
      </c>
      <c r="R2">
        <v>2</v>
      </c>
      <c r="S2">
        <f t="shared" ref="S2:S7" si="1">LEN(Q2)</f>
        <v>5</v>
      </c>
      <c r="U2" t="str">
        <f ca="1">IFERROR(HLOOKUP("내림차순 정렬할 것",$1:$1,1,0),"")</f>
        <v/>
      </c>
    </row>
    <row r="3" spans="1:21" x14ac:dyDescent="0.3">
      <c r="A3" t="s">
        <v>37</v>
      </c>
      <c r="B3" t="s">
        <v>105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113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IF(OR($B3=$I$4,$B3=$I$5),IF(ISERROR(VLOOKUP($F3,ActorStateTable!$A:$A,1,0)),"액터상태없음",""),"")</f>
        <v/>
      </c>
      <c r="I3" t="s">
        <v>70</v>
      </c>
      <c r="K3" t="s">
        <v>65</v>
      </c>
      <c r="L3">
        <v>6</v>
      </c>
      <c r="M3">
        <f t="shared" si="0"/>
        <v>17</v>
      </c>
      <c r="O3" t="s">
        <v>58</v>
      </c>
      <c r="Q3" t="s">
        <v>109</v>
      </c>
      <c r="R3">
        <v>1</v>
      </c>
      <c r="S3">
        <f t="shared" si="1"/>
        <v>4</v>
      </c>
    </row>
    <row r="4" spans="1:21" x14ac:dyDescent="0.3">
      <c r="A4" t="s">
        <v>38</v>
      </c>
      <c r="B4" t="s">
        <v>105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113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IF(OR($B4=$I$4,$B4=$I$5),IF(ISERROR(VLOOKUP($F4,ActorStateTable!$A:$A,1,0)),"액터상태없음",""),"")</f>
        <v/>
      </c>
      <c r="I4" t="s">
        <v>67</v>
      </c>
      <c r="K4" t="s">
        <v>66</v>
      </c>
      <c r="L4">
        <v>7</v>
      </c>
      <c r="M4">
        <f t="shared" si="0"/>
        <v>14</v>
      </c>
      <c r="O4" t="s">
        <v>59</v>
      </c>
      <c r="Q4" t="s">
        <v>113</v>
      </c>
      <c r="R4">
        <v>5</v>
      </c>
      <c r="S4">
        <f t="shared" si="1"/>
        <v>2</v>
      </c>
    </row>
    <row r="5" spans="1:21" x14ac:dyDescent="0.3">
      <c r="I5" t="s">
        <v>68</v>
      </c>
      <c r="K5" t="s">
        <v>69</v>
      </c>
      <c r="L5">
        <v>1</v>
      </c>
      <c r="M5">
        <f t="shared" si="0"/>
        <v>11</v>
      </c>
      <c r="O5" t="s">
        <v>60</v>
      </c>
      <c r="Q5" t="s">
        <v>114</v>
      </c>
      <c r="R5">
        <v>6</v>
      </c>
      <c r="S5">
        <f t="shared" si="1"/>
        <v>2</v>
      </c>
    </row>
    <row r="6" spans="1:21" x14ac:dyDescent="0.3">
      <c r="I6" t="s">
        <v>64</v>
      </c>
      <c r="K6" t="s">
        <v>70</v>
      </c>
      <c r="L6">
        <v>2</v>
      </c>
      <c r="M6">
        <f t="shared" si="0"/>
        <v>11</v>
      </c>
      <c r="O6" t="s">
        <v>61</v>
      </c>
      <c r="Q6" t="s">
        <v>111</v>
      </c>
      <c r="R6">
        <v>3</v>
      </c>
      <c r="S6">
        <f t="shared" si="1"/>
        <v>1</v>
      </c>
    </row>
    <row r="7" spans="1:21" x14ac:dyDescent="0.3">
      <c r="I7" t="s">
        <v>65</v>
      </c>
      <c r="K7" t="s">
        <v>67</v>
      </c>
      <c r="L7">
        <v>3</v>
      </c>
      <c r="M7">
        <f t="shared" si="0"/>
        <v>10</v>
      </c>
      <c r="O7" t="s">
        <v>62</v>
      </c>
      <c r="Q7" t="s">
        <v>112</v>
      </c>
      <c r="R7">
        <v>4</v>
      </c>
      <c r="S7">
        <f t="shared" si="1"/>
        <v>1</v>
      </c>
    </row>
    <row r="8" spans="1:21" x14ac:dyDescent="0.3">
      <c r="I8" t="s">
        <v>66</v>
      </c>
      <c r="K8" t="s">
        <v>68</v>
      </c>
      <c r="L8">
        <v>4</v>
      </c>
      <c r="M8">
        <f t="shared" si="0"/>
        <v>10</v>
      </c>
    </row>
  </sheetData>
  <sortState ref="Q2:S4">
    <sortCondition descending="1" ref="S2:S4"/>
    <sortCondition ref="R2:R4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L16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2" width="14" bestFit="1" customWidth="1"/>
  </cols>
  <sheetData>
    <row r="1" spans="1:12" ht="27" customHeight="1" x14ac:dyDescent="0.3">
      <c r="A1" t="s">
        <v>131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161</v>
      </c>
      <c r="J1" t="s">
        <v>7</v>
      </c>
      <c r="K1" t="s">
        <v>8</v>
      </c>
      <c r="L1" t="s">
        <v>162</v>
      </c>
    </row>
    <row r="2" spans="1:12" x14ac:dyDescent="0.3">
      <c r="A2" t="s">
        <v>48</v>
      </c>
      <c r="B2" s="6" t="s">
        <v>144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49</v>
      </c>
      <c r="B3" s="6" t="s">
        <v>145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4" x14ac:dyDescent="0.3">
      <c r="A4" t="s">
        <v>50</v>
      </c>
      <c r="B4" s="6" t="s">
        <v>146</v>
      </c>
      <c r="C4" s="3" t="s">
        <v>135</v>
      </c>
      <c r="D4" s="3"/>
      <c r="E4" s="3"/>
      <c r="F4" s="3"/>
      <c r="G4" s="4" t="s">
        <v>150</v>
      </c>
      <c r="H4" s="4" t="s">
        <v>133</v>
      </c>
      <c r="I4" s="4"/>
      <c r="J4" s="4" t="s">
        <v>132</v>
      </c>
      <c r="K4" s="4" t="s">
        <v>134</v>
      </c>
      <c r="L4" s="4"/>
    </row>
    <row r="5" spans="1:12" ht="24" x14ac:dyDescent="0.3">
      <c r="A5" t="s">
        <v>42</v>
      </c>
      <c r="B5" s="6" t="s">
        <v>147</v>
      </c>
      <c r="C5" s="3" t="s">
        <v>138</v>
      </c>
      <c r="D5" s="3" t="s">
        <v>142</v>
      </c>
      <c r="E5" s="5" t="s">
        <v>152</v>
      </c>
      <c r="F5" s="3"/>
      <c r="G5" s="3"/>
      <c r="H5" s="3"/>
      <c r="I5" s="3"/>
      <c r="J5" s="3"/>
      <c r="K5" s="3" t="s">
        <v>143</v>
      </c>
      <c r="L5" s="3"/>
    </row>
    <row r="6" spans="1:12" x14ac:dyDescent="0.3">
      <c r="A6" t="s">
        <v>40</v>
      </c>
      <c r="B6" s="6" t="s">
        <v>148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36" x14ac:dyDescent="0.3">
      <c r="A7" t="s">
        <v>51</v>
      </c>
      <c r="B7" s="6" t="s">
        <v>149</v>
      </c>
      <c r="C7" s="4" t="s">
        <v>151</v>
      </c>
      <c r="D7" s="3"/>
      <c r="E7" s="3"/>
      <c r="F7" s="3"/>
      <c r="G7" s="3"/>
      <c r="H7" s="3"/>
      <c r="I7" s="3"/>
      <c r="J7" s="3"/>
      <c r="K7" s="3"/>
      <c r="L7" s="3" t="s">
        <v>139</v>
      </c>
    </row>
    <row r="8" spans="1:12" x14ac:dyDescent="0.3">
      <c r="A8" t="s">
        <v>44</v>
      </c>
      <c r="B8" s="6" t="s">
        <v>153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t="s">
        <v>46</v>
      </c>
      <c r="B9" s="6" t="s">
        <v>154</v>
      </c>
      <c r="C9" s="3"/>
      <c r="D9" s="3"/>
      <c r="E9" s="3"/>
      <c r="F9" s="3"/>
      <c r="G9" s="3"/>
      <c r="H9" s="3"/>
      <c r="I9" s="3"/>
      <c r="J9" s="3" t="s">
        <v>141</v>
      </c>
      <c r="K9" s="3"/>
      <c r="L9" s="3"/>
    </row>
    <row r="10" spans="1:12" x14ac:dyDescent="0.3">
      <c r="A10" t="s">
        <v>124</v>
      </c>
      <c r="B10" s="6" t="s">
        <v>155</v>
      </c>
      <c r="C10" s="3" t="s">
        <v>138</v>
      </c>
      <c r="D10" s="3"/>
      <c r="E10" s="3"/>
      <c r="F10" s="3"/>
      <c r="G10" s="3"/>
      <c r="H10" s="3"/>
      <c r="I10" s="3"/>
      <c r="J10" s="3"/>
      <c r="K10" s="3" t="s">
        <v>143</v>
      </c>
      <c r="L10" s="3"/>
    </row>
    <row r="11" spans="1:12" x14ac:dyDescent="0.3">
      <c r="A11" t="s">
        <v>125</v>
      </c>
      <c r="B11" s="6" t="s">
        <v>156</v>
      </c>
      <c r="C11" s="3" t="s">
        <v>138</v>
      </c>
      <c r="D11" s="3"/>
      <c r="E11" s="3"/>
      <c r="F11" s="3"/>
      <c r="G11" s="3"/>
      <c r="H11" s="3"/>
      <c r="I11" s="3"/>
      <c r="J11" s="3"/>
      <c r="K11" s="3" t="s">
        <v>143</v>
      </c>
      <c r="L11" s="3"/>
    </row>
    <row r="12" spans="1:12" ht="36" x14ac:dyDescent="0.3">
      <c r="A12" t="s">
        <v>126</v>
      </c>
      <c r="B12" s="4" t="s">
        <v>157</v>
      </c>
      <c r="C12" s="3" t="s">
        <v>138</v>
      </c>
      <c r="D12" s="3"/>
      <c r="E12" s="3"/>
      <c r="F12" s="3"/>
      <c r="G12" s="3"/>
      <c r="H12" s="3"/>
      <c r="I12" s="3"/>
      <c r="J12" s="3"/>
      <c r="K12" s="3" t="s">
        <v>143</v>
      </c>
      <c r="L12" s="3"/>
    </row>
    <row r="13" spans="1:12" x14ac:dyDescent="0.3">
      <c r="A13" t="s">
        <v>127</v>
      </c>
      <c r="B13" s="6" t="s">
        <v>158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24" x14ac:dyDescent="0.3">
      <c r="A14" t="s">
        <v>128</v>
      </c>
      <c r="B14" s="4" t="s">
        <v>159</v>
      </c>
      <c r="C14" s="4" t="s">
        <v>140</v>
      </c>
      <c r="D14" s="3"/>
      <c r="E14" s="3"/>
      <c r="F14" s="3"/>
      <c r="G14" s="3" t="s">
        <v>136</v>
      </c>
      <c r="H14" s="3"/>
      <c r="I14" s="3"/>
      <c r="J14" s="4" t="s">
        <v>137</v>
      </c>
      <c r="K14" s="4"/>
      <c r="L14" s="4"/>
    </row>
    <row r="15" spans="1:12" ht="24" x14ac:dyDescent="0.3">
      <c r="A15" t="s">
        <v>129</v>
      </c>
      <c r="B15" s="4" t="s">
        <v>160</v>
      </c>
      <c r="C15" s="4" t="s">
        <v>140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t="s">
        <v>130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2019-07-17T12:29:30Z</dcterms:modified>
</cp:coreProperties>
</file>