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4DD0A41-5DC0-4CCD-AF3B-26C827F8A10C}" xr6:coauthVersionLast="45" xr6:coauthVersionMax="45" xr10:uidLastSave="{00000000-0000-0000-0000-000000000000}"/>
  <bookViews>
    <workbookView xWindow="-28920" yWindow="-120" windowWidth="29040" windowHeight="15840" tabRatio="653" firstSheet="1"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3" i="11" l="1"/>
  <c r="T14" i="11"/>
  <c r="S14" i="11"/>
  <c r="D14" i="11"/>
  <c r="C14" i="11"/>
  <c r="T47" i="11"/>
  <c r="S47" i="11"/>
  <c r="D47" i="11"/>
  <c r="C47" i="11"/>
  <c r="T32" i="11"/>
  <c r="S32" i="11"/>
  <c r="D32" i="11"/>
  <c r="C32" i="11"/>
  <c r="T17" i="11"/>
  <c r="S17" i="11"/>
  <c r="D17" i="11"/>
  <c r="C17" i="11"/>
  <c r="T67" i="11"/>
  <c r="S67" i="11"/>
  <c r="D67" i="11"/>
  <c r="C67" i="11"/>
  <c r="B66" i="11" l="1"/>
  <c r="B64" i="11"/>
  <c r="B62" i="11"/>
  <c r="B60" i="11"/>
  <c r="B61" i="11" s="1"/>
  <c r="E60" i="11" s="1"/>
  <c r="B58" i="11"/>
  <c r="B59" i="11" s="1"/>
  <c r="B56" i="11"/>
  <c r="B57" i="11" s="1"/>
  <c r="E56" i="11" s="1"/>
  <c r="B54" i="11"/>
  <c r="B52" i="11"/>
  <c r="B53" i="11" s="1"/>
  <c r="B50" i="11"/>
  <c r="B51" i="11" s="1"/>
  <c r="B48" i="11"/>
  <c r="B45" i="11"/>
  <c r="B46" i="11" s="1"/>
  <c r="B47" i="11" s="1"/>
  <c r="V47" i="11" s="1"/>
  <c r="B43" i="11"/>
  <c r="B44" i="11" s="1"/>
  <c r="B41" i="11"/>
  <c r="B42" i="11" s="1"/>
  <c r="B39" i="11"/>
  <c r="B40" i="11" s="1"/>
  <c r="B37" i="11"/>
  <c r="B35" i="11"/>
  <c r="B33" i="11"/>
  <c r="B30" i="11"/>
  <c r="B31" i="11" s="1"/>
  <c r="B32" i="11" s="1"/>
  <c r="V32" i="11" s="1"/>
  <c r="B28" i="11"/>
  <c r="B26" i="11"/>
  <c r="B27" i="11" s="1"/>
  <c r="B24" i="11"/>
  <c r="B25" i="11" s="1"/>
  <c r="E24" i="11" s="1"/>
  <c r="B22" i="11"/>
  <c r="B23" i="11" s="1"/>
  <c r="E22" i="11" s="1"/>
  <c r="B20" i="11"/>
  <c r="B21" i="11" s="1"/>
  <c r="B18" i="11"/>
  <c r="B15" i="11"/>
  <c r="B16" i="11" s="1"/>
  <c r="B12" i="11"/>
  <c r="B10" i="11"/>
  <c r="B11" i="11" s="1"/>
  <c r="B8" i="11"/>
  <c r="B9" i="11" s="1"/>
  <c r="E8" i="11" s="1"/>
  <c r="B6" i="11"/>
  <c r="B7" i="11" s="1"/>
  <c r="B4" i="11"/>
  <c r="B5" i="11" s="1"/>
  <c r="E4" i="11" s="1"/>
  <c r="B2" i="11"/>
  <c r="T65" i="11"/>
  <c r="S65" i="11"/>
  <c r="D65" i="11"/>
  <c r="C65" i="11"/>
  <c r="B49" i="11" l="1"/>
  <c r="E48" i="11" s="1"/>
  <c r="E47" i="11"/>
  <c r="B34" i="11"/>
  <c r="E34" i="11" s="1"/>
  <c r="E32" i="11"/>
  <c r="E15" i="11"/>
  <c r="B17" i="11"/>
  <c r="V17" i="11" s="1"/>
  <c r="B19" i="11"/>
  <c r="E19" i="11" s="1"/>
  <c r="B67" i="11"/>
  <c r="E66" i="11" s="1"/>
  <c r="E41" i="11"/>
  <c r="E42" i="11"/>
  <c r="E61" i="11"/>
  <c r="E25" i="11"/>
  <c r="B55" i="11"/>
  <c r="E55" i="11" s="1"/>
  <c r="E30" i="11"/>
  <c r="E31" i="11"/>
  <c r="B63" i="11"/>
  <c r="E63" i="11" s="1"/>
  <c r="B38" i="11"/>
  <c r="E52" i="11"/>
  <c r="E43" i="11"/>
  <c r="E44" i="11"/>
  <c r="E27" i="11"/>
  <c r="E26" i="11"/>
  <c r="E46" i="11"/>
  <c r="E45" i="11"/>
  <c r="E40" i="11"/>
  <c r="E39" i="11"/>
  <c r="B65" i="11"/>
  <c r="E51" i="11"/>
  <c r="E50" i="11"/>
  <c r="E59" i="11"/>
  <c r="E58" i="11"/>
  <c r="E57" i="11"/>
  <c r="B29" i="11"/>
  <c r="E29" i="11" s="1"/>
  <c r="E23" i="11"/>
  <c r="E11" i="11"/>
  <c r="B36" i="11"/>
  <c r="E35" i="11" s="1"/>
  <c r="E20" i="11"/>
  <c r="E10" i="11"/>
  <c r="E5" i="11"/>
  <c r="E6" i="11"/>
  <c r="E9" i="11"/>
  <c r="E7" i="11"/>
  <c r="B13" i="11"/>
  <c r="E21" i="11"/>
  <c r="B3" i="11"/>
  <c r="E3" i="11" s="1"/>
  <c r="E16" i="11" l="1"/>
  <c r="E18" i="11"/>
  <c r="E49" i="11"/>
  <c r="B14" i="11"/>
  <c r="E33" i="11"/>
  <c r="E17" i="11"/>
  <c r="V67" i="11"/>
  <c r="B68" i="11"/>
  <c r="E68" i="11" s="1"/>
  <c r="E54" i="11"/>
  <c r="E62" i="11"/>
  <c r="E38" i="11"/>
  <c r="E37" i="11"/>
  <c r="E53" i="11"/>
  <c r="E2" i="11"/>
  <c r="E65" i="11"/>
  <c r="V65" i="11"/>
  <c r="E64" i="11"/>
  <c r="E28" i="11"/>
  <c r="E12" i="11"/>
  <c r="V14" i="11" l="1"/>
  <c r="E14" i="11"/>
  <c r="E13" i="11"/>
  <c r="E67" i="11"/>
  <c r="E36" i="11"/>
  <c r="AH333" i="9" l="1"/>
  <c r="AB32" i="11" l="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J28" i="8" l="1"/>
  <c r="J29" i="8"/>
  <c r="T38" i="11" l="1"/>
  <c r="S68" i="11"/>
  <c r="S66" i="11"/>
  <c r="S64" i="11"/>
  <c r="S63" i="11"/>
  <c r="S62" i="11"/>
  <c r="S61" i="11"/>
  <c r="S60" i="11"/>
  <c r="S59" i="11"/>
  <c r="S58" i="11"/>
  <c r="S57" i="11"/>
  <c r="S56" i="11"/>
  <c r="S55" i="11"/>
  <c r="S54" i="11"/>
  <c r="S53" i="11"/>
  <c r="S52" i="11"/>
  <c r="S51" i="11"/>
  <c r="S50" i="11"/>
  <c r="S49" i="11"/>
  <c r="S48" i="11"/>
  <c r="S46" i="11"/>
  <c r="S45" i="11"/>
  <c r="S44" i="11"/>
  <c r="S43" i="11"/>
  <c r="S42" i="11"/>
  <c r="S41" i="11"/>
  <c r="S40" i="11"/>
  <c r="S39" i="11"/>
  <c r="S38" i="11"/>
  <c r="S37" i="11"/>
  <c r="S36" i="11"/>
  <c r="S35" i="11"/>
  <c r="S34" i="11"/>
  <c r="S33" i="11"/>
  <c r="S31" i="11"/>
  <c r="S30" i="11"/>
  <c r="S29" i="11"/>
  <c r="S28" i="11"/>
  <c r="S27" i="11"/>
  <c r="S26" i="11"/>
  <c r="S25" i="11"/>
  <c r="S24" i="11"/>
  <c r="S23" i="11"/>
  <c r="S22" i="11"/>
  <c r="S21" i="11"/>
  <c r="S20" i="11"/>
  <c r="S19" i="11"/>
  <c r="S18" i="11"/>
  <c r="S16" i="11"/>
  <c r="S15" i="11"/>
  <c r="S13" i="11"/>
  <c r="S12" i="11"/>
  <c r="S11" i="11"/>
  <c r="S10" i="11"/>
  <c r="S9" i="11"/>
  <c r="S8" i="11"/>
  <c r="S7" i="11"/>
  <c r="S6" i="11"/>
  <c r="S5" i="11"/>
  <c r="S4" i="11"/>
  <c r="S3" i="11"/>
  <c r="S2" i="11"/>
  <c r="V68" i="11" l="1"/>
  <c r="V66" i="11"/>
  <c r="V64" i="11"/>
  <c r="V63" i="11"/>
  <c r="V62" i="11"/>
  <c r="V61" i="11"/>
  <c r="V60" i="11"/>
  <c r="V59" i="11"/>
  <c r="V58" i="11"/>
  <c r="V57" i="11"/>
  <c r="V56" i="11"/>
  <c r="V55" i="11"/>
  <c r="V54" i="11"/>
  <c r="V53" i="11"/>
  <c r="V52" i="11"/>
  <c r="V51" i="11"/>
  <c r="V50" i="11"/>
  <c r="V49" i="11"/>
  <c r="V48" i="11"/>
  <c r="V46" i="11"/>
  <c r="V45" i="11"/>
  <c r="V44" i="11"/>
  <c r="V43" i="11"/>
  <c r="V42" i="11"/>
  <c r="V41" i="11"/>
  <c r="V40" i="11"/>
  <c r="V39" i="11"/>
  <c r="V38" i="11"/>
  <c r="V37" i="11"/>
  <c r="V36" i="11"/>
  <c r="V35" i="11"/>
  <c r="V34" i="11"/>
  <c r="V33" i="11"/>
  <c r="V31" i="11"/>
  <c r="V30" i="11"/>
  <c r="V29" i="11"/>
  <c r="V28" i="11"/>
  <c r="V27" i="11"/>
  <c r="V26" i="11"/>
  <c r="V25" i="11"/>
  <c r="V24" i="11"/>
  <c r="V23" i="11"/>
  <c r="V22" i="11"/>
  <c r="V21" i="11"/>
  <c r="V20" i="11"/>
  <c r="V19" i="11"/>
  <c r="V18" i="11"/>
  <c r="V16" i="11"/>
  <c r="V15" i="11"/>
  <c r="V13" i="11"/>
  <c r="V12" i="11"/>
  <c r="V11" i="11"/>
  <c r="V10" i="11"/>
  <c r="V9" i="11"/>
  <c r="V8" i="11"/>
  <c r="V7" i="11"/>
  <c r="V6" i="11"/>
  <c r="V5" i="11"/>
  <c r="V4" i="11"/>
  <c r="V3" i="11"/>
  <c r="V2" i="11"/>
  <c r="U2" i="11" s="1"/>
  <c r="U3" i="11" l="1"/>
  <c r="U4" i="11" l="1"/>
  <c r="U5" i="11" s="1"/>
  <c r="U6" i="11" s="1"/>
  <c r="U7" i="11" s="1"/>
  <c r="U8" i="11" l="1"/>
  <c r="U9" i="11" s="1"/>
  <c r="U10" i="11" s="1"/>
  <c r="U11" i="11" s="1"/>
  <c r="U12" i="11" s="1"/>
  <c r="U13" i="11" s="1"/>
  <c r="U14" i="11" l="1"/>
  <c r="U15" i="11" s="1"/>
  <c r="U16" i="11" s="1"/>
  <c r="U17" i="11" s="1"/>
  <c r="U18" i="11" s="1"/>
  <c r="U19" i="11" s="1"/>
  <c r="U20" i="11" s="1"/>
  <c r="U21" i="11" s="1"/>
  <c r="U22" i="11" s="1"/>
  <c r="U23" i="11" s="1"/>
  <c r="U24" i="11" s="1"/>
  <c r="U25" i="11" s="1"/>
  <c r="U26" i="11" s="1"/>
  <c r="U27" i="11" s="1"/>
  <c r="U28" i="11" s="1"/>
  <c r="U29" i="11" s="1"/>
  <c r="U30" i="11" s="1"/>
  <c r="U31" i="11" s="1"/>
  <c r="C68" i="11"/>
  <c r="C66" i="11"/>
  <c r="C64" i="11"/>
  <c r="C63" i="11"/>
  <c r="C62" i="11"/>
  <c r="C61" i="11"/>
  <c r="C60" i="11"/>
  <c r="C59" i="11"/>
  <c r="C58" i="11"/>
  <c r="C57" i="11"/>
  <c r="C56" i="11"/>
  <c r="C55" i="11"/>
  <c r="C54" i="11"/>
  <c r="C53" i="11"/>
  <c r="C52" i="11"/>
  <c r="C51" i="11"/>
  <c r="C50" i="11"/>
  <c r="C49" i="11"/>
  <c r="C48" i="11"/>
  <c r="C46" i="11"/>
  <c r="C45" i="11"/>
  <c r="C44" i="11"/>
  <c r="C43" i="11"/>
  <c r="C42" i="11"/>
  <c r="C41" i="11"/>
  <c r="C40" i="11"/>
  <c r="C39" i="11"/>
  <c r="C38" i="11"/>
  <c r="C37" i="11"/>
  <c r="C36" i="11"/>
  <c r="C35" i="11"/>
  <c r="C34" i="11"/>
  <c r="C33" i="11"/>
  <c r="C31" i="11"/>
  <c r="C30" i="11"/>
  <c r="C29" i="11"/>
  <c r="C28" i="11"/>
  <c r="C27" i="11"/>
  <c r="C26" i="11"/>
  <c r="C25" i="11"/>
  <c r="C24" i="11"/>
  <c r="C23" i="11"/>
  <c r="C22" i="11"/>
  <c r="C21" i="11"/>
  <c r="C20" i="11"/>
  <c r="C19" i="11"/>
  <c r="C18" i="11"/>
  <c r="C16" i="11"/>
  <c r="C15" i="11"/>
  <c r="C13" i="11"/>
  <c r="C12" i="11"/>
  <c r="C11" i="11"/>
  <c r="C10" i="11"/>
  <c r="C9" i="11"/>
  <c r="C8" i="11"/>
  <c r="C7" i="11"/>
  <c r="C6" i="11"/>
  <c r="C5" i="11"/>
  <c r="C4" i="11"/>
  <c r="C3" i="11"/>
  <c r="C2" i="11"/>
  <c r="T68" i="11"/>
  <c r="T66" i="11"/>
  <c r="T64" i="11"/>
  <c r="T63" i="11"/>
  <c r="T62" i="11"/>
  <c r="T61" i="11"/>
  <c r="T60" i="11"/>
  <c r="T59" i="11"/>
  <c r="T58" i="11"/>
  <c r="T57" i="11"/>
  <c r="T56" i="11"/>
  <c r="T55" i="11"/>
  <c r="T54" i="11"/>
  <c r="T53" i="11"/>
  <c r="T52" i="11"/>
  <c r="T51" i="11"/>
  <c r="T50" i="11"/>
  <c r="T49" i="11"/>
  <c r="T48" i="11"/>
  <c r="T46" i="11"/>
  <c r="T45" i="11"/>
  <c r="T44" i="11"/>
  <c r="T43" i="11"/>
  <c r="T42" i="11"/>
  <c r="T41" i="11"/>
  <c r="T40" i="11"/>
  <c r="T39" i="11"/>
  <c r="T37" i="11"/>
  <c r="T36" i="11"/>
  <c r="T35" i="11"/>
  <c r="T34" i="11"/>
  <c r="T33" i="11"/>
  <c r="T31" i="11"/>
  <c r="T30" i="11"/>
  <c r="T29" i="11"/>
  <c r="T28" i="11"/>
  <c r="T27" i="11"/>
  <c r="T26" i="11"/>
  <c r="T25" i="11"/>
  <c r="T24" i="11"/>
  <c r="T23" i="11"/>
  <c r="T22" i="11"/>
  <c r="T21" i="11"/>
  <c r="T20" i="11"/>
  <c r="T19" i="11"/>
  <c r="T18" i="11"/>
  <c r="T16" i="11"/>
  <c r="T15" i="11"/>
  <c r="T13" i="11"/>
  <c r="T12" i="11"/>
  <c r="T11" i="11"/>
  <c r="T10" i="11"/>
  <c r="T9" i="11"/>
  <c r="T8" i="11"/>
  <c r="T7" i="11"/>
  <c r="T6" i="11"/>
  <c r="T5" i="11"/>
  <c r="T4" i="11"/>
  <c r="T3" i="11"/>
  <c r="T2" i="11"/>
  <c r="U32" i="11" l="1"/>
  <c r="U33" i="11" s="1"/>
  <c r="U34" i="11" s="1"/>
  <c r="U35" i="11" s="1"/>
  <c r="U36" i="11" s="1"/>
  <c r="U37" i="11" s="1"/>
  <c r="U38" i="11" s="1"/>
  <c r="AZ6" i="9"/>
  <c r="U39" i="11" l="1"/>
  <c r="U40" i="11" s="1"/>
  <c r="U41" i="11" s="1"/>
  <c r="U42" i="11" s="1"/>
  <c r="U43" i="11" s="1"/>
  <c r="U44" i="11" s="1"/>
  <c r="U45" i="11" s="1"/>
  <c r="U46"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11" i="9" l="1"/>
  <c r="U47" i="11"/>
  <c r="U48" i="11" s="1"/>
  <c r="U49" i="11" s="1"/>
  <c r="U50" i="11" s="1"/>
  <c r="U51" i="11" s="1"/>
  <c r="U52" i="11" s="1"/>
  <c r="U53" i="11" s="1"/>
  <c r="U54" i="11" s="1"/>
  <c r="U55" i="11" s="1"/>
  <c r="U56" i="11" s="1"/>
  <c r="U57" i="11" s="1"/>
  <c r="U58" i="11" s="1"/>
  <c r="U59" i="11" s="1"/>
  <c r="U60" i="11" s="1"/>
  <c r="U61" i="11" s="1"/>
  <c r="U62" i="11" s="1"/>
  <c r="U63" i="11" s="1"/>
  <c r="U64" i="11" s="1"/>
  <c r="U65" i="11" s="1"/>
  <c r="U66" i="11" s="1"/>
  <c r="AW12" i="9"/>
  <c r="AW8" i="9"/>
  <c r="AW9" i="9"/>
  <c r="AW13" i="9"/>
  <c r="AW5" i="9"/>
  <c r="AW4" i="9"/>
  <c r="AW3" i="9"/>
  <c r="AW6" i="9"/>
  <c r="AW7" i="9"/>
  <c r="AW14" i="9"/>
  <c r="AW15" i="9"/>
  <c r="AW2" i="9"/>
  <c r="U67" i="11" l="1"/>
  <c r="U68" i="11" s="1"/>
  <c r="J32" i="8"/>
  <c r="J31" i="8"/>
  <c r="J30" i="8"/>
  <c r="J27" i="8"/>
  <c r="J26" i="8"/>
  <c r="J25" i="8"/>
  <c r="J24" i="8"/>
  <c r="J23" i="8"/>
  <c r="J22" i="8"/>
  <c r="J21" i="8"/>
  <c r="J20" i="8"/>
  <c r="J19" i="8"/>
  <c r="J18" i="8"/>
  <c r="J17" i="8"/>
  <c r="J16" i="8"/>
  <c r="J15" i="8"/>
  <c r="J14" i="8"/>
  <c r="J13" i="8"/>
  <c r="J12" i="8"/>
  <c r="J11" i="8"/>
  <c r="J10" i="8"/>
  <c r="J9" i="8"/>
  <c r="J8" i="8"/>
  <c r="J7" i="8"/>
  <c r="J6" i="8"/>
  <c r="J5" i="8"/>
  <c r="J4" i="8"/>
  <c r="J3" i="8"/>
  <c r="J2" i="8"/>
  <c r="X2" i="11" l="1"/>
  <c r="AK15" i="9"/>
  <c r="AK26" i="9"/>
  <c r="AK30" i="9"/>
  <c r="AK31" i="9"/>
  <c r="AK35" i="9"/>
  <c r="AK37" i="9"/>
  <c r="AK44" i="9"/>
  <c r="AK47" i="9"/>
  <c r="AK50" i="9"/>
  <c r="AK51" i="9"/>
  <c r="AK55" i="9"/>
  <c r="AK60" i="9"/>
  <c r="AK61" i="9"/>
  <c r="AK64" i="9"/>
  <c r="AK76" i="9"/>
  <c r="AK80" i="9"/>
  <c r="AK81" i="9"/>
  <c r="AK87" i="9"/>
  <c r="AK94" i="9"/>
  <c r="AK95" i="9"/>
  <c r="AK96" i="9"/>
  <c r="AK106" i="9"/>
  <c r="AK114" i="9"/>
  <c r="AK116" i="9"/>
  <c r="AK130" i="9"/>
  <c r="AK131" i="9"/>
  <c r="AK134" i="9"/>
  <c r="AK136" i="9"/>
  <c r="AK145" i="9"/>
  <c r="AK150" i="9"/>
  <c r="AK151" i="9"/>
  <c r="AK154" i="9"/>
  <c r="AK156" i="9"/>
  <c r="AK165" i="9"/>
  <c r="AK175" i="9"/>
  <c r="AK185" i="9"/>
  <c r="AK194" i="9"/>
  <c r="AK216" i="9"/>
  <c r="AK224" i="9"/>
  <c r="AK231" i="9"/>
  <c r="AK234" i="9"/>
  <c r="AK286" i="9"/>
  <c r="AK295" i="9"/>
  <c r="AK300" i="9"/>
  <c r="AK301" i="9"/>
  <c r="AK311" i="9"/>
  <c r="AK312" i="9"/>
  <c r="AK313" i="9"/>
  <c r="AK314" i="9"/>
  <c r="AK315" i="9"/>
  <c r="AK316" i="9"/>
  <c r="AK317" i="9"/>
  <c r="AK318" i="9"/>
  <c r="AK319" i="9"/>
  <c r="AK320" i="9"/>
  <c r="AK321" i="9"/>
  <c r="AK322" i="9"/>
  <c r="AK325" i="9"/>
  <c r="AK328" i="9"/>
  <c r="AK329" i="9"/>
  <c r="AK343" i="9"/>
  <c r="AK344" i="9"/>
  <c r="AK345" i="9"/>
  <c r="AK346" i="9"/>
  <c r="AK347" i="9"/>
  <c r="AK348" i="9"/>
  <c r="AK349" i="9"/>
  <c r="AK350" i="9"/>
  <c r="AK351" i="9"/>
  <c r="AK352" i="9"/>
  <c r="AK353" i="9"/>
  <c r="AK356" i="9"/>
  <c r="AK359" i="9"/>
  <c r="AK360" i="9"/>
  <c r="AK364"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N231" i="9" l="1"/>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5" i="9"/>
  <c r="AK354" i="9"/>
  <c r="AK324" i="9"/>
  <c r="N368" i="9" l="1"/>
  <c r="N363" i="9"/>
  <c r="N362" i="9"/>
  <c r="T363" i="9" l="1"/>
  <c r="S363" i="9"/>
  <c r="T362" i="9"/>
  <c r="S362" i="9"/>
  <c r="T368" i="9"/>
  <c r="S368" i="9"/>
  <c r="AH270" i="9" l="1"/>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277" i="9"/>
  <c r="AK279" i="9"/>
  <c r="AK278" i="9"/>
  <c r="AK334" i="9"/>
  <c r="AK365"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110" i="9"/>
  <c r="AK111" i="9"/>
  <c r="AK342" i="9"/>
  <c r="AK373" i="9"/>
  <c r="AK100" i="9"/>
  <c r="AK101" i="9"/>
  <c r="AK370" i="9"/>
  <c r="AK339" i="9"/>
  <c r="N121" i="9" l="1"/>
  <c r="N347" i="9"/>
  <c r="N316" i="9"/>
  <c r="AA301" i="9"/>
  <c r="AA300" i="9"/>
  <c r="T121" i="9" l="1"/>
  <c r="R121" i="9"/>
  <c r="Q121" i="9"/>
  <c r="S121" i="9"/>
  <c r="N348" i="9"/>
  <c r="T347" i="9"/>
  <c r="Q347" i="9"/>
  <c r="Q348" i="9" s="1"/>
  <c r="Q349" i="9" s="1"/>
  <c r="Q350" i="9" s="1"/>
  <c r="S347" i="9"/>
  <c r="R347" i="9"/>
  <c r="R348" i="9" s="1"/>
  <c r="R349" i="9" s="1"/>
  <c r="R350" i="9" s="1"/>
  <c r="R316" i="9"/>
  <c r="S316" i="9"/>
  <c r="T316" i="9"/>
  <c r="Q316" i="9"/>
  <c r="AN301" i="9"/>
  <c r="AN300"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1" i="9"/>
  <c r="AA370" i="9"/>
  <c r="AA312" i="9"/>
  <c r="AA344" i="9"/>
  <c r="AA343" i="9"/>
  <c r="AA313" i="9"/>
  <c r="AA110" i="9"/>
  <c r="AA100" i="9"/>
  <c r="AA111" i="9"/>
  <c r="AA101" i="9"/>
  <c r="AN311" i="9" l="1"/>
  <c r="AN344" i="9"/>
  <c r="AN343" i="9"/>
  <c r="AN312" i="9"/>
  <c r="AN313" i="9"/>
  <c r="AN370" i="9"/>
  <c r="AN111" i="9"/>
  <c r="AN100" i="9"/>
  <c r="AN110" i="9"/>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30"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26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20" i="9"/>
  <c r="AK121" i="9"/>
  <c r="AK170" i="9"/>
  <c r="AK171" i="9"/>
  <c r="N220" i="9" l="1"/>
  <c r="N221" i="9"/>
  <c r="N210" i="9"/>
  <c r="N211" i="9"/>
  <c r="N200" i="9"/>
  <c r="N201" i="9"/>
  <c r="N190" i="9"/>
  <c r="N191" i="9"/>
  <c r="N181" i="9"/>
  <c r="N332" i="9"/>
  <c r="S332" i="9" s="1"/>
  <c r="N180" i="9"/>
  <c r="R332" i="9"/>
  <c r="Q332" i="9"/>
  <c r="N240" i="9"/>
  <c r="S240" i="9" s="1"/>
  <c r="N241" i="9"/>
  <c r="R240" i="9"/>
  <c r="N366" i="9"/>
  <c r="N357" i="9"/>
  <c r="N171" i="9"/>
  <c r="AA359"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A230" i="9" l="1"/>
  <c r="AA339" i="9"/>
  <c r="AA310" i="9"/>
  <c r="AA322" i="9"/>
  <c r="AA353" i="9"/>
  <c r="AA316" i="9"/>
  <c r="AA347" i="9"/>
  <c r="AA328" i="9"/>
  <c r="AA362" i="9"/>
  <c r="AA331" i="9"/>
  <c r="AN328" i="9" l="1"/>
  <c r="AN322" i="9"/>
  <c r="AN316" i="9"/>
  <c r="AN353" i="9"/>
  <c r="AN347" i="9"/>
  <c r="AN339" i="9"/>
  <c r="AN362" i="9"/>
  <c r="AN331" i="9"/>
  <c r="AN310" i="9"/>
  <c r="AN230" i="9"/>
  <c r="CB4" i="9" l="1"/>
  <c r="CB33" i="9"/>
  <c r="CB32" i="9"/>
  <c r="CB35" i="9"/>
  <c r="CB37" i="9"/>
  <c r="CB43" i="9"/>
  <c r="CB21" i="9"/>
  <c r="CB11" i="9"/>
  <c r="CB28" i="9"/>
  <c r="CB15" i="9"/>
  <c r="CB6" i="9"/>
  <c r="CB36" i="9"/>
  <c r="CB19" i="9"/>
  <c r="CB13" i="9"/>
  <c r="CB17" i="9"/>
  <c r="CB42" i="9"/>
  <c r="CB7" i="9"/>
  <c r="CB34" i="9"/>
  <c r="CB26" i="9"/>
  <c r="CB22" i="9"/>
  <c r="CB3" i="9"/>
  <c r="N270" i="9" s="1"/>
  <c r="CB14" i="9"/>
  <c r="CB29" i="9"/>
  <c r="CB10" i="9"/>
  <c r="CB24" i="9"/>
  <c r="CB27" i="9"/>
  <c r="CB16" i="9"/>
  <c r="CB9" i="9"/>
  <c r="AK211" i="9" l="1"/>
  <c r="AK201" i="9"/>
  <c r="AK200" i="9"/>
  <c r="CB39" i="9"/>
  <c r="AK210" i="9"/>
  <c r="AK290" i="9"/>
  <c r="AK291" i="9"/>
  <c r="CB12" i="9"/>
  <c r="AK91" i="9"/>
  <c r="AK90" i="9"/>
  <c r="AK161" i="9"/>
  <c r="CB40" i="9"/>
  <c r="T270" i="9"/>
  <c r="S270" i="9"/>
  <c r="CB45" i="9"/>
  <c r="AK337" i="9"/>
  <c r="AK368" i="9"/>
  <c r="AK336" i="9"/>
  <c r="AK367" i="9"/>
  <c r="AK369" i="9"/>
  <c r="AK338" i="9"/>
  <c r="CB18" i="9"/>
  <c r="AK280" i="9"/>
  <c r="AK281" i="9"/>
  <c r="CB25" i="9"/>
  <c r="AK240" i="9"/>
  <c r="AK270" i="9"/>
  <c r="CB38" i="9"/>
  <c r="AK10" i="9"/>
  <c r="AK11" i="9"/>
  <c r="AK340" i="9"/>
  <c r="AK371" i="9"/>
  <c r="AK341" i="9"/>
  <c r="AK372" i="9"/>
  <c r="CB5" i="9"/>
  <c r="AK271" i="9"/>
  <c r="AK40" i="9"/>
  <c r="AK41" i="9"/>
  <c r="CB30" i="9"/>
  <c r="AK251" i="9"/>
  <c r="AK250" i="9"/>
  <c r="CB8" i="9"/>
  <c r="CB44" i="9"/>
  <c r="AK333" i="9"/>
  <c r="AK332" i="9"/>
  <c r="CB2" i="9"/>
  <c r="AK220" i="9"/>
  <c r="AK221" i="9"/>
  <c r="AK71" i="9"/>
  <c r="AK160" i="9"/>
  <c r="AK70" i="9"/>
  <c r="CB31" i="9"/>
  <c r="AK20" i="9"/>
  <c r="AK21" i="9"/>
  <c r="CB20" i="9"/>
  <c r="AK241" i="9"/>
  <c r="AK141" i="9"/>
  <c r="CB23" i="9"/>
  <c r="AK140" i="9"/>
  <c r="AK191" i="9"/>
  <c r="AK180" i="9"/>
  <c r="AK181" i="9"/>
  <c r="AK190" i="9"/>
  <c r="CB41" i="9"/>
  <c r="D62" i="11"/>
  <c r="D52" i="11"/>
  <c r="D7" i="11"/>
  <c r="D38" i="11"/>
  <c r="N317" i="9" l="1"/>
  <c r="Q317" i="9" s="1"/>
  <c r="Q318" i="9" s="1"/>
  <c r="Q319" i="9" s="1"/>
  <c r="N318" i="9"/>
  <c r="D64" i="11"/>
  <c r="D30" i="11"/>
  <c r="D66" i="11"/>
  <c r="D48" i="11"/>
  <c r="D12" i="11"/>
  <c r="D18" i="11"/>
  <c r="D3" i="11"/>
  <c r="D63" i="11"/>
  <c r="D46" i="11"/>
  <c r="D33" i="11"/>
  <c r="D8" i="11"/>
  <c r="D54" i="11"/>
  <c r="D16" i="11"/>
  <c r="AD1" i="9" a="1"/>
  <c r="AD1" i="9" s="1"/>
  <c r="D5" i="11"/>
  <c r="D36" i="11"/>
  <c r="D45" i="11"/>
  <c r="D27" i="11"/>
  <c r="D23" i="11"/>
  <c r="D51" i="11"/>
  <c r="D53" i="11"/>
  <c r="D68" i="11"/>
  <c r="D43" i="11"/>
  <c r="D60" i="11"/>
  <c r="D15" i="11"/>
  <c r="D20" i="11"/>
  <c r="D9" i="11"/>
  <c r="D55" i="11"/>
  <c r="D34" i="11"/>
  <c r="D25" i="11"/>
  <c r="D21" i="11"/>
  <c r="D59" i="11"/>
  <c r="D26" i="11"/>
  <c r="D39" i="11"/>
  <c r="D13" i="11"/>
  <c r="D29" i="11"/>
  <c r="D40" i="11"/>
  <c r="D44" i="11"/>
  <c r="D31" i="11"/>
  <c r="D57" i="11"/>
  <c r="D37" i="11"/>
  <c r="D42" i="11"/>
  <c r="D2" i="11"/>
  <c r="D22" i="11"/>
  <c r="D35" i="11"/>
  <c r="D61" i="11"/>
  <c r="D4" i="11"/>
  <c r="D10" i="11"/>
  <c r="D41" i="11"/>
  <c r="D56" i="11"/>
  <c r="D24" i="11"/>
  <c r="D11" i="11"/>
  <c r="D58" i="11"/>
  <c r="D19" i="11"/>
  <c r="D49" i="11"/>
  <c r="D6" i="11"/>
  <c r="D50" i="11"/>
  <c r="D28" i="11"/>
  <c r="AA41" i="9"/>
  <c r="AA40" i="9"/>
  <c r="AA280" i="9"/>
  <c r="AA160" i="9"/>
  <c r="AA201" i="9"/>
  <c r="AA190" i="9"/>
  <c r="AA271" i="9"/>
  <c r="AA250" i="9"/>
  <c r="AA70" i="9"/>
  <c r="AA270" i="9"/>
  <c r="AA71" i="9"/>
  <c r="AA241" i="9"/>
  <c r="AA240" i="9"/>
  <c r="AA191" i="9"/>
  <c r="AA20" i="9"/>
  <c r="AA141" i="9"/>
  <c r="AA161" i="9"/>
  <c r="AA281" i="9"/>
  <c r="AA140" i="9"/>
  <c r="AA210" i="9"/>
  <c r="AA211" i="9"/>
  <c r="AA200" i="9"/>
  <c r="AA21" i="9"/>
  <c r="AA251" i="9"/>
  <c r="AA319" i="9"/>
  <c r="AA340" i="9"/>
  <c r="AA320" i="9"/>
  <c r="AA351" i="9"/>
  <c r="AA350" i="9"/>
  <c r="AA371" i="9"/>
  <c r="AA352" i="9"/>
  <c r="AA321" i="9"/>
  <c r="R317" i="9" l="1"/>
  <c r="R318" i="9" s="1"/>
  <c r="R319" i="9" s="1"/>
  <c r="T317" i="9"/>
  <c r="S317" i="9"/>
  <c r="T318" i="9"/>
  <c r="AV11" i="9" s="1"/>
  <c r="S318" i="9"/>
  <c r="AN352" i="9"/>
  <c r="AN350" i="9"/>
  <c r="AN351" i="9"/>
  <c r="AN321" i="9"/>
  <c r="AN320" i="9"/>
  <c r="AN319" i="9"/>
  <c r="AN251" i="9"/>
  <c r="AN21" i="9"/>
  <c r="AN200" i="9"/>
  <c r="AN340" i="9"/>
  <c r="AN211" i="9"/>
  <c r="AN210" i="9"/>
  <c r="AN140" i="9"/>
  <c r="AN281" i="9"/>
  <c r="AN161" i="9"/>
  <c r="AN141" i="9"/>
  <c r="AN20" i="9"/>
  <c r="AN191" i="9"/>
  <c r="AN240" i="9"/>
  <c r="AN241" i="9"/>
  <c r="AN71" i="9"/>
  <c r="AN270" i="9"/>
  <c r="AN70" i="9"/>
  <c r="AN250" i="9"/>
  <c r="AN271" i="9"/>
  <c r="AN371" i="9"/>
  <c r="AN190" i="9"/>
  <c r="AN201" i="9"/>
  <c r="AN160" i="9"/>
  <c r="AN280" i="9"/>
  <c r="AN40" i="9"/>
  <c r="AN41" i="9"/>
  <c r="T1" i="9" l="1" a="1"/>
  <c r="T1" i="9" s="1"/>
  <c r="AA80" i="9"/>
  <c r="AA81" i="9"/>
  <c r="AA326" i="9"/>
  <c r="AA31" i="9"/>
  <c r="AA130" i="9"/>
  <c r="AA30" i="9"/>
  <c r="AA336" i="9"/>
  <c r="AA363" i="9"/>
  <c r="AA121" i="9"/>
  <c r="AA332" i="9"/>
  <c r="AA333" i="9"/>
  <c r="AA327" i="9"/>
  <c r="AA367" i="9"/>
  <c r="AA131" i="9"/>
  <c r="AA120" i="9"/>
  <c r="AA358" i="9"/>
  <c r="AA364" i="9"/>
  <c r="AA181" i="9"/>
  <c r="AA61" i="9"/>
  <c r="AA60" i="9"/>
  <c r="AA180" i="9"/>
  <c r="AA357" i="9"/>
  <c r="AA170" i="9"/>
  <c r="AA361" i="9"/>
  <c r="AA335" i="9"/>
  <c r="AA318" i="9"/>
  <c r="AA63" i="9"/>
  <c r="AA169" i="9"/>
  <c r="AA212" i="9"/>
  <c r="AA45" i="9"/>
  <c r="AA341" i="9"/>
  <c r="AA287" i="9"/>
  <c r="AA109" i="9"/>
  <c r="AA36" i="9"/>
  <c r="AA102" i="9"/>
  <c r="AA96" i="9"/>
  <c r="AA84" i="9"/>
  <c r="AA257" i="9"/>
  <c r="AA14" i="9"/>
  <c r="AA306" i="9"/>
  <c r="AA368" i="9"/>
  <c r="AA127" i="9"/>
  <c r="AA142" i="9"/>
  <c r="AA164" i="9"/>
  <c r="AA372" i="9"/>
  <c r="AA315" i="9"/>
  <c r="AA214" i="9"/>
  <c r="AA253" i="9"/>
  <c r="AA269" i="9"/>
  <c r="AA89" i="9"/>
  <c r="AA299" i="9"/>
  <c r="AA77" i="9"/>
  <c r="AA56" i="9"/>
  <c r="AA29" i="9"/>
  <c r="AA267" i="9"/>
  <c r="AA13" i="9"/>
  <c r="AA305" i="9"/>
  <c r="AA144" i="9"/>
  <c r="AA309" i="9"/>
  <c r="AA16" i="9"/>
  <c r="AA134" i="9"/>
  <c r="AA290" i="9"/>
  <c r="AA218" i="9"/>
  <c r="AA243" i="9"/>
  <c r="AA49" i="9"/>
  <c r="AA62" i="9"/>
  <c r="AA8" i="9"/>
  <c r="AA15" i="9"/>
  <c r="AA242" i="9"/>
  <c r="AA189" i="9"/>
  <c r="AA192" i="9"/>
  <c r="AA113" i="9"/>
  <c r="AA125" i="9"/>
  <c r="AA302" i="9"/>
  <c r="AA265" i="9"/>
  <c r="AA129" i="9"/>
  <c r="AA2" i="9"/>
  <c r="AA132" i="9"/>
  <c r="AA171" i="9"/>
  <c r="AA360" i="9"/>
  <c r="AA329" i="9"/>
  <c r="AA317" i="9"/>
  <c r="AA308" i="9"/>
  <c r="AA27" i="9"/>
  <c r="AA261" i="9"/>
  <c r="AA44" i="9"/>
  <c r="AA143" i="9"/>
  <c r="AA337" i="9"/>
  <c r="AA234" i="9"/>
  <c r="AA98" i="9"/>
  <c r="AA122" i="9"/>
  <c r="AA279" i="9"/>
  <c r="AA183" i="9"/>
  <c r="AA213" i="9"/>
  <c r="AA32" i="9"/>
  <c r="AA82" i="9"/>
  <c r="AA79" i="9"/>
  <c r="AA205" i="9"/>
  <c r="AA47" i="9"/>
  <c r="AA277" i="9"/>
  <c r="AA135" i="9"/>
  <c r="AA54" i="9"/>
  <c r="AA204" i="9"/>
  <c r="AA136" i="9"/>
  <c r="AA199" i="9"/>
  <c r="AA245" i="9"/>
  <c r="AA155" i="9"/>
  <c r="AA264" i="9"/>
  <c r="AA346" i="9"/>
  <c r="AA6" i="9"/>
  <c r="AA152" i="9"/>
  <c r="AA232" i="9"/>
  <c r="AA146" i="9"/>
  <c r="AA75" i="9"/>
  <c r="AA177" i="9"/>
  <c r="AA35" i="9"/>
  <c r="AA275" i="9"/>
  <c r="AA22" i="9"/>
  <c r="AA83" i="9"/>
  <c r="AA209" i="9"/>
  <c r="AA26" i="9"/>
  <c r="AA149" i="9"/>
  <c r="AA236" i="9"/>
  <c r="AA165" i="9"/>
  <c r="AA256" i="9"/>
  <c r="AA126" i="9"/>
  <c r="AA158" i="9"/>
  <c r="AA87" i="9"/>
  <c r="AA137" i="9"/>
  <c r="AA150" i="9"/>
  <c r="AA50" i="9"/>
  <c r="AA356" i="9"/>
  <c r="AA330" i="9"/>
  <c r="AA349" i="9"/>
  <c r="AA216" i="9"/>
  <c r="AA172" i="9"/>
  <c r="AA68" i="9"/>
  <c r="AA57" i="9"/>
  <c r="AA176" i="9"/>
  <c r="AA338" i="9"/>
  <c r="AA163" i="9"/>
  <c r="AA175" i="9"/>
  <c r="AA107" i="9"/>
  <c r="AA24" i="9"/>
  <c r="AA224" i="9"/>
  <c r="AA223" i="9"/>
  <c r="AA203" i="9"/>
  <c r="AA262" i="9"/>
  <c r="AA139" i="9"/>
  <c r="AA10" i="9"/>
  <c r="AA283" i="9"/>
  <c r="AA52" i="9"/>
  <c r="AA168" i="9"/>
  <c r="AA292" i="9"/>
  <c r="AA97" i="9"/>
  <c r="AA247" i="9"/>
  <c r="AA11" i="9"/>
  <c r="AA48" i="9"/>
  <c r="AA298" i="9"/>
  <c r="AA282" i="9"/>
  <c r="AA244" i="9"/>
  <c r="AA64" i="9"/>
  <c r="AA252" i="9"/>
  <c r="AA23" i="9"/>
  <c r="AA153" i="9"/>
  <c r="AA86" i="9"/>
  <c r="AA293" i="9"/>
  <c r="AA260" i="9"/>
  <c r="AA202" i="9"/>
  <c r="AA3" i="9"/>
  <c r="AA18" i="9"/>
  <c r="AA297" i="9"/>
  <c r="AA182" i="9"/>
  <c r="AA220" i="9"/>
  <c r="AA34" i="9"/>
  <c r="AA186" i="9"/>
  <c r="AA104" i="9"/>
  <c r="AA228" i="9"/>
  <c r="AA106" i="9"/>
  <c r="AA147" i="9"/>
  <c r="AA307" i="9"/>
  <c r="AA151" i="9"/>
  <c r="AA51" i="9"/>
  <c r="AA354" i="9"/>
  <c r="AA323" i="9"/>
  <c r="AA348" i="9"/>
  <c r="AA167" i="9"/>
  <c r="AA291" i="9"/>
  <c r="AA93" i="9"/>
  <c r="AA124" i="9"/>
  <c r="AA123" i="9"/>
  <c r="AA59" i="9"/>
  <c r="AA195" i="9"/>
  <c r="AA12" i="9"/>
  <c r="AA118" i="9"/>
  <c r="AA255" i="9"/>
  <c r="AA114" i="9"/>
  <c r="AA174" i="9"/>
  <c r="AA233" i="9"/>
  <c r="AA117" i="9"/>
  <c r="AA296" i="9"/>
  <c r="AA208" i="9"/>
  <c r="AA198" i="9"/>
  <c r="AA274" i="9"/>
  <c r="AA43" i="9"/>
  <c r="AA105" i="9"/>
  <c r="AA288" i="9"/>
  <c r="AA128" i="9"/>
  <c r="AA239" i="9"/>
  <c r="AA69" i="9"/>
  <c r="AA162" i="9"/>
  <c r="AA154" i="9"/>
  <c r="AA285" i="9"/>
  <c r="AA235" i="9"/>
  <c r="AA166" i="9"/>
  <c r="AA65" i="9"/>
  <c r="AA28" i="9"/>
  <c r="AA295" i="9"/>
  <c r="AA38" i="9"/>
  <c r="AA178" i="9"/>
  <c r="AA345" i="9"/>
  <c r="AA369" i="9"/>
  <c r="AA207" i="9"/>
  <c r="AA273" i="9"/>
  <c r="AA225" i="9"/>
  <c r="AA206" i="9"/>
  <c r="AA25" i="9"/>
  <c r="AA266" i="9"/>
  <c r="AA76" i="9"/>
  <c r="AA365" i="9"/>
  <c r="AA325" i="9"/>
  <c r="AA373" i="9"/>
  <c r="AA185" i="9"/>
  <c r="AA217" i="9"/>
  <c r="AA138" i="9"/>
  <c r="AA85" i="9"/>
  <c r="AA103" i="9"/>
  <c r="AA215" i="9"/>
  <c r="AA42" i="9"/>
  <c r="AA272" i="9"/>
  <c r="AA226" i="9"/>
  <c r="AA17" i="9"/>
  <c r="AA278" i="9"/>
  <c r="AA259" i="9"/>
  <c r="AA284" i="9"/>
  <c r="AA194" i="9"/>
  <c r="AA74" i="9"/>
  <c r="AA314" i="9"/>
  <c r="AA246" i="9"/>
  <c r="AA55" i="9"/>
  <c r="AA91" i="9"/>
  <c r="AA366" i="9"/>
  <c r="AA355" i="9"/>
  <c r="AA324" i="9"/>
  <c r="AA342" i="9"/>
  <c r="AA197" i="9"/>
  <c r="AA254" i="9"/>
  <c r="AA66" i="9"/>
  <c r="AA249" i="9"/>
  <c r="AA193" i="9"/>
  <c r="AA268" i="9"/>
  <c r="AA188" i="9"/>
  <c r="AA46" i="9"/>
  <c r="AA229" i="9"/>
  <c r="AA112" i="9"/>
  <c r="AA108" i="9"/>
  <c r="AA119" i="9"/>
  <c r="AA173" i="9"/>
  <c r="AA222" i="9"/>
  <c r="AA303" i="9"/>
  <c r="AA95" i="9"/>
  <c r="AA237" i="9"/>
  <c r="AA92" i="9"/>
  <c r="AA7" i="9"/>
  <c r="AA248" i="9"/>
  <c r="AA5" i="9"/>
  <c r="AA9" i="9"/>
  <c r="AA238" i="9"/>
  <c r="AA148" i="9"/>
  <c r="AA156" i="9"/>
  <c r="AA53" i="9"/>
  <c r="AA78" i="9"/>
  <c r="AA115" i="9"/>
  <c r="AA145" i="9"/>
  <c r="AA133" i="9"/>
  <c r="AA221" i="9"/>
  <c r="AA304" i="9"/>
  <c r="AA94" i="9"/>
  <c r="AA227" i="9"/>
  <c r="AA33" i="9"/>
  <c r="AA73" i="9"/>
  <c r="AA88" i="9"/>
  <c r="AA4" i="9"/>
  <c r="AA99" i="9"/>
  <c r="AA184" i="9"/>
  <c r="AA90" i="9"/>
  <c r="AA334" i="9"/>
  <c r="AA19" i="9"/>
  <c r="AA159" i="9"/>
  <c r="AA72" i="9"/>
  <c r="AA37" i="9"/>
  <c r="AA289" i="9"/>
  <c r="AA196" i="9"/>
  <c r="AA286" i="9"/>
  <c r="AA116" i="9"/>
  <c r="AA258" i="9"/>
  <c r="AA294" i="9"/>
  <c r="AA187" i="9"/>
  <c r="AA276" i="9"/>
  <c r="AA39" i="9"/>
  <c r="AA179" i="9"/>
  <c r="AA157" i="9"/>
  <c r="AA58" i="9"/>
  <c r="AA263" i="9"/>
  <c r="AA67" i="9"/>
  <c r="AA219" i="9"/>
  <c r="AN171" i="9" l="1"/>
  <c r="AN170" i="9"/>
  <c r="AN151" i="9"/>
  <c r="AN150" i="9"/>
  <c r="AN90" i="9"/>
  <c r="AN91" i="9"/>
  <c r="AN81" i="9"/>
  <c r="AN80" i="9"/>
  <c r="AN51" i="9"/>
  <c r="AN50" i="9"/>
  <c r="AN365" i="9"/>
  <c r="AN366" i="9"/>
  <c r="AN360" i="9"/>
  <c r="AN361" i="9"/>
  <c r="AN356" i="9"/>
  <c r="AN355" i="9"/>
  <c r="AN354" i="9"/>
  <c r="AN335" i="9"/>
  <c r="AN334" i="9"/>
  <c r="AN330" i="9"/>
  <c r="AN329" i="9"/>
  <c r="AN325" i="9"/>
  <c r="AN324" i="9"/>
  <c r="AN323" i="9"/>
  <c r="AN76" i="9"/>
  <c r="AN228" i="9"/>
  <c r="AN302" i="9"/>
  <c r="AN192" i="9"/>
  <c r="AN307" i="9"/>
  <c r="AN184" i="9"/>
  <c r="AN266" i="9"/>
  <c r="AN265" i="9"/>
  <c r="AN125" i="9"/>
  <c r="AN189" i="9"/>
  <c r="AN137" i="9"/>
  <c r="AN99" i="9"/>
  <c r="AN25" i="9"/>
  <c r="AN104" i="9"/>
  <c r="AN256" i="9"/>
  <c r="AN242" i="9"/>
  <c r="AN219" i="9"/>
  <c r="AN4" i="9"/>
  <c r="AN206" i="9"/>
  <c r="AN186" i="9"/>
  <c r="AN113" i="9"/>
  <c r="AN15" i="9"/>
  <c r="AN55" i="9"/>
  <c r="AN88" i="9"/>
  <c r="AN357" i="9"/>
  <c r="AN34" i="9"/>
  <c r="AN165" i="9"/>
  <c r="AN8" i="9"/>
  <c r="AN132" i="9"/>
  <c r="AN180" i="9"/>
  <c r="AN225" i="9"/>
  <c r="AN220" i="9"/>
  <c r="AN60" i="9"/>
  <c r="AN62" i="9"/>
  <c r="AN87" i="9"/>
  <c r="AN73" i="9"/>
  <c r="AN61" i="9"/>
  <c r="AN182" i="9"/>
  <c r="AN236" i="9"/>
  <c r="AN49" i="9"/>
  <c r="AN147" i="9"/>
  <c r="AN33" i="9"/>
  <c r="AN181" i="9"/>
  <c r="AN297" i="9"/>
  <c r="AN149" i="9"/>
  <c r="AN243" i="9"/>
  <c r="AN67" i="9"/>
  <c r="AN364" i="9"/>
  <c r="AN273" i="9"/>
  <c r="AN18" i="9"/>
  <c r="AN26" i="9"/>
  <c r="AN218" i="9"/>
  <c r="AN2" i="9"/>
  <c r="AM2" i="9" s="1"/>
  <c r="AN227" i="9"/>
  <c r="AN207" i="9"/>
  <c r="AN3" i="9"/>
  <c r="AN209" i="9"/>
  <c r="AN290" i="9"/>
  <c r="AN246" i="9"/>
  <c r="AN94" i="9"/>
  <c r="AN369" i="9"/>
  <c r="AN202" i="9"/>
  <c r="AN83" i="9"/>
  <c r="AN134" i="9"/>
  <c r="AN158" i="9"/>
  <c r="AN304" i="9"/>
  <c r="AN345" i="9"/>
  <c r="AN260" i="9"/>
  <c r="AN22" i="9"/>
  <c r="AN16" i="9"/>
  <c r="AN263" i="9"/>
  <c r="AN221" i="9"/>
  <c r="AN178" i="9"/>
  <c r="AN293" i="9"/>
  <c r="AN275" i="9"/>
  <c r="AN309" i="9"/>
  <c r="AN58" i="9"/>
  <c r="AN133" i="9"/>
  <c r="AN38" i="9"/>
  <c r="AN86" i="9"/>
  <c r="AN35" i="9"/>
  <c r="AN144" i="9"/>
  <c r="AN106" i="9"/>
  <c r="AN145" i="9"/>
  <c r="AN295" i="9"/>
  <c r="AN153" i="9"/>
  <c r="AN177" i="9"/>
  <c r="AN305" i="9"/>
  <c r="AN129" i="9"/>
  <c r="AN115" i="9"/>
  <c r="AN28" i="9"/>
  <c r="AN23" i="9"/>
  <c r="AN75" i="9"/>
  <c r="AN13" i="9"/>
  <c r="AN314" i="9"/>
  <c r="AN78" i="9"/>
  <c r="AN65" i="9"/>
  <c r="AN252" i="9"/>
  <c r="AN146" i="9"/>
  <c r="AN267" i="9"/>
  <c r="AN157" i="9"/>
  <c r="AN53" i="9"/>
  <c r="AN166" i="9"/>
  <c r="AN358" i="9"/>
  <c r="AN232" i="9"/>
  <c r="AN29" i="9"/>
  <c r="AN126" i="9"/>
  <c r="AN156" i="9"/>
  <c r="AN235" i="9"/>
  <c r="AN64" i="9"/>
  <c r="AN152" i="9"/>
  <c r="AN56" i="9"/>
  <c r="AN74" i="9"/>
  <c r="AN120" i="9"/>
  <c r="AN285" i="9"/>
  <c r="AN244" i="9"/>
  <c r="AN6" i="9"/>
  <c r="AN77" i="9"/>
  <c r="AN179" i="9"/>
  <c r="AN148" i="9"/>
  <c r="AN154" i="9"/>
  <c r="AN282" i="9"/>
  <c r="AN346" i="9"/>
  <c r="AN299" i="9"/>
  <c r="AN194" i="9"/>
  <c r="AN238" i="9"/>
  <c r="AN162" i="9"/>
  <c r="AN298" i="9"/>
  <c r="AN264" i="9"/>
  <c r="AN89" i="9"/>
  <c r="AN39" i="9"/>
  <c r="AN9" i="9"/>
  <c r="AN69" i="9"/>
  <c r="AN48" i="9"/>
  <c r="AN155" i="9"/>
  <c r="AN269" i="9"/>
  <c r="AN284" i="9"/>
  <c r="AN5" i="9"/>
  <c r="AN239" i="9"/>
  <c r="AN11" i="9"/>
  <c r="AN245" i="9"/>
  <c r="AN253" i="9"/>
  <c r="AN276" i="9"/>
  <c r="AN131" i="9"/>
  <c r="AN367" i="9"/>
  <c r="AN327" i="9"/>
  <c r="AN199" i="9"/>
  <c r="AN214" i="9"/>
  <c r="AN259" i="9"/>
  <c r="AN248" i="9"/>
  <c r="AN128" i="9"/>
  <c r="AN247" i="9"/>
  <c r="AN136" i="9"/>
  <c r="AN315" i="9"/>
  <c r="AN187" i="9"/>
  <c r="AN333" i="9"/>
  <c r="AN288" i="9"/>
  <c r="AN97" i="9"/>
  <c r="AN204" i="9"/>
  <c r="AN332" i="9"/>
  <c r="AN278" i="9"/>
  <c r="AN7" i="9"/>
  <c r="AN105" i="9"/>
  <c r="AN292" i="9"/>
  <c r="AN54" i="9"/>
  <c r="AN372" i="9"/>
  <c r="AN294" i="9"/>
  <c r="AN92" i="9"/>
  <c r="AN43" i="9"/>
  <c r="AN168" i="9"/>
  <c r="AN135" i="9"/>
  <c r="AN121" i="9"/>
  <c r="AN17" i="9"/>
  <c r="AN237" i="9"/>
  <c r="AN274" i="9"/>
  <c r="AN52" i="9"/>
  <c r="AN277" i="9"/>
  <c r="AN164" i="9"/>
  <c r="AN258" i="9"/>
  <c r="AN95" i="9"/>
  <c r="AN363" i="9"/>
  <c r="AN283" i="9"/>
  <c r="AN47" i="9"/>
  <c r="AN142" i="9"/>
  <c r="AN226" i="9"/>
  <c r="AN303" i="9"/>
  <c r="AN198" i="9"/>
  <c r="AN10" i="9"/>
  <c r="AN336" i="9"/>
  <c r="AN127" i="9"/>
  <c r="AN272" i="9"/>
  <c r="AN222" i="9"/>
  <c r="AN208" i="9"/>
  <c r="AN139" i="9"/>
  <c r="AN205" i="9"/>
  <c r="AN368" i="9"/>
  <c r="AN116" i="9"/>
  <c r="AN30" i="9"/>
  <c r="AN296" i="9"/>
  <c r="AN262" i="9"/>
  <c r="AN79" i="9"/>
  <c r="AN306" i="9"/>
  <c r="AN42" i="9"/>
  <c r="AN173" i="9"/>
  <c r="AN117" i="9"/>
  <c r="AN203" i="9"/>
  <c r="AN82" i="9"/>
  <c r="AN130" i="9"/>
  <c r="AN286" i="9"/>
  <c r="AN119" i="9"/>
  <c r="AN233" i="9"/>
  <c r="AN223" i="9"/>
  <c r="AN32" i="9"/>
  <c r="AN14" i="9"/>
  <c r="AN215" i="9"/>
  <c r="AN108" i="9"/>
  <c r="AN174" i="9"/>
  <c r="AN224" i="9"/>
  <c r="AN213" i="9"/>
  <c r="AN257" i="9"/>
  <c r="AN196" i="9"/>
  <c r="AN112" i="9"/>
  <c r="AN114" i="9"/>
  <c r="AN24" i="9"/>
  <c r="AN183" i="9"/>
  <c r="AN84" i="9"/>
  <c r="AN103" i="9"/>
  <c r="AN229" i="9"/>
  <c r="AN255" i="9"/>
  <c r="AN107" i="9"/>
  <c r="AN279" i="9"/>
  <c r="AN96" i="9"/>
  <c r="AN289" i="9"/>
  <c r="AN46" i="9"/>
  <c r="AN118" i="9"/>
  <c r="AN175" i="9"/>
  <c r="AN122" i="9"/>
  <c r="AN102" i="9"/>
  <c r="AN85" i="9"/>
  <c r="AN188" i="9"/>
  <c r="AN12" i="9"/>
  <c r="AN163" i="9"/>
  <c r="AN98" i="9"/>
  <c r="AN36" i="9"/>
  <c r="AN37" i="9"/>
  <c r="AN268" i="9"/>
  <c r="AN195" i="9"/>
  <c r="AN31" i="9"/>
  <c r="AN234" i="9"/>
  <c r="AN109" i="9"/>
  <c r="AN138" i="9"/>
  <c r="AN193" i="9"/>
  <c r="AN59" i="9"/>
  <c r="AN338" i="9"/>
  <c r="AN337" i="9"/>
  <c r="AN287" i="9"/>
  <c r="AN72" i="9"/>
  <c r="AN249" i="9"/>
  <c r="AN123" i="9"/>
  <c r="AN176" i="9"/>
  <c r="AN143" i="9"/>
  <c r="AN341" i="9"/>
  <c r="AN217" i="9"/>
  <c r="AN66" i="9"/>
  <c r="AN124" i="9"/>
  <c r="AN57" i="9"/>
  <c r="AN44" i="9"/>
  <c r="AN45" i="9"/>
  <c r="AN159" i="9"/>
  <c r="AN254" i="9"/>
  <c r="AN93" i="9"/>
  <c r="AN68" i="9"/>
  <c r="AN261" i="9"/>
  <c r="AN212" i="9"/>
  <c r="AN185" i="9"/>
  <c r="AN197" i="9"/>
  <c r="AN291" i="9"/>
  <c r="AN172" i="9"/>
  <c r="AN27" i="9"/>
  <c r="AN169" i="9"/>
  <c r="AN19" i="9"/>
  <c r="AN326" i="9"/>
  <c r="AN167" i="9"/>
  <c r="AN216" i="9"/>
  <c r="AN308" i="9"/>
  <c r="AN63" i="9"/>
  <c r="AN373" i="9"/>
  <c r="AN342" i="9"/>
  <c r="AN348" i="9"/>
  <c r="AN349" i="9"/>
  <c r="AN317" i="9"/>
  <c r="AN318"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<sst xmlns="http://schemas.openxmlformats.org/spreadsheetml/2006/main" count="1906" uniqueCount="529">
  <si>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</si>
  <si>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</si>
  <si>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</si>
  <si>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</si>
  <si>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</si>
  <si>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</si>
  <si>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</si>
  <si>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</si>
  <si>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</si>
  <si>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</si>
  <si>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</si>
  <si>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</si>
  <si>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</si>
  <si>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</si>
  <si>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</si>
  <si>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</si>
  <si>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</si>
  <si>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</si>
  <si>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</si>
  <si>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</si>
  <si>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</si>
  <si>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</si>
  <si>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</si>
  <si>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</si>
  <si>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</si>
  <si>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</si>
  <si>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</si>
  <si>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</si>
  <si>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</si>
  <si>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</si>
  <si>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</si>
  <si>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</si>
  <si>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</si>
  <si>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</si>
  <si>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</si>
  <si>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</si>
  <si>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</si>
  <si>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</si>
  <si>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</si>
  <si>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</si>
  <si>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</si>
  <si>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</si>
  <si>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</si>
  <si>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</si>
  <si>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</si>
  <si>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</si>
  <si>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</si>
  <si>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</si>
  <si>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</si>
  <si>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</si>
  <si>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</si>
  <si>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</si>
  <si>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</si>
  <si>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</si>
  <si>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</si>
  <si>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</si>
  <si>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</si>
  <si>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</si>
  <si>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</si>
  <si>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</si>
  <si>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</si>
  <si>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</si>
  <si>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</si>
  <si>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</si>
  <si>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</si>
  <si>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</si>
  <si>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</si>
  <si>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</si>
  <si>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</si>
  <si>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</si>
  <si>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</si>
  <si>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</si>
  <si>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</si>
  <si>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</si>
  <si>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</si>
  <si>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</si>
  <si>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</si>
  <si>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</si>
  <si>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</si>
  <si>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</si>
  <si>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</si>
  <si>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</si>
  <si>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</si>
  <si>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</si>
  <si>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</si>
  <si>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</si>
  <si>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</si>
  <si>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</si>
  <si>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</si>
  <si>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</si>
  <si>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</si>
  <si>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</si>
  <si>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</si>
  <si>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</si>
  <si>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</si>
  <si>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</si>
  <si>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</si>
  <si>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</si>
  <si>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</si>
  <si>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</si>
  <si>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</si>
  <si>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</si>
  <si>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</si>
  <si>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</si>
  <si>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</si>
  <si>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</si>
  <si>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</si>
  <si>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</si>
  <si>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</si>
  <si>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</si>
  <si>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</si>
  <si>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</si>
  <si>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</si>
  <si>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</si>
  <si>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</si>
  <si>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</si>
  <si>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</si>
  <si>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</si>
  <si>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</si>
  <si>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</si>
  <si>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</si>
  <si>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</si>
  <si>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</si>
  <si>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</si>
  <si>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</si>
  <si>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</si>
  <si>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</si>
  <si>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</si>
  <si>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</si>
  <si>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</si>
  <si>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</si>
  <si>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</si>
  <si>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</si>
  <si>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</si>
  <si>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</si>
  <si>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</si>
  <si>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</si>
  <si>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</si>
  <si>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</si>
  <si>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</si>
  <si>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</si>
  <si>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</si>
  <si>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</si>
  <si>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</si>
  <si>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</si>
  <si>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</si>
  <si>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</si>
  <si>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</si>
  <si>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</si>
  <si>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</si>
  <si>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</si>
  <si>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</si>
  <si>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</si>
  <si>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</si>
  <si>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</si>
  <si>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</si>
  <si>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</si>
  <si>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</si>
  <si>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</si>
  <si>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</si>
  <si>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</si>
  <si>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</si>
  <si>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</si>
  <si>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</si>
  <si>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</si>
  <si>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</si>
  <si>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</si>
  <si>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</si>
  <si>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</si>
  <si>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</si>
  <si>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</si>
  <si>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</si>
  <si>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</si>
  <si>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</si>
  <si>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</si>
  <si>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</si>
  <si>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</si>
  <si>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</si>
  <si>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</si>
  <si>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</si>
  <si>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</si>
  <si>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</si>
  <si>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</si>
  <si>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</si>
  <si>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</si>
  <si>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</si>
  <si>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</si>
  <si>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</si>
  <si>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</si>
  <si>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</si>
  <si>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</si>
  <si>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</si>
  <si>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</si>
  <si>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</si>
  <si>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</si>
  <si>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</si>
  <si>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</si>
  <si>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</si>
  <si>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</si>
  <si>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</si>
  <si>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</si>
  <si>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</si>
  <si>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</si>
  <si>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</si>
  <si>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</si>
  <si>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</si>
  <si>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</si>
  <si>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</si>
  <si>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</si>
  <si>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</si>
  <si>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</si>
  <si>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</si>
  <si>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</si>
  <si>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</si>
  <si>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</si>
  <si>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</si>
  <si>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</si>
  <si>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</si>
  <si>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</si>
  <si>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</si>
  <si>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</si>
  <si>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</si>
  <si>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</si>
  <si>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</si>
  <si>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</si>
  <si>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</si>
  <si>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</si>
  <si>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</si>
  <si>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</si>
  <si>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</si>
  <si>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</si>
  <si>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</si>
  <si>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</si>
  <si>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</si>
  <si>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</si>
  <si>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</si>
  <si>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</si>
  <si>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</si>
  <si>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</si>
  <si>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</si>
  <si>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</si>
  <si>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</si>
  <si>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</si>
  <si>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</si>
  <si>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</si>
  <si>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</si>
  <si>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</si>
  <si>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</si>
  <si>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</si>
  <si>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</si>
  <si>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</si>
  <si>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</si>
  <si>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</si>
  <si>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</si>
  <si>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</si>
  <si>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</si>
  <si>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</si>
  <si>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</si>
  <si>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</si>
  <si>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</si>
  <si>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</si>
  <si>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</si>
  <si>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</si>
  <si>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</si>
  <si>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</si>
  <si>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</si>
  <si>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</si>
  <si>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</si>
  <si>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</si>
  <si>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</si>
  <si>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</si>
  <si>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</si>
  <si>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</si>
  <si>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</si>
  <si>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</si>
  <si>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</si>
  <si>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</si>
  <si>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</si>
  <si>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</si>
  <si>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</si>
  <si>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</si>
  <si>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</si>
  <si>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</si>
  <si>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</si>
  <si>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</si>
  <si>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</si>
  <si>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</si>
  <si>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</si>
  <si>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</si>
  <si>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</si>
  <si>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</si>
  <si>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</si>
  <si>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</si>
  <si>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</si>
  <si>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</si>
  <si>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</si>
  <si>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</si>
  <si>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</si>
  <si>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</si>
  <si>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</si>
  <si>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</si>
  <si>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</si>
  <si>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</si>
  <si>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</si>
  <si>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</si>
  <si>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</si>
  <si>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</si>
  <si>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</si>
  <si>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</si>
  <si>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</si>
  <si>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</si>
  <si>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</si>
  <si>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</si>
  <si>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</si>
  <si>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</si>
  <si>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</si>
  <si>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</si>
  <si>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</si>
  <si>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</si>
  <si>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</si>
  <si>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</si>
  <si>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</si>
  <si>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</si>
  <si>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</si>
  <si>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</si>
  <si>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</si>
  <si>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</si>
  <si>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</si>
  <si>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</si>
  <si>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</si>
  <si>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</si>
  <si>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</si>
  <si>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</si>
  <si>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</si>
  <si>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</si>
  <si>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</si>
  <si>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</si>
  <si>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</si>
  <si>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</si>
  <si>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</si>
  <si>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</si>
  <si>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</si>
  <si>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</si>
  <si>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</si>
  <si>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</si>
  <si>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</si>
  <si>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</si>
  <si>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</si>
  <si>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</si>
  <si>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</si>
  <si>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</si>
  <si>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</si>
  <si>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</si>
  <si>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</si>
  <si>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</si>
  <si>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</si>
  <si>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</si>
  <si>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</si>
  <si>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</si>
  <si>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</si>
  <si>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</si>
  <si>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</si>
  <si>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</si>
  <si>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</si>
  <si>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</si>
  <si>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</si>
  <si>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</si>
  <si>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</si>
  <si>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</si>
  <si>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</si>
  <si>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</si>
  <si>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</si>
  <si>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</si>
  <si>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</si>
  <si>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GO</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</si>
  <si>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</si>
  <si>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</si>
  <si>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</si>
  <si>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</si>
  <si>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</si>
  <si>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</si>
  <si>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GO</t>
    <phoneticPr fontId="1" type="noConversion"/>
  </si>
  <si>
    <t>Actor0037m</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</si>
  <si>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</si>
  <si>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</si>
  <si>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</si>
  <si>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</si>
  <si>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</si>
  <si>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</si>
  <si>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</si>
  <si>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</si>
  <si>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</si>
  <si>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</si>
  <si>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</si>
  <si>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</si>
  <si>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DI</t>
    <phoneticPr fontId="1" type="noConversion"/>
  </si>
  <si>
    <t>GO</t>
    <phoneticPr fontId="1" type="noConversion"/>
  </si>
  <si>
    <t>Equip4301</t>
    <phoneticPr fontId="1" type="noConversion"/>
  </si>
  <si>
    <t>Equip2001</t>
    <phoneticPr fontId="1" type="noConversion"/>
  </si>
  <si>
    <t>Equip4002</t>
    <phoneticPr fontId="1" type="noConversion"/>
  </si>
  <si>
    <t>Equip8201</t>
  </si>
  <si>
    <t>Equip2301</t>
    <phoneticPr fontId="1" type="noConversion"/>
  </si>
  <si>
    <t>Equip3002</t>
    <phoneticPr fontId="1" type="noConversion"/>
  </si>
  <si>
    <t>Equip2001</t>
    <phoneticPr fontId="1" type="noConversion"/>
  </si>
  <si>
    <t>Equip3201</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</si>
  <si>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</si>
  <si>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</si>
  <si>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</si>
  <si>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</si>
  <si>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</si>
  <si>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</si>
  <si>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</si>
  <si>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</si>
  <si>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</si>
  <si>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</si>
  <si>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</si>
  <si>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Equip5102</t>
    <phoneticPr fontId="1" type="noConversion"/>
  </si>
  <si>
    <t>Equip7101</t>
    <phoneticPr fontId="1" type="noConversion"/>
  </si>
  <si>
    <t>Actor2103m</t>
    <phoneticPr fontId="1" type="noConversion"/>
  </si>
  <si>
    <t>Actor1039m</t>
    <phoneticPr fontId="1" type="noConversion"/>
  </si>
  <si>
    <t>Equip8001</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</si>
  <si>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</si>
  <si>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</si>
  <si>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</si>
  <si>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</si>
  <si>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</si>
  <si>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</si>
  <si>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</si>
  <si>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</si>
  <si>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</si>
  <si>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</si>
  <si>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</si>
  <si>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</si>
  <si>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</si>
  <si>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</si>
  <si>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</si>
  <si>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</si>
  <si>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Equip8102</t>
    <phoneticPr fontId="1" type="noConversion"/>
  </si>
  <si>
    <t>Equip3101</t>
    <phoneticPr fontId="1" type="noConversion"/>
  </si>
  <si>
    <t>Equip6001</t>
    <phoneticPr fontId="1" type="noConversion"/>
  </si>
  <si>
    <t>Equip1101</t>
    <phoneticPr fontId="1" type="noConversion"/>
  </si>
  <si>
    <t>Equip1402</t>
  </si>
  <si>
    <t>Equip2402</t>
    <phoneticPr fontId="1" type="noConversion"/>
  </si>
  <si>
    <t>Actor3019</t>
    <phoneticPr fontId="1" type="noConversion"/>
  </si>
  <si>
    <t>Equip1201</t>
    <phoneticPr fontId="1" type="noConversion"/>
  </si>
  <si>
    <t>Equip6202</t>
    <phoneticPr fontId="1" type="noConversion"/>
  </si>
  <si>
    <t>Equip0101</t>
    <phoneticPr fontId="1" type="noConversion"/>
  </si>
  <si>
    <t>Equip5302</t>
    <phoneticPr fontId="1" type="noConversion"/>
  </si>
  <si>
    <t>Equip6102</t>
    <phoneticPr fontId="1" type="noConversion"/>
  </si>
  <si>
    <t>Equip7101</t>
    <phoneticPr fontId="1" type="noConversion"/>
  </si>
  <si>
    <t>Equip6001</t>
    <phoneticPr fontId="1" type="noConversion"/>
  </si>
  <si>
    <t>DI</t>
    <phoneticPr fontId="1" type="noConversion"/>
  </si>
  <si>
    <t>Equip2201</t>
    <phoneticPr fontId="1" type="noConversion"/>
  </si>
  <si>
    <t>Equip3302</t>
    <phoneticPr fontId="1" type="noConversion"/>
  </si>
  <si>
    <t>Actor0030</t>
    <phoneticPr fontId="1" type="noConversion"/>
  </si>
  <si>
    <t>Equip1401</t>
    <phoneticPr fontId="1" type="noConversion"/>
  </si>
  <si>
    <t>Equip5202</t>
    <phoneticPr fontId="1" type="noConversion"/>
  </si>
  <si>
    <t>Actor1039</t>
    <phoneticPr fontId="1" type="noConversion"/>
  </si>
  <si>
    <t>Equip4401</t>
    <phoneticPr fontId="1" type="noConversion"/>
  </si>
  <si>
    <t>Actor1218m</t>
    <phoneticPr fontId="1" type="noConversion"/>
  </si>
  <si>
    <t>Actor1218m</t>
    <phoneticPr fontId="1" type="noConversion"/>
  </si>
  <si>
    <t>Actor0024</t>
    <phoneticPr fontId="1" type="noConversion"/>
  </si>
  <si>
    <t>지정 캐릭터 LBP1</t>
    <phoneticPr fontId="1" type="noConversion"/>
  </si>
  <si>
    <t>Equip3101</t>
    <phoneticPr fontId="1" type="noConversion"/>
  </si>
  <si>
    <t>Equip0101</t>
    <phoneticPr fontId="1" type="noConversion"/>
  </si>
  <si>
    <t>Equip8102</t>
    <phoneticPr fontId="1" type="noConversion"/>
  </si>
  <si>
    <t>Equip8002</t>
    <phoneticPr fontId="1" type="noConversion"/>
  </si>
  <si>
    <t>Equip2102</t>
    <phoneticPr fontId="1" type="noConversion"/>
  </si>
  <si>
    <t>Equip1302</t>
    <phoneticPr fontId="1" type="noConversion"/>
  </si>
  <si>
    <t>Equip7002</t>
    <phoneticPr fontId="1" type="noConversion"/>
  </si>
  <si>
    <t>Equip4002</t>
    <phoneticPr fontId="1" type="noConversion"/>
  </si>
  <si>
    <t>Equip5001</t>
    <phoneticPr fontId="1" type="noConversion"/>
  </si>
  <si>
    <t>Equip0402</t>
    <phoneticPr fontId="1" type="noConversion"/>
  </si>
  <si>
    <t>Equip5301</t>
    <phoneticPr fontId="1" type="noConversion"/>
  </si>
  <si>
    <t>Equip6201</t>
    <phoneticPr fontId="1" type="noConversion"/>
  </si>
  <si>
    <t>Equip7202</t>
    <phoneticPr fontId="1" type="noConversion"/>
  </si>
  <si>
    <t>Actor1002m</t>
    <phoneticPr fontId="1" type="noConversion"/>
  </si>
  <si>
    <t>EN</t>
    <phoneticPr fontId="1" type="noConversion"/>
  </si>
  <si>
    <t>Actor1108</t>
    <phoneticPr fontId="1" type="noConversion"/>
  </si>
  <si>
    <t>Actor2120</t>
    <phoneticPr fontId="1" type="noConversion"/>
  </si>
  <si>
    <t>Actor1141</t>
    <phoneticPr fontId="1" type="noConversion"/>
  </si>
  <si>
    <t>Equip0202</t>
    <phoneticPr fontId="1" type="noConversion"/>
  </si>
  <si>
    <t>Equip3302</t>
    <phoneticPr fontId="1" type="noConversion"/>
  </si>
  <si>
    <t>GO</t>
    <phoneticPr fontId="1" type="noConversion"/>
  </si>
  <si>
    <t>Equip1202</t>
  </si>
  <si>
    <t>Equip1202</t>
    <phoneticPr fontId="1" type="noConversion"/>
  </si>
  <si>
    <t>Equip3402</t>
    <phoneticPr fontId="1" type="noConversion"/>
  </si>
  <si>
    <t>Equip0302</t>
    <phoneticPr fontId="1" type="noConversion"/>
  </si>
  <si>
    <t>Equip2101</t>
    <phoneticPr fontId="1" type="noConversion"/>
  </si>
  <si>
    <t>Equip2101</t>
    <phoneticPr fontId="1" type="noConversion"/>
  </si>
  <si>
    <t>Equip8302</t>
    <phoneticPr fontId="1" type="noConversion"/>
  </si>
  <si>
    <t>Equip7301</t>
    <phoneticPr fontId="1" type="noConversion"/>
  </si>
  <si>
    <t>Equip6302</t>
    <phoneticPr fontId="1" type="noConversion"/>
  </si>
  <si>
    <t>Equip4101</t>
    <phoneticPr fontId="1" type="noConversion"/>
  </si>
  <si>
    <t>Equip4201</t>
    <phoneticPr fontId="1" type="noConversion"/>
  </si>
  <si>
    <t>GO</t>
    <phoneticPr fontId="1" type="noConversion"/>
  </si>
  <si>
    <t>Actor3212m</t>
    <phoneticPr fontId="1" type="noConversion"/>
  </si>
  <si>
    <t>Actor0125m</t>
    <phoneticPr fontId="1" type="noConversion"/>
  </si>
  <si>
    <t>Actor0113m</t>
    <phoneticPr fontId="1" type="noConversion"/>
  </si>
  <si>
    <t>Actor2120m</t>
    <phoneticPr fontId="1" type="noConversion"/>
  </si>
  <si>
    <t>Actor1029m</t>
    <phoneticPr fontId="1" type="noConversion"/>
  </si>
  <si>
    <t>Equip3401</t>
  </si>
  <si>
    <t>Equip0001</t>
    <phoneticPr fontId="1" type="noConversion"/>
  </si>
  <si>
    <t>지정 캐릭터 LBP6</t>
    <phoneticPr fontId="1" type="noConversion"/>
  </si>
  <si>
    <t>Actor0125</t>
    <phoneticPr fontId="1" type="noConversion"/>
  </si>
  <si>
    <t>지정 캐릭터 LBP5</t>
  </si>
  <si>
    <t>지정 캐릭터 LBP5</t>
    <phoneticPr fontId="1" type="noConversion"/>
  </si>
  <si>
    <t>프리스</t>
  </si>
  <si>
    <t>프리스</t>
    <phoneticPr fontId="1" type="noConversion"/>
  </si>
  <si>
    <t>지정 캐릭터 LBP1</t>
    <phoneticPr fontId="1" type="noConversion"/>
  </si>
  <si>
    <t>Actor2015</t>
    <phoneticPr fontId="1" type="noConversion"/>
  </si>
  <si>
    <t>Actor3022</t>
    <phoneticPr fontId="1" type="noConversion"/>
  </si>
  <si>
    <t>Actor3231</t>
    <phoneticPr fontId="1" type="noConversion"/>
  </si>
  <si>
    <t>Actor2103</t>
    <phoneticPr fontId="1" type="noConversion"/>
  </si>
  <si>
    <t>Actor3114</t>
    <phoneticPr fontId="1" type="noConversion"/>
  </si>
  <si>
    <t>Actor2128</t>
    <phoneticPr fontId="1" type="noConversion"/>
  </si>
  <si>
    <t>Actor1109</t>
    <phoneticPr fontId="1" type="noConversion"/>
  </si>
  <si>
    <t>Actor0113</t>
    <phoneticPr fontId="1" type="noConversion"/>
  </si>
  <si>
    <t>Actor2011</t>
    <phoneticPr fontId="1" type="noConversion"/>
  </si>
  <si>
    <t>Actor0125</t>
    <phoneticPr fontId="1" type="noConversion"/>
  </si>
  <si>
    <t>Actor0104</t>
    <phoneticPr fontId="1" type="noConversion"/>
  </si>
  <si>
    <t>Actor3117</t>
    <phoneticPr fontId="1" type="noConversion"/>
  </si>
  <si>
    <t>Equip2202</t>
    <phoneticPr fontId="1" type="noConversion"/>
  </si>
  <si>
    <t>Equip7002</t>
    <phoneticPr fontId="1" type="noConversion"/>
  </si>
  <si>
    <t>Equip3102</t>
    <phoneticPr fontId="1" type="noConversion"/>
  </si>
  <si>
    <t>Equip5201</t>
    <phoneticPr fontId="1" type="noConversion"/>
  </si>
  <si>
    <t>Equip2202</t>
    <phoneticPr fontId="1" type="noConversion"/>
  </si>
  <si>
    <t>Equip4001</t>
    <phoneticPr fontId="1" type="noConversion"/>
  </si>
  <si>
    <t>Equip0301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</si>
</sst>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7.7221477069866458</v>
          </cell>
          <cell r="W2">
            <v>10.624877854112714</v>
          </cell>
          <cell r="X2">
            <v>11.58</v>
          </cell>
          <cell r="Y2">
            <v>15.94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7.368217528200482</v>
          </cell>
          <cell r="W3">
            <v>11.237689728197122</v>
          </cell>
          <cell r="X3">
            <v>11.05</v>
          </cell>
          <cell r="Y3">
            <v>16.86</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7.4948941337982085</v>
          </cell>
          <cell r="W4">
            <v>10.867469908166603</v>
          </cell>
          <cell r="X4">
            <v>16.46</v>
          </cell>
          <cell r="Y4">
            <v>23.87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6.7937503130067061</v>
          </cell>
          <cell r="W5">
            <v>11.158532262746874</v>
          </cell>
          <cell r="X5">
            <v>14.92</v>
          </cell>
          <cell r="Y5">
            <v>24.51</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7.959778461008514</v>
          </cell>
          <cell r="W6">
            <v>10.707863438650467</v>
          </cell>
          <cell r="X6">
            <v>28.15</v>
          </cell>
          <cell r="Y6">
            <v>37.869999999999997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6.9586359370587711</v>
          </cell>
          <cell r="W7">
            <v>11.529740108637419</v>
          </cell>
          <cell r="X7">
            <v>24.61</v>
          </cell>
          <cell r="Y7">
            <v>40.78</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8.1176386033067747</v>
          </cell>
          <cell r="W8">
            <v>10.653808561035584</v>
          </cell>
          <cell r="X8">
            <v>55.95</v>
          </cell>
          <cell r="Y8">
            <v>73.430000000000007</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6.7480784931081494</v>
          </cell>
          <cell r="W9">
            <v>11.832985057114714</v>
          </cell>
          <cell r="X9">
            <v>46.51</v>
          </cell>
          <cell r="Y9">
            <v>81.56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8.0986687809380324</v>
          </cell>
          <cell r="W10">
            <v>10.531583878664218</v>
          </cell>
          <cell r="X10">
            <v>119.65</v>
          </cell>
          <cell r="Y10">
            <v>155.6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7.2869413670045846</v>
          </cell>
          <cell r="W11">
            <v>11.160962602509249</v>
          </cell>
          <cell r="X11">
            <v>107.66</v>
          </cell>
          <cell r="Y11">
            <v>164.9</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7.963021161740568</v>
          </cell>
          <cell r="W12">
            <v>10.676519375583885</v>
          </cell>
          <cell r="X12">
            <v>153.33000000000001</v>
          </cell>
          <cell r="Y12">
            <v>205.58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7.3909708775984981</v>
          </cell>
          <cell r="W13">
            <v>11.249018320438667</v>
          </cell>
          <cell r="X13">
            <v>142.32</v>
          </cell>
          <cell r="Y13">
            <v>216.6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7.4220706207847957</v>
          </cell>
          <cell r="W14">
            <v>10.858136136570616</v>
          </cell>
          <cell r="X14">
            <v>186.26</v>
          </cell>
          <cell r="Y14">
            <v>272.49</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8.1668282390370823</v>
          </cell>
          <cell r="W15">
            <v>10.687480771025548</v>
          </cell>
          <cell r="X15">
            <v>12.25</v>
          </cell>
          <cell r="Y15">
            <v>16.03</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6.8381002656096062</v>
          </cell>
          <cell r="W16">
            <v>11.68932878111262</v>
          </cell>
          <cell r="X16">
            <v>10.26</v>
          </cell>
          <cell r="Y16">
            <v>17.53</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7.5603430859233276</v>
          </cell>
          <cell r="W17">
            <v>10.87862611990878</v>
          </cell>
          <cell r="X17">
            <v>16.600000000000001</v>
          </cell>
          <cell r="Y17">
            <v>23.89</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7.2030190736453203</v>
          </cell>
          <cell r="W18">
            <v>11.481236277717562</v>
          </cell>
          <cell r="X18">
            <v>15.82</v>
          </cell>
          <cell r="Y18">
            <v>25.21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7.9198682742007467</v>
          </cell>
          <cell r="W19">
            <v>10.624436478022076</v>
          </cell>
          <cell r="X19">
            <v>28.01</v>
          </cell>
          <cell r="Y19">
            <v>37.58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6.6705048866499457</v>
          </cell>
          <cell r="W20">
            <v>11.446623401846315</v>
          </cell>
          <cell r="X20">
            <v>23.59</v>
          </cell>
          <cell r="Y20">
            <v>40.49</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8.1270281367593817</v>
          </cell>
          <cell r="W21">
            <v>10.393611850860571</v>
          </cell>
          <cell r="X21">
            <v>56.02</v>
          </cell>
          <cell r="Y21">
            <v>71.64</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7.3986636787314666</v>
          </cell>
          <cell r="W22">
            <v>11.455612807692269</v>
          </cell>
          <cell r="X22">
            <v>50.99</v>
          </cell>
          <cell r="Y22">
            <v>78.959999999999994</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7.7992436737233941</v>
          </cell>
          <cell r="W23">
            <v>10.481897637578713</v>
          </cell>
          <cell r="X23">
            <v>115.23</v>
          </cell>
          <cell r="Y23">
            <v>154.87</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6.9778923053450193</v>
          </cell>
          <cell r="W24">
            <v>11.333619461800424</v>
          </cell>
          <cell r="X24">
            <v>103.1</v>
          </cell>
          <cell r="Y24">
            <v>167.45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7.8047565049099408</v>
          </cell>
          <cell r="W25">
            <v>10.622897072437281</v>
          </cell>
          <cell r="X25">
            <v>150.28</v>
          </cell>
          <cell r="Y25">
            <v>204.55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7.0263074037810238</v>
          </cell>
          <cell r="W26">
            <v>11.445876947765505</v>
          </cell>
          <cell r="X26">
            <v>135.29</v>
          </cell>
          <cell r="Y26">
            <v>220.39</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7.6804595081193812</v>
          </cell>
          <cell r="W27">
            <v>11.06086477543518</v>
          </cell>
          <cell r="X27">
            <v>192.74</v>
          </cell>
          <cell r="Y27">
            <v>277.57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7.937406879916411</v>
          </cell>
          <cell r="W28">
            <v>10.901274208556828</v>
          </cell>
          <cell r="X28">
            <v>11.91</v>
          </cell>
          <cell r="Y28">
            <v>16.350000000000001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7.1937630958196372</v>
          </cell>
          <cell r="W29">
            <v>11.370389395813616</v>
          </cell>
          <cell r="X29">
            <v>10.79</v>
          </cell>
          <cell r="Y29">
            <v>17.059999999999999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8.1912642904655151</v>
          </cell>
          <cell r="W30">
            <v>11.082663081625522</v>
          </cell>
          <cell r="X30">
            <v>17.989999999999998</v>
          </cell>
          <cell r="Y30">
            <v>24.34</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6.96982215180625</v>
          </cell>
          <cell r="W31">
            <v>11.539456671159824</v>
          </cell>
          <cell r="X31">
            <v>15.31</v>
          </cell>
          <cell r="Y31">
            <v>25.34</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7.4827046796044687</v>
          </cell>
          <cell r="W32">
            <v>10.381151573575668</v>
          </cell>
          <cell r="X32">
            <v>26.47</v>
          </cell>
          <cell r="Y32">
            <v>36.72</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6.7511943831969408</v>
          </cell>
          <cell r="W33">
            <v>11.522776051626348</v>
          </cell>
          <cell r="X33">
            <v>23.88</v>
          </cell>
          <cell r="Y33">
            <v>40.76</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7.5423010823318899</v>
          </cell>
          <cell r="W34">
            <v>10.428688979660258</v>
          </cell>
          <cell r="X34">
            <v>51.99</v>
          </cell>
          <cell r="Y34">
            <v>71.88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7.3660339889091295</v>
          </cell>
          <cell r="W35">
            <v>11.339820401947041</v>
          </cell>
          <cell r="X35">
            <v>50.77</v>
          </cell>
          <cell r="Y35">
            <v>78.16</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7.5019131593803881</v>
          </cell>
          <cell r="W36">
            <v>10.498460791062071</v>
          </cell>
          <cell r="X36">
            <v>110.84</v>
          </cell>
          <cell r="Y36">
            <v>155.11000000000001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6.7517567328048234</v>
          </cell>
          <cell r="W37">
            <v>11.315337724982911</v>
          </cell>
          <cell r="X37">
            <v>99.75</v>
          </cell>
          <cell r="Y37">
            <v>167.18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7.9938991570214775</v>
          </cell>
          <cell r="W38">
            <v>10.487466993792543</v>
          </cell>
          <cell r="X38">
            <v>153.93</v>
          </cell>
          <cell r="Y38">
            <v>201.94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7.0468835625366193</v>
          </cell>
          <cell r="W39">
            <v>11.260462859665177</v>
          </cell>
          <cell r="X39">
            <v>135.69</v>
          </cell>
          <cell r="Y39">
            <v>216.82</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7.708060184664971</v>
          </cell>
          <cell r="W40">
            <v>10.429709436034608</v>
          </cell>
          <cell r="X40">
            <v>193.43</v>
          </cell>
          <cell r="Y40">
            <v>261.73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8.1109006738306046</v>
          </cell>
          <cell r="W41">
            <v>10.845279459161926</v>
          </cell>
          <cell r="X41">
            <v>12.17</v>
          </cell>
          <cell r="Y41">
            <v>16.27</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7.4000088835339568</v>
          </cell>
          <cell r="W42">
            <v>11.470932308661739</v>
          </cell>
          <cell r="X42">
            <v>11.1</v>
          </cell>
          <cell r="Y42">
            <v>17.21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8.0537782871360175</v>
          </cell>
          <cell r="W43">
            <v>10.904768709205365</v>
          </cell>
          <cell r="X43">
            <v>17.690000000000001</v>
          </cell>
          <cell r="Y43">
            <v>23.95</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6.8851671747705545</v>
          </cell>
          <cell r="W44">
            <v>11.360277177314588</v>
          </cell>
          <cell r="X44">
            <v>15.12</v>
          </cell>
          <cell r="Y44">
            <v>24.95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7.7385330912706589</v>
          </cell>
          <cell r="W45">
            <v>10.5949398493846</v>
          </cell>
          <cell r="X45">
            <v>27.37</v>
          </cell>
          <cell r="Y45">
            <v>37.47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6.9125270425252454</v>
          </cell>
          <cell r="W46">
            <v>11.757467451856373</v>
          </cell>
          <cell r="X46">
            <v>24.45</v>
          </cell>
          <cell r="Y46">
            <v>41.59</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8.0218315994103975</v>
          </cell>
          <cell r="W47">
            <v>10.808769700471689</v>
          </cell>
          <cell r="X47">
            <v>55.29</v>
          </cell>
          <cell r="Y47">
            <v>74.5</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6.9659709837028885</v>
          </cell>
          <cell r="W48">
            <v>11.771551454429655</v>
          </cell>
          <cell r="X48">
            <v>48.01</v>
          </cell>
          <cell r="Y48">
            <v>81.13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7.4934547409551762</v>
          </cell>
          <cell r="W49">
            <v>10.392694245795811</v>
          </cell>
          <cell r="X49">
            <v>110.71</v>
          </cell>
          <cell r="Y49">
            <v>153.55000000000001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7.379869172569796</v>
          </cell>
          <cell r="W50">
            <v>11.766715649510493</v>
          </cell>
          <cell r="X50">
            <v>109.03</v>
          </cell>
          <cell r="Y50">
            <v>173.85</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8.0394519678783762</v>
          </cell>
          <cell r="W51">
            <v>10.977551811770537</v>
          </cell>
          <cell r="X51">
            <v>154.80000000000001</v>
          </cell>
          <cell r="Y51">
            <v>211.38</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7.0997339984532362</v>
          </cell>
          <cell r="W52">
            <v>11.306234668716503</v>
          </cell>
          <cell r="X52">
            <v>136.71</v>
          </cell>
          <cell r="Y52">
            <v>217.71</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7.9827857059887828</v>
          </cell>
          <cell r="W53">
            <v>10.893620056414845</v>
          </cell>
          <cell r="X53">
            <v>200.33</v>
          </cell>
          <cell r="Y53">
            <v>273.38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8.0801756064996848</v>
          </cell>
          <cell r="W54">
            <v>10.892094276144881</v>
          </cell>
          <cell r="X54">
            <v>12.12</v>
          </cell>
          <cell r="Y54">
            <v>16.34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6.8728626605182823</v>
          </cell>
          <cell r="W55">
            <v>11.831519490931811</v>
          </cell>
          <cell r="X55">
            <v>10.31</v>
          </cell>
          <cell r="Y55">
            <v>17.75</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7.6318620844640712</v>
          </cell>
          <cell r="W56">
            <v>10.846456163629211</v>
          </cell>
          <cell r="X56">
            <v>16.760000000000002</v>
          </cell>
          <cell r="Y56">
            <v>23.82</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7.150794879834125</v>
          </cell>
          <cell r="W57">
            <v>11.130457070452726</v>
          </cell>
          <cell r="X57">
            <v>15.7</v>
          </cell>
          <cell r="Y57">
            <v>24.44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8.0159748954327732</v>
          </cell>
          <cell r="W58">
            <v>10.637705774831311</v>
          </cell>
          <cell r="X58">
            <v>28.35</v>
          </cell>
          <cell r="Y58">
            <v>37.619999999999997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7.2518307876642165</v>
          </cell>
          <cell r="W59">
            <v>11.561429371145412</v>
          </cell>
          <cell r="X59">
            <v>25.65</v>
          </cell>
          <cell r="Y59">
            <v>40.89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8.1755068134497417</v>
          </cell>
          <cell r="W60">
            <v>10.762758105194639</v>
          </cell>
          <cell r="X60">
            <v>56.35</v>
          </cell>
          <cell r="Y60">
            <v>74.180000000000007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7.0916385192058051</v>
          </cell>
          <cell r="W61">
            <v>11.773319912156733</v>
          </cell>
          <cell r="X61">
            <v>48.88</v>
          </cell>
          <cell r="Y61">
            <v>81.150000000000006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7.4175018780854209</v>
          </cell>
          <cell r="W62">
            <v>11.018764256539287</v>
          </cell>
          <cell r="X62">
            <v>109.59</v>
          </cell>
          <cell r="Y62">
            <v>162.80000000000001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6.9595144022445963</v>
          </cell>
          <cell r="W63">
            <v>11.644215296812352</v>
          </cell>
          <cell r="X63">
            <v>102.82</v>
          </cell>
          <cell r="Y63">
            <v>172.04</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7.9028743352485984</v>
          </cell>
          <cell r="W64">
            <v>11.090989247433004</v>
          </cell>
          <cell r="X64">
            <v>152.16999999999999</v>
          </cell>
          <cell r="Y64">
            <v>213.56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7.1982454928771844</v>
          </cell>
          <cell r="W65">
            <v>11.502423268939795</v>
          </cell>
          <cell r="X65">
            <v>138.6</v>
          </cell>
          <cell r="Y65">
            <v>221.48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7.7563203617172967</v>
          </cell>
          <cell r="W66">
            <v>10.489516366853387</v>
          </cell>
          <cell r="X66">
            <v>194.65</v>
          </cell>
          <cell r="Y66">
            <v>263.24</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8.0894698555918048</v>
          </cell>
          <cell r="W68">
            <v>11.084622882713189</v>
          </cell>
          <cell r="X68">
            <v>12.13</v>
          </cell>
          <cell r="Y68">
            <v>16.63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7.3475175036705753</v>
          </cell>
          <cell r="W69">
            <v>11.144493544424076</v>
          </cell>
          <cell r="X69">
            <v>11.02</v>
          </cell>
          <cell r="Y69">
            <v>16.72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7.7697037977352199</v>
          </cell>
          <cell r="W70">
            <v>11.081286990827682</v>
          </cell>
          <cell r="X70">
            <v>17.059999999999999</v>
          </cell>
          <cell r="Y70">
            <v>24.34</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6.9861515575457815</v>
          </cell>
          <cell r="W71">
            <v>11.771240178542676</v>
          </cell>
          <cell r="X71">
            <v>15.34</v>
          </cell>
          <cell r="Y71">
            <v>25.85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7.9372166287999066</v>
          </cell>
          <cell r="W72">
            <v>10.476859827267258</v>
          </cell>
          <cell r="X72">
            <v>28.07</v>
          </cell>
          <cell r="Y72">
            <v>37.06</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6.8455395852838974</v>
          </cell>
          <cell r="W73">
            <v>11.311076827045028</v>
          </cell>
          <cell r="X73">
            <v>24.21</v>
          </cell>
          <cell r="Y73">
            <v>40.01</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7.4265392070486449</v>
          </cell>
          <cell r="W74">
            <v>10.662735661535242</v>
          </cell>
          <cell r="X74">
            <v>51.19</v>
          </cell>
          <cell r="Y74">
            <v>73.489999999999995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6.8807807451704743</v>
          </cell>
          <cell r="W75">
            <v>11.478129680579542</v>
          </cell>
          <cell r="X75">
            <v>47.43</v>
          </cell>
          <cell r="Y75">
            <v>79.11</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8.0604302445333449</v>
          </cell>
          <cell r="W76">
            <v>10.762211326127421</v>
          </cell>
          <cell r="X76">
            <v>119.09</v>
          </cell>
          <cell r="Y76">
            <v>159.01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6.8217706485594301</v>
          </cell>
          <cell r="W77">
            <v>11.149558649741154</v>
          </cell>
          <cell r="X77">
            <v>100.79</v>
          </cell>
          <cell r="Y77">
            <v>164.73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8.18468167646148</v>
          </cell>
          <cell r="W78">
            <v>10.388179943078041</v>
          </cell>
          <cell r="X78">
            <v>157.6</v>
          </cell>
          <cell r="Y78">
            <v>200.03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7.2137561343819936</v>
          </cell>
          <cell r="W79">
            <v>11.786595228287268</v>
          </cell>
          <cell r="X79">
            <v>138.9</v>
          </cell>
          <cell r="Y79">
            <v>226.96</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7.8632025681051374</v>
          </cell>
          <cell r="W80">
            <v>10.751410428310635</v>
          </cell>
          <cell r="X80">
            <v>197.33</v>
          </cell>
          <cell r="Y80">
            <v>269.81</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8.0531010913044128</v>
          </cell>
          <cell r="W88">
            <v>10.874710858445606</v>
          </cell>
          <cell r="X88">
            <v>12.08</v>
          </cell>
          <cell r="Y88">
            <v>16.309999999999999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7.3173402276413775</v>
          </cell>
          <cell r="W89">
            <v>11.507080330897185</v>
          </cell>
          <cell r="X89">
            <v>10.98</v>
          </cell>
          <cell r="Y89">
            <v>17.260000000000002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7.4760517775557727</v>
          </cell>
          <cell r="W90">
            <v>11.039884761509583</v>
          </cell>
          <cell r="X90">
            <v>16.420000000000002</v>
          </cell>
          <cell r="Y90">
            <v>24.25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6.8794329697853742</v>
          </cell>
          <cell r="W91">
            <v>11.362474945588705</v>
          </cell>
          <cell r="X91">
            <v>15.11</v>
          </cell>
          <cell r="Y91">
            <v>24.95</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7.8383983952174932</v>
          </cell>
          <cell r="W92">
            <v>10.460372345613166</v>
          </cell>
          <cell r="X92">
            <v>27.72</v>
          </cell>
          <cell r="Y92">
            <v>37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7.0712896763283988</v>
          </cell>
          <cell r="W93">
            <v>11.268120480640626</v>
          </cell>
          <cell r="X93">
            <v>25.01</v>
          </cell>
          <cell r="Y93">
            <v>39.85</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8.0359563860123462</v>
          </cell>
          <cell r="W94">
            <v>11.074018310707155</v>
          </cell>
          <cell r="X94">
            <v>55.39</v>
          </cell>
          <cell r="Y94">
            <v>76.33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7.2800329569401052</v>
          </cell>
          <cell r="W95">
            <v>11.448781362682977</v>
          </cell>
          <cell r="X95">
            <v>50.18</v>
          </cell>
          <cell r="Y95">
            <v>78.91</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7.7508085693968454</v>
          </cell>
          <cell r="W96">
            <v>10.573640078765084</v>
          </cell>
          <cell r="X96">
            <v>114.52</v>
          </cell>
          <cell r="Y96">
            <v>156.22</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6.8162714303002003</v>
          </cell>
          <cell r="W97">
            <v>11.559179268372691</v>
          </cell>
          <cell r="X97">
            <v>100.71</v>
          </cell>
          <cell r="Y97">
            <v>170.78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7.7690159858100882</v>
          </cell>
          <cell r="W98">
            <v>10.527248502563264</v>
          </cell>
          <cell r="X98">
            <v>149.6</v>
          </cell>
          <cell r="Y98">
            <v>202.71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6.847620103338806</v>
          </cell>
          <cell r="W99">
            <v>11.402686394716563</v>
          </cell>
          <cell r="X99">
            <v>131.85</v>
          </cell>
          <cell r="Y99">
            <v>219.56</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7.599871847093894</v>
          </cell>
          <cell r="W100">
            <v>10.315693983955455</v>
          </cell>
          <cell r="X100">
            <v>190.72</v>
          </cell>
          <cell r="Y100">
            <v>258.87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8.1562768982658724</v>
          </cell>
          <cell r="W101">
            <v>10.860544565015594</v>
          </cell>
          <cell r="X101">
            <v>12.23</v>
          </cell>
          <cell r="Y101">
            <v>16.29</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6.8330711485419053</v>
          </cell>
          <cell r="W102">
            <v>11.747855336754322</v>
          </cell>
          <cell r="X102">
            <v>10.25</v>
          </cell>
          <cell r="Y102">
            <v>17.62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8.0969754388690838</v>
          </cell>
          <cell r="W103">
            <v>10.423734065107276</v>
          </cell>
          <cell r="X103">
            <v>17.78</v>
          </cell>
          <cell r="Y103">
            <v>22.89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7.374462619621041</v>
          </cell>
          <cell r="W104">
            <v>11.511625594400883</v>
          </cell>
          <cell r="X104">
            <v>16.2</v>
          </cell>
          <cell r="Y104">
            <v>25.28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8.2010239931721944</v>
          </cell>
          <cell r="W105">
            <v>10.920228153013346</v>
          </cell>
          <cell r="X105">
            <v>29.01</v>
          </cell>
          <cell r="Y105">
            <v>38.619999999999997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7.3569042855244344</v>
          </cell>
          <cell r="W106">
            <v>11.252421679095079</v>
          </cell>
          <cell r="X106">
            <v>26.02</v>
          </cell>
          <cell r="Y106">
            <v>39.799999999999997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8.1086136391677162</v>
          </cell>
          <cell r="W107">
            <v>10.725063939683967</v>
          </cell>
          <cell r="X107">
            <v>55.89</v>
          </cell>
          <cell r="Y107">
            <v>73.92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7.1876147435287505</v>
          </cell>
          <cell r="W108">
            <v>11.771473253719705</v>
          </cell>
          <cell r="X108">
            <v>49.54</v>
          </cell>
          <cell r="Y108">
            <v>81.13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7.6422648224151448</v>
          </cell>
          <cell r="W109">
            <v>10.709604155770773</v>
          </cell>
          <cell r="X109">
            <v>112.91</v>
          </cell>
          <cell r="Y109">
            <v>158.22999999999999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7.1150487629166577</v>
          </cell>
          <cell r="W110">
            <v>11.118218894219511</v>
          </cell>
          <cell r="X110">
            <v>105.12</v>
          </cell>
          <cell r="Y110">
            <v>164.27</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7.4466519927717849</v>
          </cell>
          <cell r="W111">
            <v>10.342557091349823</v>
          </cell>
          <cell r="X111">
            <v>143.38999999999999</v>
          </cell>
          <cell r="Y111">
            <v>199.15</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6.9627377224271703</v>
          </cell>
          <cell r="W112">
            <v>11.184932813553127</v>
          </cell>
          <cell r="X112">
            <v>134.07</v>
          </cell>
          <cell r="Y112">
            <v>215.37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7.9132138252623143</v>
          </cell>
          <cell r="W113">
            <v>10.561484885797581</v>
          </cell>
          <cell r="X113">
            <v>198.58</v>
          </cell>
          <cell r="Y113">
            <v>265.04000000000002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7.8625760204478023</v>
          </cell>
          <cell r="W115">
            <v>11.04475740236413</v>
          </cell>
          <cell r="X115">
            <v>11.79</v>
          </cell>
          <cell r="Y115">
            <v>16.57</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7.2717243770214175</v>
          </cell>
          <cell r="W116">
            <v>11.689166601459377</v>
          </cell>
          <cell r="X116">
            <v>10.91</v>
          </cell>
          <cell r="Y116">
            <v>17.53</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7.7495855806101144</v>
          </cell>
          <cell r="W117">
            <v>10.857017608341982</v>
          </cell>
          <cell r="X117">
            <v>17.02</v>
          </cell>
          <cell r="Y117">
            <v>23.84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6.9543415498917645</v>
          </cell>
          <cell r="W118">
            <v>11.428302294765704</v>
          </cell>
          <cell r="X118">
            <v>15.27</v>
          </cell>
          <cell r="Y118">
            <v>25.1</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7.8674433407892277</v>
          </cell>
          <cell r="W119">
            <v>10.868274401931222</v>
          </cell>
          <cell r="X119">
            <v>27.83</v>
          </cell>
          <cell r="Y119">
            <v>38.44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7.2833199806535065</v>
          </cell>
          <cell r="W120">
            <v>11.560438549823804</v>
          </cell>
          <cell r="X120">
            <v>25.76</v>
          </cell>
          <cell r="Y120">
            <v>40.89</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8.0474763796375015</v>
          </cell>
          <cell r="W121">
            <v>11.084673826364666</v>
          </cell>
          <cell r="X121">
            <v>55.47</v>
          </cell>
          <cell r="Y121">
            <v>76.400000000000006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6.9751958947494792</v>
          </cell>
          <cell r="W122">
            <v>11.537590530434334</v>
          </cell>
          <cell r="X122">
            <v>48.08</v>
          </cell>
          <cell r="Y122">
            <v>79.52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8.1315500621366663</v>
          </cell>
          <cell r="W123">
            <v>10.47581140980328</v>
          </cell>
          <cell r="X123">
            <v>120.14</v>
          </cell>
          <cell r="Y123">
            <v>154.78</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7.0031911130450171</v>
          </cell>
          <cell r="W124">
            <v>11.774849962172274</v>
          </cell>
          <cell r="X124">
            <v>103.47</v>
          </cell>
          <cell r="Y124">
            <v>173.97</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8.1321933668981288</v>
          </cell>
          <cell r="W125">
            <v>10.400448902676779</v>
          </cell>
          <cell r="X125">
            <v>156.59</v>
          </cell>
          <cell r="Y125">
            <v>200.26</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6.6444880221952989</v>
          </cell>
          <cell r="W126">
            <v>11.71921560475292</v>
          </cell>
          <cell r="X126">
            <v>127.94</v>
          </cell>
          <cell r="Y126">
            <v>225.66</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7.6097527197988653</v>
          </cell>
          <cell r="W127">
            <v>10.603360029842847</v>
          </cell>
          <cell r="X127">
            <v>190.97</v>
          </cell>
          <cell r="Y127">
            <v>266.08999999999997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I17" sqref="I17"/>
    </sheetView>
    <sheetView topLeftCell="E1"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0.77242920445501628</v>
      </c>
      <c r="C2">
        <f t="shared" ref="C2:C32" ca="1" si="0">RAND()</f>
        <v>2.318825924709178E-2</v>
      </c>
      <c r="D2" t="str">
        <f ca="1">VLOOKUP($B2
+IF(D1="DI",1,
IF(D1="EN",2,
IF(D1="GO",3,0))),$AC:$AD,MATCH($AD$1,$AC$1:$AD$1,0),1)</f>
        <v>EN</v>
      </c>
      <c r="E2">
        <f ca="1">ROUNDDOWN(VLOOKUP(D2,$P:$W,MATCH($U$1,$P$1:$W$1,0),0)+C2*(VLOOKUP(D2,$P:$W,MATCH($V$1,$P$1:$W$1,0),0)-VLOOKUP(D2,$P:$W,MATCH($U$1,$P$1:$W$1,0),0)+10^ABS(VLOOKUP(D2,$P:$W,MATCH($W$1,$P$1:$W$1,0),0))),VLOOKUP(D2,$P:$W,MATCH($W$1,$P$1:$W$1,0),0))</f>
        <v>6</v>
      </c>
      <c r="F2" t="s">
        <v>127</v>
      </c>
      <c r="G2">
        <v>7</v>
      </c>
      <c r="H2" t="s">
        <v>127</v>
      </c>
      <c r="I2">
        <v>6</v>
      </c>
      <c r="J2" t="str">
        <f>IF(H2="GO",
  IF(I2&lt;100,"골드이상",""),
IF(H2="DI",
  IF(I2&gt;29,"다이아너무많음",
  IF(I2&gt;9,"다이아다소많음","")),""))</f>
        <v/>
      </c>
      <c r="K2" t="str">
        <f ca="1">IF(ROW()=2,L2,OFFSET(K2,-1,0)&amp;","&amp;L2)</f>
        <v>{"dy":1,"cd":"EN","cn":6}</v>
      </c>
      <c r="L2" t="str">
        <f>"{"""&amp;A$1&amp;""":"&amp;A2
&amp;","""&amp;H$1&amp;""":"""&amp;H2&amp;""""
&amp;","""&amp;I$1&amp;""":"&amp;I2&amp;"}"</f>
        <v>{"dy":1,"cd":"EN","cn":6}</v>
      </c>
      <c r="N2" t="str">
        <f ca="1">"["&amp;
IF(LEFT(OFFSET(K1,COUNTA(K:K)-1,0),1)=",",SUBSTITUTE(OFFSET(K1,COUNTA(K:K)-1,0),",","",1),OFFSET(K1,COUNTA(K:K)-1,0))
&amp;"]"</f>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dy":25,"cd":"DI","cn":4},{"dy":26,"cd":"EN","cn":8},{"dy":27,"cd":"GO","cn":2900},{"dy":28,"cd":"EN","cn":9},{"dy":29,"cd":"GO","cn":3500},{"dy":30,"cd":"EN","cn":8},{"dy":31,"cd":"GO","cn":1700}]</v>
      </c>
      <c r="P2" t="s">
        <v>97</v>
      </c>
      <c r="Q2">
        <f ca="1">COUNTIF(D:D,P2)</f>
        <v>15</v>
      </c>
      <c r="R2">
        <f>COUNTIF(H:H,P2)</f>
        <v>14</v>
      </c>
      <c r="S2">
        <f>SUMIF(H:H,P2,I:I)</f>
        <v>106</v>
      </c>
      <c r="T2">
        <f>S2/R2</f>
        <v>7.5714285714285712</v>
      </c>
      <c r="U2">
        <v>6</v>
      </c>
      <c r="V2">
        <v>9</v>
      </c>
      <c r="W2">
        <v>0</v>
      </c>
      <c r="Y2">
        <v>1</v>
      </c>
      <c r="Z2">
        <v>0</v>
      </c>
      <c r="AA2">
        <v>14</v>
      </c>
      <c r="AB2">
        <f>AA2/SUMIF(Z:Z,Z2,AA:AA)</f>
        <v>0.46666666666666667</v>
      </c>
      <c r="AC2">
        <v>0</v>
      </c>
      <c r="AD2" t="s">
        <v>126</v>
      </c>
    </row>
    <row r="3" spans="1:30">
      <c r="A3">
        <v>2</v>
      </c>
      <c r="B3">
        <f t="shared" ref="B3:B32" ca="1" si="1">RAND()</f>
        <v>0.5975770771570158</v>
      </c>
      <c r="C3">
        <f t="shared" ca="1" si="0"/>
        <v>0.86699957659892457</v>
      </c>
      <c r="D3" t="str">
        <f t="shared" ref="D3:D32" ca="1" si="2">VLOOKUP($B3
+IF(D2="DI",1,
IF(D2="EN",2,
IF(D2="GO",3,0))),$AC:$AD,MATCH($AD$1,$AC$1:$AD$1,0),1)</f>
        <v>GO</v>
      </c>
      <c r="E3">
        <f t="shared" ref="E3:E32" ca="1" si="3">ROUNDDOWN(VLOOKUP(D3,$P:$W,MATCH($U$1,$P$1:$W$1,0),0)+C3*(VLOOKUP(D3,$P:$W,MATCH($V$1,$P$1:$W$1,0),0)-VLOOKUP(D3,$P:$W,MATCH($U$1,$P$1:$W$1,0),0)+10^ABS(VLOOKUP(D3,$P:$W,MATCH($W$1,$P$1:$W$1,0),0))),VLOOKUP(D3,$P:$W,MATCH($W$1,$P$1:$W$1,0),0))</f>
        <v>3100</v>
      </c>
      <c r="F3" t="s">
        <v>125</v>
      </c>
      <c r="G3">
        <v>800</v>
      </c>
      <c r="H3" t="s">
        <v>129</v>
      </c>
      <c r="I3">
        <v>4</v>
      </c>
      <c r="J3" t="str">
        <f t="shared" ref="J3:J32" si="4">IF(H3="GO",
  IF(I3&lt;100,"골드이상",""),
IF(H3="DI",
  IF(I3&gt;29,"다이아너무많음",
  IF(I3&gt;9,"다이아다소많음","")),""))</f>
        <v/>
      </c>
      <c r="K3" t="str">
        <f t="shared" ref="K3:K32" ca="1" si="5">IF(ROW()=2,L3,OFFSET(K3,-1,0)&amp;","&amp;L3)</f>
        <v>{"dy":1,"cd":"EN","cn":6},{"dy":2,"cd":"DI","cn":4}</v>
      </c>
      <c r="L3" t="str">
        <f t="shared" ref="L3:L32" si="6">"{"""&amp;A$1&amp;""":"&amp;A3
&amp;","""&amp;H$1&amp;""":"""&amp;H3&amp;""""
&amp;","""&amp;I$1&amp;""":"&amp;I3&amp;"}"</f>
        <v>{"dy":2,"cd":"DI","cn":4}</v>
      </c>
      <c r="P3" t="s">
        <v>68</v>
      </c>
      <c r="Q3">
        <f t="shared" ref="Q3:Q4" ca="1" si="7">COUNTIF(D:D,P3)</f>
        <v>15</v>
      </c>
      <c r="R3">
        <f t="shared" ref="R3:R4" si="8">COUNTIF(H:H,P3)</f>
        <v>13</v>
      </c>
      <c r="S3">
        <f t="shared" ref="S3:S4" si="9">SUMIF(H:H,P3,I:I)</f>
        <v>27400</v>
      </c>
      <c r="T3">
        <f>S3/R3</f>
        <v>2107.6923076923076</v>
      </c>
      <c r="U3">
        <v>500</v>
      </c>
      <c r="V3">
        <v>3500</v>
      </c>
      <c r="W3">
        <v>-2</v>
      </c>
      <c r="Y3">
        <v>2</v>
      </c>
      <c r="Z3">
        <v>0</v>
      </c>
      <c r="AA3">
        <v>14</v>
      </c>
      <c r="AB3">
        <f t="shared" ref="AB3:AB10" si="10">AA3/SUMIF(Z:Z,Z3,AA:AA)</f>
        <v>0.46666666666666667</v>
      </c>
      <c r="AC3">
        <f>AC2+AB2</f>
        <v>0.46666666666666667</v>
      </c>
      <c r="AD3" t="s">
        <v>128</v>
      </c>
    </row>
    <row r="4" spans="1:30">
      <c r="A4">
        <v>3</v>
      </c>
      <c r="B4">
        <f t="shared" ca="1" si="1"/>
        <v>0.48354849788268783</v>
      </c>
      <c r="C4">
        <f t="shared" ca="1" si="0"/>
        <v>0.68367417155382793</v>
      </c>
      <c r="D4" t="str">
        <f t="shared" ca="1" si="2"/>
        <v>EN</v>
      </c>
      <c r="E4">
        <f t="shared" ca="1" si="3"/>
        <v>8</v>
      </c>
      <c r="F4" t="s">
        <v>127</v>
      </c>
      <c r="G4">
        <v>12</v>
      </c>
      <c r="H4" t="s">
        <v>127</v>
      </c>
      <c r="I4">
        <v>6</v>
      </c>
      <c r="J4" t="str">
        <f t="shared" si="4"/>
        <v/>
      </c>
      <c r="K4" t="str">
        <f t="shared" ca="1" si="5"/>
        <v>{"dy":1,"cd":"EN","cn":6},{"dy":2,"cd":"DI","cn":4},{"dy":3,"cd":"EN","cn":6}</v>
      </c>
      <c r="L4" t="str">
        <f t="shared" si="6"/>
        <v>{"dy":3,"cd":"EN","cn":6}</v>
      </c>
      <c r="P4" t="s">
        <v>98</v>
      </c>
      <c r="Q4">
        <f t="shared" ca="1" si="7"/>
        <v>1</v>
      </c>
      <c r="R4">
        <f t="shared" si="8"/>
        <v>4</v>
      </c>
      <c r="S4">
        <f t="shared" si="9"/>
        <v>19</v>
      </c>
      <c r="T4">
        <f>S4/R4</f>
        <v>4.75</v>
      </c>
      <c r="U4">
        <v>3</v>
      </c>
      <c r="V4">
        <v>6</v>
      </c>
      <c r="W4">
        <v>0</v>
      </c>
      <c r="Y4">
        <v>3</v>
      </c>
      <c r="Z4">
        <v>0</v>
      </c>
      <c r="AA4">
        <v>2</v>
      </c>
      <c r="AB4">
        <f t="shared" si="10"/>
        <v>6.6666666666666666E-2</v>
      </c>
      <c r="AC4">
        <f>AC3+AB3</f>
        <v>0.93333333333333335</v>
      </c>
      <c r="AD4" t="s">
        <v>130</v>
      </c>
    </row>
    <row r="5" spans="1:30">
      <c r="A5">
        <v>4</v>
      </c>
      <c r="B5">
        <f t="shared" ca="1" si="1"/>
        <v>0.36791105830668602</v>
      </c>
      <c r="C5">
        <f t="shared" ca="1" si="0"/>
        <v>0.85050263670308401</v>
      </c>
      <c r="D5" t="str">
        <f t="shared" ca="1" si="2"/>
        <v>GO</v>
      </c>
      <c r="E5">
        <f t="shared" ca="1" si="3"/>
        <v>3100</v>
      </c>
      <c r="F5" t="s">
        <v>125</v>
      </c>
      <c r="G5">
        <v>1000</v>
      </c>
      <c r="H5" t="s">
        <v>125</v>
      </c>
      <c r="I5">
        <v>2600</v>
      </c>
      <c r="J5" t="str">
        <f t="shared" si="4"/>
        <v/>
      </c>
      <c r="K5" t="str">
        <f t="shared" ca="1" si="5"/>
        <v>{"dy":1,"cd":"EN","cn":6},{"dy":2,"cd":"DI","cn":4},{"dy":3,"cd":"EN","cn":6},{"dy":4,"cd":"GO","cn":2600}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0.85364963196381316</v>
      </c>
      <c r="C6">
        <f t="shared" ca="1" si="0"/>
        <v>0.95483079466465115</v>
      </c>
      <c r="D6" t="str">
        <f t="shared" ca="1" si="2"/>
        <v>EN</v>
      </c>
      <c r="E6">
        <f t="shared" ca="1" si="3"/>
        <v>9</v>
      </c>
      <c r="F6" t="s">
        <v>127</v>
      </c>
      <c r="G6">
        <v>5</v>
      </c>
      <c r="H6" t="s">
        <v>127</v>
      </c>
      <c r="I6">
        <v>8</v>
      </c>
      <c r="J6" t="str">
        <f t="shared" si="4"/>
        <v/>
      </c>
      <c r="K6" t="str">
        <f t="shared" ca="1" si="5"/>
        <v>{"dy":1,"cd":"EN","cn":6},{"dy":2,"cd":"DI","cn":4},{"dy":3,"cd":"EN","cn":6},{"dy":4,"cd":"GO","cn":2600},{"dy":5,"cd":"EN","cn":8}</v>
      </c>
      <c r="L6" t="str">
        <f t="shared" si="6"/>
        <v>{"dy":5,"cd":"EN","cn":8}</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0.47133444201985764</v>
      </c>
      <c r="C7">
        <f t="shared" ca="1" si="0"/>
        <v>0.3456124289759932</v>
      </c>
      <c r="D7" t="str">
        <f t="shared" ca="1" si="2"/>
        <v>GO</v>
      </c>
      <c r="E7">
        <f t="shared" ca="1" si="3"/>
        <v>1500</v>
      </c>
      <c r="F7" t="s">
        <v>125</v>
      </c>
      <c r="G7">
        <v>900</v>
      </c>
      <c r="H7" t="s">
        <v>129</v>
      </c>
      <c r="I7">
        <v>5</v>
      </c>
      <c r="J7" t="str">
        <f t="shared" si="4"/>
        <v/>
      </c>
      <c r="K7" t="str">
        <f t="shared" ca="1" si="5"/>
        <v>{"dy":1,"cd":"EN","cn":6},{"dy":2,"cd":"DI","cn":4},{"dy":3,"cd":"EN","cn":6},{"dy":4,"cd":"GO","cn":2600},{"dy":5,"cd":"EN","cn":8},{"dy":6,"cd":"DI","cn":5}</v>
      </c>
      <c r="L7" t="str">
        <f t="shared" si="6"/>
        <v>{"dy":6,"cd":"DI","cn":5}</v>
      </c>
      <c r="Y7">
        <v>1</v>
      </c>
      <c r="Z7">
        <v>2</v>
      </c>
      <c r="AA7">
        <f t="shared" si="11"/>
        <v>14</v>
      </c>
      <c r="AB7">
        <f t="shared" si="10"/>
        <v>0.875</v>
      </c>
      <c r="AC7">
        <f t="shared" si="12"/>
        <v>2</v>
      </c>
      <c r="AD7" t="str">
        <f t="shared" si="13"/>
        <v>GO</v>
      </c>
    </row>
    <row r="8" spans="1:30">
      <c r="A8">
        <v>7</v>
      </c>
      <c r="B8">
        <f t="shared" ca="1" si="1"/>
        <v>0.24430345936765707</v>
      </c>
      <c r="C8">
        <f t="shared" ca="1" si="0"/>
        <v>0.47296354046654365</v>
      </c>
      <c r="D8" t="str">
        <f t="shared" ca="1" si="2"/>
        <v>EN</v>
      </c>
      <c r="E8">
        <f t="shared" ca="1" si="3"/>
        <v>7</v>
      </c>
      <c r="F8" t="s">
        <v>127</v>
      </c>
      <c r="G8">
        <v>6</v>
      </c>
      <c r="H8" t="s">
        <v>125</v>
      </c>
      <c r="I8">
        <v>2400</v>
      </c>
      <c r="J8" t="str">
        <f t="shared" si="4"/>
        <v/>
      </c>
      <c r="K8" t="str">
        <f t="shared" ca="1" si="5"/>
        <v>{"dy":1,"cd":"EN","cn":6},{"dy":2,"cd":"DI","cn":4},{"dy":3,"cd":"EN","cn":6},{"dy":4,"cd":"GO","cn":2600},{"dy":5,"cd":"EN","cn":8},{"dy":6,"cd":"DI","cn":5},{"dy":7,"cd":"GO","cn":2400}</v>
      </c>
      <c r="L8" t="str">
        <f t="shared" si="6"/>
        <v>{"dy":7,"cd":"GO","cn":2400}</v>
      </c>
      <c r="Y8">
        <v>3</v>
      </c>
      <c r="Z8">
        <v>2</v>
      </c>
      <c r="AA8">
        <f t="shared" si="11"/>
        <v>2</v>
      </c>
      <c r="AB8">
        <f t="shared" si="10"/>
        <v>0.125</v>
      </c>
      <c r="AC8">
        <f t="shared" si="12"/>
        <v>2.875</v>
      </c>
      <c r="AD8" t="str">
        <f t="shared" si="13"/>
        <v>DI</v>
      </c>
    </row>
    <row r="9" spans="1:30">
      <c r="A9">
        <v>8</v>
      </c>
      <c r="B9">
        <f t="shared" ca="1" si="1"/>
        <v>0.28468476794157804</v>
      </c>
      <c r="C9">
        <f t="shared" ca="1" si="0"/>
        <v>0.42393742249320709</v>
      </c>
      <c r="D9" t="str">
        <f t="shared" ca="1" si="2"/>
        <v>GO</v>
      </c>
      <c r="E9">
        <f t="shared" ca="1" si="3"/>
        <v>1800</v>
      </c>
      <c r="F9" t="s">
        <v>129</v>
      </c>
      <c r="G9">
        <v>3</v>
      </c>
      <c r="H9" t="s">
        <v>127</v>
      </c>
      <c r="I9">
        <v>9</v>
      </c>
      <c r="J9" t="str">
        <f t="shared" si="4"/>
        <v/>
      </c>
      <c r="K9" t="str">
        <f t="shared" ca="1" si="5"/>
        <v>{"dy":1,"cd":"EN","cn":6},{"dy":2,"cd":"DI","cn":4},{"dy":3,"cd":"EN","cn":6},{"dy":4,"cd":"GO","cn":2600},{"dy":5,"cd":"EN","cn":8},{"dy":6,"cd":"DI","cn":5},{"dy":7,"cd":"GO","cn":2400},{"dy":8,"cd":"EN","cn":9}</v>
      </c>
      <c r="L9" t="str">
        <f t="shared" si="6"/>
        <v>{"dy":8,"cd":"EN","cn":9}</v>
      </c>
      <c r="Y9">
        <v>2</v>
      </c>
      <c r="Z9">
        <v>3</v>
      </c>
      <c r="AA9">
        <f t="shared" si="11"/>
        <v>14</v>
      </c>
      <c r="AB9">
        <f t="shared" si="10"/>
        <v>0.875</v>
      </c>
      <c r="AC9">
        <f t="shared" si="12"/>
        <v>3</v>
      </c>
      <c r="AD9" t="str">
        <f t="shared" si="13"/>
        <v>EN</v>
      </c>
    </row>
    <row r="10" spans="1:30">
      <c r="A10">
        <v>9</v>
      </c>
      <c r="B10">
        <f t="shared" ca="1" si="1"/>
        <v>0.58228523062221971</v>
      </c>
      <c r="C10">
        <f t="shared" ca="1" si="0"/>
        <v>0.37909867190848379</v>
      </c>
      <c r="D10" t="str">
        <f t="shared" ca="1" si="2"/>
        <v>EN</v>
      </c>
      <c r="E10">
        <f t="shared" ca="1" si="3"/>
        <v>7</v>
      </c>
      <c r="F10" t="s">
        <v>125</v>
      </c>
      <c r="G10">
        <v>700</v>
      </c>
      <c r="H10" t="s">
        <v>125</v>
      </c>
      <c r="I10">
        <v>1000</v>
      </c>
      <c r="J10" t="str">
        <f t="shared" si="4"/>
        <v/>
      </c>
      <c r="K10" t="str">
        <f t="shared" ca="1" si="5"/>
        <v>{"dy":1,"cd":"EN","cn":6},{"dy":2,"cd":"DI","cn":4},{"dy":3,"cd":"EN","cn":6},{"dy":4,"cd":"GO","cn":2600},{"dy":5,"cd":"EN","cn":8},{"dy":6,"cd":"DI","cn":5},{"dy":7,"cd":"GO","cn":2400},{"dy":8,"cd":"EN","cn":9},{"dy":9,"cd":"GO","cn":1000}</v>
      </c>
      <c r="L10" t="str">
        <f t="shared" si="6"/>
        <v>{"dy":9,"cd":"GO","cn":1000}</v>
      </c>
      <c r="Y10">
        <v>3</v>
      </c>
      <c r="Z10">
        <v>3</v>
      </c>
      <c r="AA10">
        <f t="shared" si="11"/>
        <v>2</v>
      </c>
      <c r="AB10">
        <f t="shared" si="10"/>
        <v>0.125</v>
      </c>
      <c r="AC10">
        <f t="shared" si="12"/>
        <v>3.875</v>
      </c>
      <c r="AD10" t="str">
        <f t="shared" si="13"/>
        <v>DI</v>
      </c>
    </row>
    <row r="11" spans="1:30">
      <c r="A11">
        <v>10</v>
      </c>
      <c r="B11">
        <f t="shared" ca="1" si="1"/>
        <v>0.33543539703999492</v>
      </c>
      <c r="C11">
        <f t="shared" ca="1" si="0"/>
        <v>1.1748644417561294E-2</v>
      </c>
      <c r="D11" t="str">
        <f t="shared" ca="1" si="2"/>
        <v>GO</v>
      </c>
      <c r="E11">
        <f t="shared" ca="1" si="3"/>
        <v>500</v>
      </c>
      <c r="F11" t="s">
        <v>127</v>
      </c>
      <c r="G11">
        <v>10</v>
      </c>
      <c r="H11" t="s">
        <v>127</v>
      </c>
      <c r="I11">
        <v>6</v>
      </c>
      <c r="J11" t="str">
        <f t="shared" si="4"/>
        <v/>
      </c>
      <c r="K11" t="str">
        <f t="shared" ca="1" si="5"/>
        <v>{"dy":1,"cd":"EN","cn":6},{"dy":2,"cd":"DI","cn":4},{"dy":3,"cd":"EN","cn":6},{"dy":4,"cd":"GO","cn":2600},{"dy":5,"cd":"EN","cn":8},{"dy":6,"cd":"DI","cn":5},{"dy":7,"cd":"GO","cn":2400},{"dy":8,"cd":"EN","cn":9},{"dy":9,"cd":"GO","cn":1000},{"dy":10,"cd":"EN","cn":6}</v>
      </c>
      <c r="L11" t="str">
        <f t="shared" si="6"/>
        <v>{"dy":10,"cd":"EN","cn":6}</v>
      </c>
    </row>
    <row r="12" spans="1:30">
      <c r="A12">
        <v>11</v>
      </c>
      <c r="B12">
        <f t="shared" ca="1" si="1"/>
        <v>0.27405936237168438</v>
      </c>
      <c r="C12">
        <f t="shared" ca="1" si="0"/>
        <v>0.45953624842951035</v>
      </c>
      <c r="D12" t="str">
        <f t="shared" ca="1" si="2"/>
        <v>EN</v>
      </c>
      <c r="E12">
        <f t="shared" ca="1" si="3"/>
        <v>7</v>
      </c>
      <c r="F12" t="s">
        <v>125</v>
      </c>
      <c r="G12">
        <v>1300</v>
      </c>
      <c r="H12" t="s">
        <v>125</v>
      </c>
      <c r="I12">
        <v>1200</v>
      </c>
      <c r="J12" t="str">
        <f t="shared" si="4"/>
        <v/>
      </c>
      <c r="K12" t="str">
        <f t="shared" ca="1" si="5"/>
        <v>{"dy":1,"cd":"EN","cn":6},{"dy":2,"cd":"DI","cn":4},{"dy":3,"cd":"EN","cn":6},{"dy":4,"cd":"GO","cn":2600},{"dy":5,"cd":"EN","cn":8},{"dy":6,"cd":"DI","cn":5},{"dy":7,"cd":"GO","cn":2400},{"dy":8,"cd":"EN","cn":9},{"dy":9,"cd":"GO","cn":1000},{"dy":10,"cd":"EN","cn":6},{"dy":11,"cd":"GO","cn":1200}</v>
      </c>
      <c r="L12" t="str">
        <f t="shared" si="6"/>
        <v>{"dy":11,"cd":"GO","cn":1200}</v>
      </c>
    </row>
    <row r="13" spans="1:30">
      <c r="A13">
        <v>12</v>
      </c>
      <c r="B13">
        <f t="shared" ca="1" si="1"/>
        <v>0.55996216368463714</v>
      </c>
      <c r="C13">
        <f t="shared" ca="1" si="0"/>
        <v>0.259385241895431</v>
      </c>
      <c r="D13" t="str">
        <f t="shared" ca="1" si="2"/>
        <v>GO</v>
      </c>
      <c r="E13">
        <f t="shared" ca="1" si="3"/>
        <v>1300</v>
      </c>
      <c r="F13" t="s">
        <v>127</v>
      </c>
      <c r="G13">
        <v>6</v>
      </c>
      <c r="H13" t="s">
        <v>127</v>
      </c>
      <c r="I13">
        <v>6</v>
      </c>
      <c r="J13" t="str">
        <f t="shared" si="4"/>
        <v/>
      </c>
      <c r="K13" t="str">
        <f t="shared" ca="1" si="5"/>
        <v>{"dy":1,"cd":"EN","cn":6},{"dy":2,"cd":"DI","cn":4},{"dy":3,"cd":"EN","cn":6},{"dy":4,"cd":"GO","cn":2600},{"dy":5,"cd":"EN","cn":8},{"dy":6,"cd":"DI","cn":5},{"dy":7,"cd":"GO","cn":2400},{"dy":8,"cd":"EN","cn":9},{"dy":9,"cd":"GO","cn":1000},{"dy":10,"cd":"EN","cn":6},{"dy":11,"cd":"GO","cn":1200},{"dy":12,"cd":"EN","cn":6}</v>
      </c>
      <c r="L13" t="str">
        <f t="shared" si="6"/>
        <v>{"dy":12,"cd":"EN","cn":6}</v>
      </c>
    </row>
    <row r="14" spans="1:30">
      <c r="A14">
        <v>13</v>
      </c>
      <c r="B14">
        <f t="shared" ca="1" si="1"/>
        <v>0.11859832297019501</v>
      </c>
      <c r="C14">
        <f t="shared" ca="1" si="0"/>
        <v>0.28004175432625333</v>
      </c>
      <c r="D14" t="str">
        <f t="shared" ca="1" si="2"/>
        <v>EN</v>
      </c>
      <c r="E14">
        <f t="shared" ca="1" si="3"/>
        <v>7</v>
      </c>
      <c r="F14" t="s">
        <v>125</v>
      </c>
      <c r="G14">
        <v>1200</v>
      </c>
      <c r="H14" t="s">
        <v>125</v>
      </c>
      <c r="I14">
        <v>2400</v>
      </c>
      <c r="J14" t="str">
        <f t="shared" si="4"/>
        <v/>
      </c>
      <c r="K14" t="str">
        <f t="shared" ca="1" si="5"/>
        <v>{"dy":1,"cd":"EN","cn":6},{"dy":2,"cd":"DI","cn":4},{"dy":3,"cd":"EN","cn":6},{"dy":4,"cd":"GO","cn":2600},{"dy":5,"cd":"EN","cn":8},{"dy":6,"cd":"DI","cn":5},{"dy":7,"cd":"GO","cn":2400},{"dy":8,"cd":"EN","cn":9},{"dy":9,"cd":"GO","cn":1000},{"dy":10,"cd":"EN","cn":6},{"dy":11,"cd":"GO","cn":1200},{"dy":12,"cd":"EN","cn":6},{"dy":13,"cd":"GO","cn":2400}</v>
      </c>
      <c r="L14" t="str">
        <f t="shared" si="6"/>
        <v>{"dy":13,"cd":"GO","cn":2400}</v>
      </c>
    </row>
    <row r="15" spans="1:30">
      <c r="A15">
        <v>14</v>
      </c>
      <c r="B15">
        <f t="shared" ca="1" si="1"/>
        <v>0.39347449309255311</v>
      </c>
      <c r="C15">
        <f t="shared" ca="1" si="0"/>
        <v>0.3429816299006202</v>
      </c>
      <c r="D15" t="str">
        <f t="shared" ca="1" si="2"/>
        <v>GO</v>
      </c>
      <c r="E15">
        <f t="shared" ca="1" si="3"/>
        <v>1500</v>
      </c>
      <c r="F15" t="s">
        <v>127</v>
      </c>
      <c r="G15">
        <v>10</v>
      </c>
      <c r="H15" t="s">
        <v>127</v>
      </c>
      <c r="I15">
        <v>7</v>
      </c>
      <c r="J15" t="str">
        <f t="shared" si="4"/>
        <v/>
      </c>
      <c r="K15" t="str">
        <f t="shared" ca="1" si="5"/>
        <v>{"dy":1,"cd":"EN","cn":6},{"dy":2,"cd":"DI","cn":4},{"dy":3,"cd":"EN","cn":6},{"dy":4,"cd":"GO","cn":2600},{"dy":5,"cd":"EN","cn":8},{"dy":6,"cd":"DI","cn":5},{"dy":7,"cd":"GO","cn":2400},{"dy":8,"cd":"EN","cn":9},{"dy":9,"cd":"GO","cn":1000},{"dy":10,"cd":"EN","cn":6},{"dy":11,"cd":"GO","cn":1200},{"dy":12,"cd":"EN","cn":6},{"dy":13,"cd":"GO","cn":2400},{"dy":14,"cd":"EN","cn":7}</v>
      </c>
      <c r="L15" t="str">
        <f t="shared" si="6"/>
        <v>{"dy":14,"cd":"EN","cn":7}</v>
      </c>
    </row>
    <row r="16" spans="1:30">
      <c r="A16">
        <v>15</v>
      </c>
      <c r="B16">
        <f t="shared" ca="1" si="1"/>
        <v>0.74496595179999536</v>
      </c>
      <c r="C16">
        <f t="shared" ca="1" si="0"/>
        <v>0.81957168160165672</v>
      </c>
      <c r="D16" t="str">
        <f t="shared" ca="1" si="2"/>
        <v>EN</v>
      </c>
      <c r="E16">
        <f t="shared" ca="1" si="3"/>
        <v>9</v>
      </c>
      <c r="F16" t="s">
        <v>125</v>
      </c>
      <c r="G16">
        <v>1000</v>
      </c>
      <c r="H16" t="s">
        <v>129</v>
      </c>
      <c r="I16">
        <v>6</v>
      </c>
      <c r="J16" t="str">
        <f t="shared" si="4"/>
        <v/>
      </c>
      <c r="K16" t="str">
        <f t="shared" ca="1" si="5"/>
        <v>{"dy":1,"cd":"EN","cn":6},{"dy":2,"cd":"DI","cn":4},{"dy":3,"cd":"EN","cn":6},{"dy":4,"cd":"GO","cn":2600},{"dy":5,"cd":"EN","cn":8},{"dy":6,"cd":"DI","cn":5},{"dy":7,"cd":"GO","cn":2400},{"dy":8,"cd":"EN","cn":9},{"dy":9,"cd":"GO","cn":1000},{"dy":10,"cd":"EN","cn":6},{"dy":11,"cd":"GO","cn":1200},{"dy":12,"cd":"EN","cn":6},{"dy":13,"cd":"GO","cn":2400},{"dy":14,"cd":"EN","cn":7},{"dy":15,"cd":"DI","cn":6}</v>
      </c>
      <c r="L16" t="str">
        <f t="shared" si="6"/>
        <v>{"dy":15,"cd":"DI","cn":6}</v>
      </c>
    </row>
    <row r="17" spans="1:12">
      <c r="A17">
        <v>16</v>
      </c>
      <c r="B17">
        <f t="shared" ca="1" si="1"/>
        <v>9.4930715016360301E-3</v>
      </c>
      <c r="C17">
        <f t="shared" ca="1" si="0"/>
        <v>0.58356843951214021</v>
      </c>
      <c r="D17" t="str">
        <f t="shared" ca="1" si="2"/>
        <v>GO</v>
      </c>
      <c r="E17">
        <f t="shared" ca="1" si="3"/>
        <v>2300</v>
      </c>
      <c r="F17" t="s">
        <v>127</v>
      </c>
      <c r="G17">
        <v>8</v>
      </c>
      <c r="H17" t="s">
        <v>125</v>
      </c>
      <c r="I17">
        <v>1300</v>
      </c>
      <c r="J17" t="str">
        <f t="shared" si="4"/>
        <v/>
      </c>
      <c r="K17" t="str">
        <f t="shared" ca="1" si="5"/>
        <v>{"dy":1,"cd":"EN","cn":6},{"dy":2,"cd":"DI","cn":4},{"dy":3,"cd":"EN","cn":6},{"dy":4,"cd":"GO","cn":2600},{"dy":5,"cd":"EN","cn":8},{"dy":6,"cd":"DI","cn":5},{"dy":7,"cd":"GO","cn":2400},{"dy":8,"cd":"EN","cn":9},{"dy":9,"cd":"GO","cn":1000},{"dy":10,"cd":"EN","cn":6},{"dy":11,"cd":"GO","cn":1200},{"dy":12,"cd":"EN","cn":6},{"dy":13,"cd":"GO","cn":2400},{"dy":14,"cd":"EN","cn":7},{"dy":15,"cd":"DI","cn":6},{"dy":16,"cd":"GO","cn":1300}</v>
      </c>
      <c r="L17" t="str">
        <f t="shared" si="6"/>
        <v>{"dy":16,"cd":"GO","cn":1300}</v>
      </c>
    </row>
    <row r="18" spans="1:12">
      <c r="A18">
        <v>17</v>
      </c>
      <c r="B18">
        <f t="shared" ca="1" si="1"/>
        <v>0.42596469785109448</v>
      </c>
      <c r="C18">
        <f t="shared" ca="1" si="0"/>
        <v>0.46394181661244838</v>
      </c>
      <c r="D18" t="str">
        <f t="shared" ca="1" si="2"/>
        <v>EN</v>
      </c>
      <c r="E18">
        <f t="shared" ca="1" si="3"/>
        <v>7</v>
      </c>
      <c r="F18" t="s">
        <v>125</v>
      </c>
      <c r="G18">
        <v>800</v>
      </c>
      <c r="H18" t="s">
        <v>127</v>
      </c>
      <c r="I18">
        <v>8</v>
      </c>
      <c r="J18" t="str">
        <f t="shared" si="4"/>
        <v/>
      </c>
      <c r="K18" t="str">
        <f t="shared" ca="1" si="5"/>
        <v>{"dy":1,"cd":"EN","cn":6},{"dy":2,"cd":"DI","cn":4},{"dy":3,"cd":"EN","cn":6},{"dy":4,"cd":"GO","cn":2600},{"dy":5,"cd":"EN","cn":8},{"dy":6,"cd":"DI","cn":5},{"dy":7,"cd":"GO","cn":2400},{"dy":8,"cd":"EN","cn":9},{"dy":9,"cd":"GO","cn":1000},{"dy":10,"cd":"EN","cn":6},{"dy":11,"cd":"GO","cn":1200},{"dy":12,"cd":"EN","cn":6},{"dy":13,"cd":"GO","cn":2400},{"dy":14,"cd":"EN","cn":7},{"dy":15,"cd":"DI","cn":6},{"dy":16,"cd":"GO","cn":1300},{"dy":17,"cd":"EN","cn":8}</v>
      </c>
      <c r="L18" t="str">
        <f t="shared" si="6"/>
        <v>{"dy":17,"cd":"EN","cn":8}</v>
      </c>
    </row>
    <row r="19" spans="1:12">
      <c r="A19">
        <v>18</v>
      </c>
      <c r="B19">
        <f t="shared" ca="1" si="1"/>
        <v>3.601365133683343E-2</v>
      </c>
      <c r="C19">
        <f t="shared" ca="1" si="0"/>
        <v>0.84568460658315381</v>
      </c>
      <c r="D19" t="str">
        <f t="shared" ca="1" si="2"/>
        <v>GO</v>
      </c>
      <c r="E19">
        <f t="shared" ca="1" si="3"/>
        <v>3100</v>
      </c>
      <c r="F19" t="s">
        <v>127</v>
      </c>
      <c r="G19">
        <v>6</v>
      </c>
      <c r="H19" t="s">
        <v>125</v>
      </c>
      <c r="I19">
        <v>1300</v>
      </c>
      <c r="J19" t="str">
        <f t="shared" si="4"/>
        <v/>
      </c>
      <c r="K19" t="str">
        <f t="shared" ca="1" si="5"/>
        <v>{"dy":1,"cd":"EN","cn":6},{"dy":2,"cd":"DI","cn":4},{"dy":3,"cd":"EN","cn":6},{"dy":4,"cd":"GO","cn":2600},{"dy":5,"cd":"EN","cn":8},{"dy":6,"cd":"DI","cn":5},{"dy":7,"cd":"GO","cn":2400},{"dy":8,"cd":"EN","cn":9},{"dy":9,"cd":"GO","cn":1000},{"dy":10,"cd":"EN","cn":6},{"dy":11,"cd":"GO","cn":1200},{"dy":12,"cd":"EN","cn":6},{"dy":13,"cd":"GO","cn":2400},{"dy":14,"cd":"EN","cn":7},{"dy":15,"cd":"DI","cn":6},{"dy":16,"cd":"GO","cn":1300},{"dy":17,"cd":"EN","cn":8},{"dy":18,"cd":"GO","cn":1300}</v>
      </c>
      <c r="L19" t="str">
        <f t="shared" si="6"/>
        <v>{"dy":18,"cd":"GO","cn":1300}</v>
      </c>
    </row>
    <row r="20" spans="1:12">
      <c r="A20">
        <v>19</v>
      </c>
      <c r="B20">
        <f t="shared" ca="1" si="1"/>
        <v>9.5414408872444678E-2</v>
      </c>
      <c r="C20">
        <f t="shared" ca="1" si="0"/>
        <v>0.32396171128636497</v>
      </c>
      <c r="D20" t="str">
        <f t="shared" ca="1" si="2"/>
        <v>EN</v>
      </c>
      <c r="E20">
        <f t="shared" ca="1" si="3"/>
        <v>7</v>
      </c>
      <c r="F20" t="s">
        <v>125</v>
      </c>
      <c r="G20">
        <v>900</v>
      </c>
      <c r="H20" t="s">
        <v>127</v>
      </c>
      <c r="I20">
        <v>8</v>
      </c>
      <c r="J20" t="str">
        <f t="shared" si="4"/>
        <v/>
      </c>
      <c r="K20" t="str">
        <f t="shared" ca="1" si="5"/>
        <v>{"dy":1,"cd":"EN","cn":6},{"dy":2,"cd":"DI","cn":4},{"dy":3,"cd":"EN","cn":6},{"dy":4,"cd":"GO","cn":2600},{"dy":5,"cd":"EN","cn":8},{"dy":6,"cd":"DI","cn":5},{"dy":7,"cd":"GO","cn":2400},{"dy":8,"cd":"EN","cn":9},{"dy":9,"cd":"GO","cn":1000},{"dy":10,"cd":"EN","cn":6},{"dy":11,"cd":"GO","cn":1200},{"dy":12,"cd":"EN","cn":6},{"dy":13,"cd":"GO","cn":2400},{"dy":14,"cd":"EN","cn":7},{"dy":15,"cd":"DI","cn":6},{"dy":16,"cd":"GO","cn":1300},{"dy":17,"cd":"EN","cn":8},{"dy":18,"cd":"GO","cn":1300},{"dy":19,"cd":"EN","cn":8}</v>
      </c>
      <c r="L20" t="str">
        <f t="shared" si="6"/>
        <v>{"dy":19,"cd":"EN","cn":8}</v>
      </c>
    </row>
    <row r="21" spans="1:12">
      <c r="A21">
        <v>20</v>
      </c>
      <c r="B21">
        <f t="shared" ca="1" si="1"/>
        <v>0.43424143809112548</v>
      </c>
      <c r="C21">
        <f t="shared" ca="1" si="0"/>
        <v>0.24766694036210091</v>
      </c>
      <c r="D21" t="str">
        <f t="shared" ca="1" si="2"/>
        <v>GO</v>
      </c>
      <c r="E21">
        <f t="shared" ca="1" si="3"/>
        <v>1200</v>
      </c>
      <c r="F21" t="s">
        <v>127</v>
      </c>
      <c r="G21">
        <v>7</v>
      </c>
      <c r="H21" t="s">
        <v>495</v>
      </c>
      <c r="I21">
        <v>1700</v>
      </c>
      <c r="J21" t="str">
        <f t="shared" si="4"/>
        <v/>
      </c>
      <c r="K21" t="str">
        <f t="shared" ca="1" si="5"/>
        <v>{"dy":1,"cd":"EN","cn":6},{"dy":2,"cd":"DI","cn":4},{"dy":3,"cd":"EN","cn":6},{"dy":4,"cd":"GO","cn":2600},{"dy":5,"cd":"EN","cn":8},{"dy":6,"cd":"DI","cn":5},{"dy":7,"cd":"GO","cn":2400},{"dy":8,"cd":"EN","cn":9},{"dy":9,"cd":"GO","cn":1000},{"dy":10,"cd":"EN","cn":6},{"dy":11,"cd":"GO","cn":1200},{"dy":12,"cd":"EN","cn":6},{"dy":13,"cd":"GO","cn":2400},{"dy":14,"cd":"EN","cn":7},{"dy":15,"cd":"DI","cn":6},{"dy":16,"cd":"GO","cn":1300},{"dy":17,"cd":"EN","cn":8},{"dy":18,"cd":"GO","cn":1300},{"dy":19,"cd":"EN","cn":8},{"dy":20,"cd":"GO","cn":1700}</v>
      </c>
      <c r="L21" t="str">
        <f t="shared" si="6"/>
        <v>{"dy":20,"cd":"GO","cn":1700}</v>
      </c>
    </row>
    <row r="22" spans="1:12">
      <c r="A22">
        <v>21</v>
      </c>
      <c r="B22">
        <f t="shared" ca="1" si="1"/>
        <v>0.9960844553783168</v>
      </c>
      <c r="C22">
        <f t="shared" ca="1" si="0"/>
        <v>0.78852861336658842</v>
      </c>
      <c r="D22" t="str">
        <f t="shared" ca="1" si="2"/>
        <v>DI</v>
      </c>
      <c r="E22">
        <f t="shared" ca="1" si="3"/>
        <v>6</v>
      </c>
      <c r="F22" t="s">
        <v>129</v>
      </c>
      <c r="G22">
        <v>4</v>
      </c>
      <c r="H22" t="s">
        <v>127</v>
      </c>
      <c r="I22">
        <v>8</v>
      </c>
      <c r="J22" t="str">
        <f t="shared" si="4"/>
        <v/>
      </c>
      <c r="K22" t="str">
        <f t="shared" ca="1" si="5"/>
        <v>{"dy":1,"cd":"EN","cn":6},{"dy":2,"cd":"DI","cn":4},{"dy":3,"cd":"EN","cn":6},{"dy":4,"cd":"GO","cn":2600},{"dy":5,"cd":"EN","cn":8},{"dy":6,"cd":"DI","cn":5},{"dy":7,"cd":"GO","cn":2400},{"dy":8,"cd":"EN","cn":9},{"dy":9,"cd":"GO","cn":1000},{"dy":10,"cd":"EN","cn":6},{"dy":11,"cd":"GO","cn":1200},{"dy":12,"cd":"EN","cn":6},{"dy":13,"cd":"GO","cn":2400},{"dy":14,"cd":"EN","cn":7},{"dy":15,"cd":"DI","cn":6},{"dy":16,"cd":"GO","cn":1300},{"dy":17,"cd":"EN","cn":8},{"dy":18,"cd":"GO","cn":1300},{"dy":19,"cd":"EN","cn":8},{"dy":20,"cd":"GO","cn":1700},{"dy":21,"cd":"EN","cn":8}</v>
      </c>
      <c r="L22" t="str">
        <f t="shared" si="6"/>
        <v>{"dy":21,"cd":"EN","cn":8}</v>
      </c>
    </row>
    <row r="23" spans="1:12">
      <c r="A23">
        <v>22</v>
      </c>
      <c r="B23">
        <f t="shared" ca="1" si="1"/>
        <v>0.81773683682967646</v>
      </c>
      <c r="C23">
        <f t="shared" ca="1" si="0"/>
        <v>5.2442140231556023E-2</v>
      </c>
      <c r="D23" t="str">
        <f t="shared" ca="1" si="2"/>
        <v>EN</v>
      </c>
      <c r="E23">
        <f t="shared" ca="1" si="3"/>
        <v>6</v>
      </c>
      <c r="F23" t="s">
        <v>127</v>
      </c>
      <c r="G23">
        <v>10</v>
      </c>
      <c r="H23" t="s">
        <v>125</v>
      </c>
      <c r="I23">
        <v>2500</v>
      </c>
      <c r="J23" t="str">
        <f t="shared" si="4"/>
        <v/>
      </c>
      <c r="K23"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v>
      </c>
      <c r="L23" t="str">
        <f t="shared" si="6"/>
        <v>{"dy":22,"cd":"GO","cn":2500}</v>
      </c>
    </row>
    <row r="24" spans="1:12">
      <c r="A24">
        <v>23</v>
      </c>
      <c r="B24">
        <f t="shared" ca="1" si="1"/>
        <v>0.22790313476161195</v>
      </c>
      <c r="C24">
        <f t="shared" ca="1" si="0"/>
        <v>0.92255933627543163</v>
      </c>
      <c r="D24" t="str">
        <f t="shared" ca="1" si="2"/>
        <v>GO</v>
      </c>
      <c r="E24">
        <f t="shared" ca="1" si="3"/>
        <v>3300</v>
      </c>
      <c r="F24" t="s">
        <v>125</v>
      </c>
      <c r="G24">
        <v>800</v>
      </c>
      <c r="H24" t="s">
        <v>127</v>
      </c>
      <c r="I24">
        <v>9</v>
      </c>
      <c r="J24" t="str">
        <f t="shared" si="4"/>
        <v/>
      </c>
      <c r="K24"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v>
      </c>
      <c r="L24" t="str">
        <f t="shared" si="6"/>
        <v>{"dy":23,"cd":"EN","cn":9}</v>
      </c>
    </row>
    <row r="25" spans="1:12">
      <c r="A25">
        <v>24</v>
      </c>
      <c r="B25">
        <f t="shared" ca="1" si="1"/>
        <v>0.66954131731959277</v>
      </c>
      <c r="C25">
        <f t="shared" ca="1" si="0"/>
        <v>0.4977915313322544</v>
      </c>
      <c r="D25" t="str">
        <f t="shared" ca="1" si="2"/>
        <v>EN</v>
      </c>
      <c r="E25">
        <f t="shared" ca="1" si="3"/>
        <v>7</v>
      </c>
      <c r="F25" t="s">
        <v>127</v>
      </c>
      <c r="G25">
        <v>6</v>
      </c>
      <c r="H25" t="s">
        <v>125</v>
      </c>
      <c r="I25">
        <v>2900</v>
      </c>
      <c r="J25" t="str">
        <f t="shared" si="4"/>
        <v/>
      </c>
      <c r="K25"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v>
      </c>
      <c r="L25" t="str">
        <f t="shared" si="6"/>
        <v>{"dy":24,"cd":"GO","cn":2900}</v>
      </c>
    </row>
    <row r="26" spans="1:12">
      <c r="A26">
        <v>25</v>
      </c>
      <c r="B26">
        <f t="shared" ca="1" si="1"/>
        <v>0.11768999013287818</v>
      </c>
      <c r="C26">
        <f t="shared" ca="1" si="0"/>
        <v>0.63562739982028227</v>
      </c>
      <c r="D26" t="str">
        <f t="shared" ca="1" si="2"/>
        <v>GO</v>
      </c>
      <c r="E26">
        <f t="shared" ca="1" si="3"/>
        <v>2400</v>
      </c>
      <c r="F26" t="s">
        <v>125</v>
      </c>
      <c r="G26">
        <v>700</v>
      </c>
      <c r="H26" t="s">
        <v>129</v>
      </c>
      <c r="I26">
        <v>4</v>
      </c>
      <c r="J26" t="str">
        <f t="shared" si="4"/>
        <v/>
      </c>
      <c r="K26"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dy":25,"cd":"DI","cn":4}</v>
      </c>
      <c r="L26" t="str">
        <f t="shared" si="6"/>
        <v>{"dy":25,"cd":"DI","cn":4}</v>
      </c>
    </row>
    <row r="27" spans="1:12">
      <c r="A27">
        <v>26</v>
      </c>
      <c r="B27">
        <f t="shared" ca="1" si="1"/>
        <v>0.127401180367823</v>
      </c>
      <c r="C27">
        <f t="shared" ca="1" si="0"/>
        <v>0.2570938738674392</v>
      </c>
      <c r="D27" t="str">
        <f t="shared" ca="1" si="2"/>
        <v>EN</v>
      </c>
      <c r="E27">
        <f t="shared" ca="1" si="3"/>
        <v>7</v>
      </c>
      <c r="F27" t="s">
        <v>127</v>
      </c>
      <c r="G27">
        <v>9</v>
      </c>
      <c r="H27" t="s">
        <v>127</v>
      </c>
      <c r="I27">
        <v>8</v>
      </c>
      <c r="J27" t="str">
        <f t="shared" si="4"/>
        <v/>
      </c>
      <c r="K27"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dy":25,"cd":"DI","cn":4},{"dy":26,"cd":"EN","cn":8}</v>
      </c>
      <c r="L27" t="str">
        <f t="shared" si="6"/>
        <v>{"dy":26,"cd":"EN","cn":8}</v>
      </c>
    </row>
    <row r="28" spans="1:12">
      <c r="A28">
        <v>27</v>
      </c>
      <c r="B28">
        <f t="shared" ca="1" si="1"/>
        <v>0.34877346855980651</v>
      </c>
      <c r="C28">
        <f t="shared" ca="1" si="0"/>
        <v>0.53712899917198709</v>
      </c>
      <c r="D28" t="str">
        <f t="shared" ca="1" si="2"/>
        <v>GO</v>
      </c>
      <c r="E28">
        <f t="shared" ca="1" si="3"/>
        <v>2100</v>
      </c>
      <c r="F28" t="s">
        <v>127</v>
      </c>
      <c r="G28">
        <v>9</v>
      </c>
      <c r="H28" t="s">
        <v>125</v>
      </c>
      <c r="I28">
        <v>2900</v>
      </c>
      <c r="J28" t="str">
        <f t="shared" si="4"/>
        <v/>
      </c>
      <c r="K28"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dy":25,"cd":"DI","cn":4},{"dy":26,"cd":"EN","cn":8},{"dy":27,"cd":"GO","cn":2900}</v>
      </c>
      <c r="L28" t="str">
        <f t="shared" si="6"/>
        <v>{"dy":27,"cd":"GO","cn":2900}</v>
      </c>
    </row>
    <row r="29" spans="1:12">
      <c r="A29">
        <v>28</v>
      </c>
      <c r="B29">
        <f t="shared" ca="1" si="1"/>
        <v>0.63502245632650023</v>
      </c>
      <c r="C29">
        <f t="shared" ca="1" si="0"/>
        <v>0.80300264193685467</v>
      </c>
      <c r="D29" t="str">
        <f t="shared" ca="1" si="2"/>
        <v>EN</v>
      </c>
      <c r="E29">
        <f t="shared" ca="1" si="3"/>
        <v>9</v>
      </c>
      <c r="F29" t="s">
        <v>125</v>
      </c>
      <c r="G29">
        <v>3100</v>
      </c>
      <c r="H29" t="s">
        <v>477</v>
      </c>
      <c r="I29">
        <v>9</v>
      </c>
      <c r="J29" t="str">
        <f t="shared" si="4"/>
        <v/>
      </c>
      <c r="K29"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dy":25,"cd":"DI","cn":4},{"dy":26,"cd":"EN","cn":8},{"dy":27,"cd":"GO","cn":2900},{"dy":28,"cd":"EN","cn":9}</v>
      </c>
      <c r="L29" t="str">
        <f t="shared" si="6"/>
        <v>{"dy":28,"cd":"EN","cn":9}</v>
      </c>
    </row>
    <row r="30" spans="1:12">
      <c r="A30">
        <v>29</v>
      </c>
      <c r="B30">
        <f t="shared" ca="1" si="1"/>
        <v>0.54385006753449061</v>
      </c>
      <c r="C30">
        <f t="shared" ca="1" si="0"/>
        <v>0.52494488003464723</v>
      </c>
      <c r="D30" t="str">
        <f t="shared" ca="1" si="2"/>
        <v>GO</v>
      </c>
      <c r="E30">
        <f t="shared" ca="1" si="3"/>
        <v>2100</v>
      </c>
      <c r="F30" t="s">
        <v>127</v>
      </c>
      <c r="G30">
        <v>7</v>
      </c>
      <c r="H30" t="s">
        <v>125</v>
      </c>
      <c r="I30">
        <v>3500</v>
      </c>
      <c r="J30" t="str">
        <f t="shared" si="4"/>
        <v/>
      </c>
      <c r="K30"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dy":25,"cd":"DI","cn":4},{"dy":26,"cd":"EN","cn":8},{"dy":27,"cd":"GO","cn":2900},{"dy":28,"cd":"EN","cn":9},{"dy":29,"cd":"GO","cn":3500}</v>
      </c>
      <c r="L30" t="str">
        <f t="shared" si="6"/>
        <v>{"dy":29,"cd":"GO","cn":3500}</v>
      </c>
    </row>
    <row r="31" spans="1:12">
      <c r="A31">
        <v>30</v>
      </c>
      <c r="B31">
        <f t="shared" ca="1" si="1"/>
        <v>0.62859617015603275</v>
      </c>
      <c r="C31">
        <f t="shared" ca="1" si="0"/>
        <v>0.59040955617279178</v>
      </c>
      <c r="D31" t="str">
        <f t="shared" ca="1" si="2"/>
        <v>EN</v>
      </c>
      <c r="E31">
        <f t="shared" ca="1" si="3"/>
        <v>8</v>
      </c>
      <c r="F31" t="s">
        <v>125</v>
      </c>
      <c r="G31">
        <v>1000</v>
      </c>
      <c r="H31" t="s">
        <v>127</v>
      </c>
      <c r="I31">
        <v>8</v>
      </c>
      <c r="J31" t="str">
        <f t="shared" si="4"/>
        <v/>
      </c>
      <c r="K31"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dy":25,"cd":"DI","cn":4},{"dy":26,"cd":"EN","cn":8},{"dy":27,"cd":"GO","cn":2900},{"dy":28,"cd":"EN","cn":9},{"dy":29,"cd":"GO","cn":3500},{"dy":30,"cd":"EN","cn":8}</v>
      </c>
      <c r="L31" t="str">
        <f t="shared" si="6"/>
        <v>{"dy":30,"cd":"EN","cn":8}</v>
      </c>
    </row>
    <row r="32" spans="1:12">
      <c r="A32">
        <v>31</v>
      </c>
      <c r="B32">
        <f t="shared" ca="1" si="1"/>
        <v>0.71274899991385188</v>
      </c>
      <c r="C32">
        <f t="shared" ca="1" si="0"/>
        <v>0.18109137064310876</v>
      </c>
      <c r="D32" t="str">
        <f t="shared" ca="1" si="2"/>
        <v>GO</v>
      </c>
      <c r="E32">
        <f t="shared" ca="1" si="3"/>
        <v>1000</v>
      </c>
      <c r="F32" t="s">
        <v>127</v>
      </c>
      <c r="G32">
        <v>6</v>
      </c>
      <c r="H32" t="s">
        <v>125</v>
      </c>
      <c r="I32">
        <v>1700</v>
      </c>
      <c r="J32" t="str">
        <f t="shared" si="4"/>
        <v/>
      </c>
      <c r="K32" t="str">
        <f t="shared" ca="1" si="5"/>
        <v>{"dy":1,"cd":"EN","cn":6},{"dy":2,"cd":"DI","cn":4},{"dy":3,"cd":"EN","cn":6},{"dy":4,"cd":"GO","cn":2600},{"dy":5,"cd":"EN","cn":8},{"dy":6,"cd":"DI","cn":5},{"dy":7,"cd":"GO","cn":2400},{"dy":8,"cd":"EN","cn":9},{"dy":9,"cd":"GO","cn":1000},{"dy":10,"cd":"EN","cn":6},{"dy":11,"cd":"GO","cn":1200},{"dy":12,"cd":"EN","cn":6},{"dy":13,"cd":"GO","cn":2400},{"dy":14,"cd":"EN","cn":7},{"dy":15,"cd":"DI","cn":6},{"dy":16,"cd":"GO","cn":1300},{"dy":17,"cd":"EN","cn":8},{"dy":18,"cd":"GO","cn":1300},{"dy":19,"cd":"EN","cn":8},{"dy":20,"cd":"GO","cn":1700},{"dy":21,"cd":"EN","cn":8},{"dy":22,"cd":"GO","cn":2500},{"dy":23,"cd":"EN","cn":9},{"dy":24,"cd":"GO","cn":2900},{"dy":25,"cd":"DI","cn":4},{"dy":26,"cd":"EN","cn":8},{"dy":27,"cd":"GO","cn":2900},{"dy":28,"cd":"EN","cn":9},{"dy":29,"cd":"GO","cn":3500},{"dy":30,"cd":"EN","cn":8},{"dy":31,"cd":"GO","cn":1700}</v>
      </c>
      <c r="L32" t="str">
        <f t="shared" si="6"/>
        <v>{"dy":31,"cd":"GO","cn":1700}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Q2" activePane="bottomRight" state="frozen"/>
      <selection pane="topRight" activeCell="C1" sqref="C1"/>
      <selection pane="bottomLeft" activeCell="A2" sqref="A2"/>
      <selection pane="bottomRight" activeCell="W4" sqref="W4"/>
    </sheetView>
    <sheetView tabSelected="1" workbookViewId="1">
      <pane xSplit="2" ySplit="1" topLeftCell="AK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IF(B2&lt;=9,0,
IF(B2=10,1,2))</f>
        <v>0</v>
      </c>
      <c r="D2">
        <f ca="1">RAND()</f>
        <v>0.74586060034677237</v>
      </c>
      <c r="E2">
        <f ca="1">RAND()</f>
        <v>0.51341103619772188</v>
      </c>
      <c r="F2">
        <f ca="1">RAND()</f>
        <v>0.2187571564865215</v>
      </c>
      <c r="G2">
        <f ca="1">RAND()</f>
        <v>0.18293943118517664</v>
      </c>
      <c r="H2">
        <f ca="1">RAND()</f>
        <v>0.52087157374522031</v>
      </c>
      <c r="I2">
        <f ca="1">RAND()</f>
        <v>0.95254938736408967</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Equip4201</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5</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132</v>
      </c>
      <c r="AU2">
        <f t="shared" ref="AU2:AU15" si="1">COUNTIF(AB:AB,AP2)</f>
        <v>153</v>
      </c>
      <c r="AV2">
        <f ca="1">COUNTIFS(M:M,AP2,T:T,"전설")</f>
        <v>4</v>
      </c>
      <c r="AW2">
        <f>COUNTIFS(AB:AB,AP2,AI:AI,"전설")</f>
        <v>11</v>
      </c>
      <c r="BE2" t="str">
        <f ca="1">"["&amp;
IF(LEFT(OFFSET(AM1,COUNTA(AM:AM)-1,0),1)=",",SUBSTITUTE(OFFSET(AM1,COUNTA(AM:AM)-1,0),",","",1),OFFSET(AM1,COUNTA(AM:AM)-1,0))
&amp;"]"</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dy":25,"sl":11},{"dy":26,"sl":11,"tp":"fp","vl":"Actor1109","cn":75,"pt":"DI","pp":172,"pr":79},{"dy":27,"sl":11,"tp":"fp","vl":"Actor1109","cn":75,"pt":"DI","pp":172,"pr":79},{"dy":28,"sl":11},{"dy":29,"sl":11},{"dy":30,"sl":11,"tp":"fl3","vl":"Actor2103","cn":1,"pt":"DI","pp":230,"pr":129},{"dy":31,"sl":11,"tp":"fl3","vl":"Actor2103","cn":1,"pt":"DI","pp":230,"pr":129}]</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1.3495276653171391E-2</v>
      </c>
      <c r="BQ2">
        <f ca="1">BN2/SUM(BN:BN)</f>
        <v>9.4250706880301613E-3</v>
      </c>
      <c r="BR2">
        <f ca="1">BO2/SUM(BO:BO)</f>
        <v>1.0193679918450561E-2</v>
      </c>
      <c r="BS2">
        <v>0</v>
      </c>
      <c r="BT2">
        <v>0</v>
      </c>
      <c r="BU2">
        <v>0</v>
      </c>
      <c r="BV2" t="str">
        <f ca="1">OFFSET([1]EquipTable!$A$1,ROW()-1,0)</f>
        <v>Equip0001</v>
      </c>
      <c r="BX2">
        <f ca="1">IF(VLOOKUP($CA2,[2]ActorTable!$1:$1048576,MATCH("업데이트순번",[2]ActorTable!$1:$1,0),0)&lt;=$BY$1,1,0)
*IF(MID(CA2,7,1)="2",0.1,1)</f>
        <v>0.1</v>
      </c>
      <c r="BY2">
        <f ca="1">BX2/SUM(BX:BX)</f>
        <v>3.90625E-3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2.2249364880338018E-2</v>
      </c>
      <c r="E3">
        <f ca="1">RAND()</f>
        <v>8.6713207912293089E-2</v>
      </c>
      <c r="F3">
        <f ca="1">RAND()</f>
        <v>0.29184966273268464</v>
      </c>
      <c r="G3">
        <f ca="1">RAND()</f>
        <v>0.50945989795802227</v>
      </c>
      <c r="H3">
        <f ca="1">RAND()</f>
        <v>0.94945227304915203</v>
      </c>
      <c r="I3">
        <f ca="1">RAND()</f>
        <v>0.20224410073025956</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Equip0301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7200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385</v>
      </c>
      <c r="W3">
        <v>1</v>
      </c>
      <c r="X3" t="s">
        <v>129</v>
      </c>
      <c r="Z3">
        <v>36</v>
      </c>
      <c r="AA3" t="str">
        <f ca="1">IF(ISBLANK(AB3),"",
VLOOKUP(AB3,OFFSET(INDIRECT("$A:$B"),0,MATCH(AB$1&amp;"_Verify",INDIRECT("$1:$1"),0)-1),2,0)
)</f>
        <v>fe</v>
      </c>
      <c r="AB3" t="s">
        <v>82</v>
      </c>
      <c r="AC3" t="s">
        <v>488</v>
      </c>
      <c r="AD3">
        <v>1</v>
      </c>
      <c r="AE3" t="s">
        <v>125</v>
      </c>
      <c r="AG3">
        <v>1100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결사대의 활</v>
      </c>
      <c r="AL3">
        <v>1</v>
      </c>
      <c r="AM3" t="str">
        <f ca="1">IF(ROW()=2,AN3,OFFSET(AM3,-1,0)&amp;IF(LEN(AN3)=0,"",","&amp;AN3))</f>
        <v>{"dy":1,"sl":0,"tp":"upn","vl":"45765","cn":14,"pt":"GO","pr":4200},{"dy":1,"sl":1,"tp":"fe","vl":"Equip2101","cn":1,"pt":"GO","pr":1100}</v>
      </c>
      <c r="AN3" t="str">
        <f ca="1">IF(AL3&lt;&gt;1,"",
"{"""&amp;A$1&amp;""":"&amp;A3
&amp;","""&amp;B$1&amp;""":"&amp;B3
&amp;IF(LEN(AA3)=0,"",","""&amp;AA$1&amp;""":"""&amp;AA3&amp;"""")
&amp;IF(LEN(AC3)=0,"",","""&amp;AC$1&amp;""":"""&amp;AC3&amp;"""")
&amp;IF(LEN(AD3)=0,"",","""&amp;AD$1&amp;""":"&amp;AD3)
&amp;IF(LEN(AE3)=0,"",","""&amp;AE$1&amp;""":"""&amp;AE3&amp;"""")
&amp;IF(LEN(AF3)=0,"",","""&amp;AF$1&amp;""":"&amp;AF3)
&amp;IF(LEN(AG3)=0,"",","""&amp;AG$1&amp;""":"&amp;AG3)&amp;"}")</f>
        <v>{"dy":1,"sl":1,"tp":"fe","vl":"Equip2101","cn":1,"pt":"GO","pr":1100}</v>
      </c>
      <c r="AP3" t="s">
        <v>83</v>
      </c>
      <c r="AQ3" t="s">
        <v>71</v>
      </c>
      <c r="AR3">
        <v>0</v>
      </c>
      <c r="AS3">
        <v>7</v>
      </c>
      <c r="AT3">
        <f t="shared" ca="1" si="0"/>
        <v>1</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1.3495276653171391E-2</v>
      </c>
      <c r="BQ3">
        <f t="shared" ref="BQ3:BQ66" ca="1" si="6">BN3/SUM(BN:BN)</f>
        <v>9.4250706880301613E-3</v>
      </c>
      <c r="BR3">
        <f t="shared" ref="BR3:BR66" ca="1" si="7">BO3/SUM(BO:BO)</f>
        <v>1.0193679918450561E-2</v>
      </c>
      <c r="BS3">
        <f t="shared" ref="BS3:BU66" ca="1" si="8">BS2+BP2</f>
        <v>1.3495276653171391E-2</v>
      </c>
      <c r="BT3">
        <f t="shared" ca="1" si="8"/>
        <v>9.4250706880301613E-3</v>
      </c>
      <c r="BU3">
        <f t="shared" ca="1" si="8"/>
        <v>1.0193679918450561E-2</v>
      </c>
      <c r="BV3" t="str">
        <f ca="1">OFFSET([1]EquipTable!$A$1,ROW()-1,0)</f>
        <v>Equip0002</v>
      </c>
      <c r="BX3">
        <f ca="1">IF(VLOOKUP($CA3,[2]ActorTable!$1:$1048576,MATCH("업데이트순번",[2]ActorTable!$1:$1,0),0)&lt;=$BY$1,1,0)
*IF(MID(CA3,7,1)="2",0.1,1)</f>
        <v>1</v>
      </c>
      <c r="BY3">
        <f t="shared" ref="BY3:BY45" ca="1" si="9">BX3/SUM(BX:BX)</f>
        <v>3.90625E-2</v>
      </c>
      <c r="BZ3">
        <f t="shared" ref="BZ3:BZ45" ca="1" si="10">BZ2+BY2</f>
        <v>3.90625E-3</v>
      </c>
      <c r="CA3" t="str">
        <f ca="1">OFFSET([2]ActorTable!$A$1,ROW()-1,0)</f>
        <v>Actor1002</v>
      </c>
      <c r="CB3" t="str">
        <f ca="1">VLOOKUP($CA3,[2]ActorTable!$1:$1048576,MATCH("이름참고",[2]ActorTable!$1:$1,0),0)</f>
        <v>소하</v>
      </c>
    </row>
    <row r="4" spans="1:82">
      <c r="A4">
        <v>1</v>
      </c>
      <c r="B4">
        <v>2</v>
      </c>
      <c r="C4">
        <f>IF(B4&lt;=9,0,
IF(B4=10,1,2))</f>
        <v>0</v>
      </c>
      <c r="D4">
        <f ca="1">RAND()</f>
        <v>0.81724267156356567</v>
      </c>
      <c r="E4">
        <f ca="1">RAND()</f>
        <v>0.34881520161861801</v>
      </c>
      <c r="F4">
        <f ca="1">RAND()</f>
        <v>0.64570686739600558</v>
      </c>
      <c r="G4">
        <f ca="1">RAND()</f>
        <v>3.1631297934540781E-2</v>
      </c>
      <c r="H4">
        <f ca="1">RAND()</f>
        <v>0.40807839605174956</v>
      </c>
      <c r="I4">
        <f ca="1">RAND()</f>
        <v>0.84330570519723169</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34881</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7</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{"dy":1,"sl":0,"tp":"upn","vl":"45765","cn":14,"pt":"GO","pr":4200},{"dy":1,"sl":1,"tp":"fe","vl":"Equip2101","cn":1,"pt":"GO","pr":1100},{"dy":1,"sl":2,"tp":"upn","vl":"56326","cn":5,"pt":"GO","pr":1500}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2</v>
      </c>
      <c r="AU4">
        <f t="shared" si="1"/>
        <v>0</v>
      </c>
      <c r="AV4">
        <f t="shared" ca="1" si="3"/>
        <v>0</v>
      </c>
      <c r="AW4">
        <f t="shared" si="4"/>
        <v>0</v>
      </c>
      <c r="AZ4">
        <v>149</v>
      </c>
      <c r="BE4" t="s">
        <v>189</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1.3495276653171391E-2</v>
      </c>
      <c r="BQ4">
        <f t="shared" ca="1" si="6"/>
        <v>9.4250706880301613E-3</v>
      </c>
      <c r="BR4">
        <f t="shared" ca="1" si="7"/>
        <v>1.0193679918450561E-2</v>
      </c>
      <c r="BS4">
        <f t="shared" ca="1" si="8"/>
        <v>2.6990553306342781E-2</v>
      </c>
      <c r="BT4">
        <f t="shared" ref="BT4:BT67" ca="1" si="11">BT3+BQ3</f>
        <v>1.8850141376060323E-2</v>
      </c>
      <c r="BU4">
        <f t="shared" ref="BU4:BU67" ca="1" si="12">BU3+BR3</f>
        <v>2.0387359836901122E-2</v>
      </c>
      <c r="BV4" t="str">
        <f ca="1">OFFSET([1]EquipTable!$A$1,ROW()-1,0)</f>
        <v>Equip0101</v>
      </c>
      <c r="BX4">
        <f ca="1">IF(VLOOKUP($CA4,[2]ActorTable!$1:$1048576,MATCH("업데이트순번",[2]ActorTable!$1:$1,0),0)&lt;=$BY$1,1,0)
*IF(MID(CA4,7,1)="2",0.1,1)</f>
        <v>1</v>
      </c>
      <c r="BY4">
        <f t="shared" ca="1" si="9"/>
        <v>3.90625E-2</v>
      </c>
      <c r="BZ4">
        <f t="shared" ca="1" si="10"/>
        <v>4.296875E-2</v>
      </c>
      <c r="CA4" t="str">
        <f ca="1">OFFSET([2]ActorTable!$A$1,ROW()-1,0)</f>
        <v>Actor2103</v>
      </c>
      <c r="CB4" t="str">
        <f ca="1">VLOOKUP($CA4,[2]ActorTable!$1:$1048576,MATCH("이름참고",[2]ActorTable!$1:$1,0),0)</f>
        <v>데브샤</v>
      </c>
    </row>
    <row r="5" spans="1:82">
      <c r="A5">
        <v>1</v>
      </c>
      <c r="B5">
        <v>3</v>
      </c>
      <c r="C5">
        <f>IF(B5&lt;=9,0,
IF(B5=10,1,2))</f>
        <v>0</v>
      </c>
      <c r="D5">
        <f ca="1">RAND()</f>
        <v>0.26585254694756222</v>
      </c>
      <c r="E5">
        <f ca="1">RAND()</f>
        <v>6.2561512201593228E-3</v>
      </c>
      <c r="F5">
        <f ca="1">RAND()</f>
        <v>0.36355619378809279</v>
      </c>
      <c r="G5">
        <f ca="1">RAND()</f>
        <v>0.2201887490277783</v>
      </c>
      <c r="H5">
        <f ca="1">RAND()</f>
        <v>0.5176557190075014</v>
      </c>
      <c r="I5">
        <f ca="1">RAND()</f>
        <v>0.36441679723033549</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625</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3</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900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482</v>
      </c>
      <c r="AD5">
        <v>1</v>
      </c>
      <c r="AE5" t="s">
        <v>483</v>
      </c>
      <c r="AG5">
        <v>7600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태양과 달과 별</v>
      </c>
      <c r="AL5">
        <v>1</v>
      </c>
      <c r="AM5" t="str">
        <f ca="1">IF(ROW()=2,AN5,OFFSET(AM5,-1,0)&amp;IF(LEN(AN5)=0,"",","&amp;AN5))</f>
        <v>{"dy":1,"sl":0,"tp":"upn","vl":"45765","cn":14,"pt":"GO","pr":4200},{"dy":1,"sl":1,"tp":"fe","vl":"Equip2101","cn":1,"pt":"GO","pr":1100},{"dy":1,"sl":2,"tp":"upn","vl":"56326","cn":5,"pt":"GO","pr":1500},{"dy":1,"sl":3,"tp":"fe","vl":"Equip3302","cn":1,"pt":"GO","pr":7600}</v>
      </c>
      <c r="AN5" t="str">
        <f ca="1">IF(AL5&lt;&gt;1,"",
"{"""&amp;A$1&amp;""":"&amp;A5
&amp;","""&amp;B$1&amp;""":"&amp;B5
&amp;IF(LEN(AA5)=0,"",","""&amp;AA$1&amp;""":"""&amp;AA5&amp;"""")
&amp;IF(LEN(AC5)=0,"",","""&amp;AC$1&amp;""":"""&amp;AC5&amp;"""")
&amp;IF(LEN(AD5)=0,"",","""&amp;AD$1&amp;""":"&amp;AD5)
&amp;IF(LEN(AE5)=0,"",","""&amp;AE$1&amp;""":"""&amp;AE5&amp;"""")
&amp;IF(LEN(AF5)=0,"",","""&amp;AF$1&amp;""":"&amp;AF5)
&amp;IF(LEN(AG5)=0,"",","""&amp;AG$1&amp;""":"&amp;AG5)&amp;"}")</f>
        <v>{"dy":1,"sl":3,"tp":"fe","vl":"Equip3302","cn":1,"pt":"GO","pr":7600}</v>
      </c>
      <c r="AP5" t="s">
        <v>85</v>
      </c>
      <c r="AQ5" t="s">
        <v>73</v>
      </c>
      <c r="AR5">
        <v>8</v>
      </c>
      <c r="AS5">
        <v>11</v>
      </c>
      <c r="AT5">
        <f t="shared" ca="1" si="0"/>
        <v>0</v>
      </c>
      <c r="AU5">
        <f t="shared" si="1"/>
        <v>9</v>
      </c>
      <c r="AV5">
        <f t="shared" ca="1" si="3"/>
        <v>0</v>
      </c>
      <c r="AW5">
        <f t="shared" si="4"/>
        <v>3</v>
      </c>
      <c r="AZ5">
        <v>1</v>
      </c>
      <c r="BE5">
        <f ca="1">LEN(BE2)</f>
        <v>22286</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1.3495276653171391E-2</v>
      </c>
      <c r="BQ5">
        <f t="shared" ca="1" si="6"/>
        <v>9.4250706880301613E-3</v>
      </c>
      <c r="BR5">
        <f t="shared" ca="1" si="7"/>
        <v>1.0193679918450561E-2</v>
      </c>
      <c r="BS5">
        <f t="shared" ca="1" si="8"/>
        <v>4.048582995951417E-2</v>
      </c>
      <c r="BT5">
        <f t="shared" ca="1" si="11"/>
        <v>2.8275212064090484E-2</v>
      </c>
      <c r="BU5">
        <f t="shared" ca="1" si="12"/>
        <v>3.0581039755351681E-2</v>
      </c>
      <c r="BV5" t="str">
        <f ca="1">OFFSET([1]EquipTable!$A$1,ROW()-1,0)</f>
        <v>Equip0102</v>
      </c>
      <c r="BX5">
        <f ca="1">IF(VLOOKUP($CA5,[2]ActorTable!$1:$1048576,MATCH("업데이트순번",[2]ActorTable!$1:$1,0),0)&lt;=$BY$1,1,0)
*IF(MID(CA5,7,1)="2",0.1,1)</f>
        <v>1</v>
      </c>
      <c r="BY5">
        <f t="shared" ca="1" si="9"/>
        <v>3.90625E-2</v>
      </c>
      <c r="BZ5">
        <f t="shared" ca="1" si="10"/>
        <v>8.203125E-2</v>
      </c>
      <c r="CA5" t="str">
        <f ca="1">OFFSET([2]ActorTable!$A$1,ROW()-1,0)</f>
        <v>Actor0104</v>
      </c>
      <c r="CB5" t="str">
        <f ca="1">VLOOKUP($CA5,[2]ActorTable!$1:$1048576,MATCH("이름참고",[2]ActorTable!$1:$1,0),0)</f>
        <v>베이</v>
      </c>
    </row>
    <row r="6" spans="1:82">
      <c r="A6">
        <v>1</v>
      </c>
      <c r="B6">
        <v>4</v>
      </c>
      <c r="C6">
        <f>IF(B6&lt;=9,0,
IF(B6=10,1,2))</f>
        <v>0</v>
      </c>
      <c r="D6">
        <f ca="1">RAND()</f>
        <v>9.4147790244624496E-2</v>
      </c>
      <c r="E6">
        <f ca="1">RAND()</f>
        <v>0.83336526526305321</v>
      </c>
      <c r="F6">
        <f ca="1">RAND()</f>
        <v>0.22229916104189573</v>
      </c>
      <c r="G6">
        <f ca="1">RAND()</f>
        <v>0.84395805854314221</v>
      </c>
      <c r="H6">
        <f ca="1">RAND()</f>
        <v>0.9641925770896439</v>
      </c>
      <c r="I6">
        <f ca="1">RAND()</f>
        <v>0.20852433387599545</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83336</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13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3900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2101","cn":1,"pt":"GO","pr":1100},{"dy":1,"sl":2,"tp":"upn","vl":"56326","cn":5,"pt":"GO","pr":1500},{"dy":1,"sl":3,"tp":"fe","vl":"Equip3302","cn":1,"pt":"GO","pr":7600},{"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9</v>
      </c>
      <c r="AV6">
        <f t="shared" ca="1" si="3"/>
        <v>0</v>
      </c>
      <c r="AW6">
        <f t="shared" si="4"/>
        <v>3</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1.3495276653171391E-2</v>
      </c>
      <c r="BQ6">
        <f t="shared" ca="1" si="6"/>
        <v>9.4250706880301613E-3</v>
      </c>
      <c r="BR6">
        <f t="shared" ca="1" si="7"/>
        <v>1.0193679918450561E-2</v>
      </c>
      <c r="BS6">
        <f t="shared" ca="1" si="8"/>
        <v>5.3981106612685563E-2</v>
      </c>
      <c r="BT6">
        <f t="shared" ca="1" si="11"/>
        <v>3.7700282752120645E-2</v>
      </c>
      <c r="BU6">
        <f t="shared" ca="1" si="12"/>
        <v>4.0774719673802244E-2</v>
      </c>
      <c r="BV6" t="str">
        <f ca="1">OFFSET([1]EquipTable!$A$1,ROW()-1,0)</f>
        <v>Equip0201</v>
      </c>
      <c r="BX6">
        <f ca="1">IF(VLOOKUP($CA6,[2]ActorTable!$1:$1048576,MATCH("업데이트순번",[2]ActorTable!$1:$1,0),0)&lt;=$BY$1,1,0)
*IF(MID(CA6,7,1)="2",0.1,1)</f>
        <v>1</v>
      </c>
      <c r="BY6">
        <f t="shared" ca="1" si="9"/>
        <v>3.90625E-2</v>
      </c>
      <c r="BZ6">
        <f t="shared" ca="1" si="10"/>
        <v>0.12109375</v>
      </c>
      <c r="CA6" t="str">
        <f ca="1">OFFSET([2]ActorTable!$A$1,ROW()-1,0)</f>
        <v>Actor1005</v>
      </c>
      <c r="CB6" t="str">
        <f ca="1">VLOOKUP($CA6,[2]ActorTable!$1:$1048576,MATCH("이름참고",[2]ActorTable!$1:$1,0),0)</f>
        <v>젤리아</v>
      </c>
    </row>
    <row r="7" spans="1:82">
      <c r="A7">
        <v>1</v>
      </c>
      <c r="B7">
        <v>5</v>
      </c>
      <c r="C7">
        <f>IF(B7&lt;=9,0,
IF(B7=10,1,2))</f>
        <v>0</v>
      </c>
      <c r="D7">
        <f ca="1">RAND()</f>
        <v>0.40501176447111209</v>
      </c>
      <c r="E7">
        <f ca="1">RAND()</f>
        <v>0.98943036139836626</v>
      </c>
      <c r="F7">
        <f ca="1">RAND()</f>
        <v>7.3749457039295807E-2</v>
      </c>
      <c r="G7">
        <f ca="1">RAND()</f>
        <v>0.74345306558363333</v>
      </c>
      <c r="H7">
        <f ca="1">RAND()</f>
        <v>0.23738632418846317</v>
      </c>
      <c r="I7">
        <f ca="1">RAND()</f>
        <v>0.46174704660755495</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Equip8302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74400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439</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2101","cn":1,"pt":"GO","pr":1100},{"dy":1,"sl":2,"tp":"upn","vl":"56326","cn":5,"pt":"GO","pr":1500},{"dy":1,"sl":3,"tp":"fe","vl":"Equip3302","cn":1,"pt":"GO","pr":7600},{"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14</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1.3495276653171391E-2</v>
      </c>
      <c r="BQ7">
        <f t="shared" ca="1" si="6"/>
        <v>9.4250706880301613E-3</v>
      </c>
      <c r="BR7">
        <f t="shared" ca="1" si="7"/>
        <v>1.0193679918450561E-2</v>
      </c>
      <c r="BS7">
        <f t="shared" ca="1" si="8"/>
        <v>6.7476383265856948E-2</v>
      </c>
      <c r="BT7">
        <f t="shared" ca="1" si="11"/>
        <v>4.7125353440150806E-2</v>
      </c>
      <c r="BU7">
        <f t="shared" ca="1" si="12"/>
        <v>5.0968399592252807E-2</v>
      </c>
      <c r="BV7" t="str">
        <f ca="1">OFFSET([1]EquipTable!$A$1,ROW()-1,0)</f>
        <v>Equip0202</v>
      </c>
      <c r="BX7">
        <f ca="1">IF(VLOOKUP($CA7,[2]ActorTable!$1:$1048576,MATCH("업데이트순번",[2]ActorTable!$1:$1,0),0)&lt;=$BY$1,1,0)
*IF(MID(CA7,7,1)="2",0.1,1)</f>
        <v>0</v>
      </c>
      <c r="BY7">
        <f t="shared" ca="1" si="9"/>
        <v>0</v>
      </c>
      <c r="BZ7">
        <f t="shared" ca="1" si="10"/>
        <v>0.16015625</v>
      </c>
      <c r="CA7" t="str">
        <f ca="1">OFFSET([2]ActorTable!$A$1,ROW()-1,0)</f>
        <v>Actor9906</v>
      </c>
      <c r="CB7" t="str">
        <f ca="1">VLOOKUP($CA7,[2]ActorTable!$1:$1048576,MATCH("이름참고",[2]ActorTable!$1:$1,0),0)</f>
        <v>스트링없음</v>
      </c>
    </row>
    <row r="8" spans="1:82">
      <c r="A8">
        <v>1</v>
      </c>
      <c r="B8">
        <v>6</v>
      </c>
      <c r="C8">
        <f>IF(B8&lt;=9,0,
IF(B8=10,1,2))</f>
        <v>0</v>
      </c>
      <c r="D8">
        <f ca="1">RAND()</f>
        <v>0.27446505841984825</v>
      </c>
      <c r="E8">
        <f ca="1">RAND()</f>
        <v>0.27776992143449986</v>
      </c>
      <c r="F8">
        <f ca="1">RAND()</f>
        <v>0.55822855612171796</v>
      </c>
      <c r="G8">
        <f ca="1">RAND()</f>
        <v>0.8100824071705327</v>
      </c>
      <c r="H8">
        <f ca="1">RAND()</f>
        <v>0.74816022782763103</v>
      </c>
      <c r="I8">
        <f ca="1">RAND()</f>
        <v>0.94567053175556537</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Equip3201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3500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523</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해골 벽</v>
      </c>
      <c r="AL8">
        <v>1</v>
      </c>
      <c r="AM8" t="str">
        <f ca="1">IF(ROW()=2,AN8,OFFSET(AM8,-1,0)&amp;IF(LEN(AN8)=0,"",","&amp;AN8))</f>
        <v>{"dy":1,"sl":0,"tp":"upn","vl":"45765","cn":14,"pt":"GO","pr":4200},{"dy":1,"sl":1,"tp":"fe","vl":"Equip2101","cn":1,"pt":"GO","pr":1100},{"dy":1,"sl":2,"tp":"upn","vl":"56326","cn":5,"pt":"GO","pr":1500},{"dy":1,"sl":3,"tp":"fe","vl":"Equip3302","cn":1,"pt":"GO","pr":7600},{"dy":1,"sl":4,"tp":"uph","vl":"71037","cn":10,"pt":"GO","pr":3000},{"dy":1,"sl":5,"tp":"fe","vl":"Equip6001","cn":1,"pt":"GO","pr":2200},{"dy":1,"sl":6,"tp":"fe","vl":"Equip7002","cn":1,"pt":"GO","pr":1900}</v>
      </c>
      <c r="AN8" t="str">
        <f ca="1">IF(AL8&lt;&gt;1,"",
"{"""&amp;A$1&amp;""":"&amp;A8
&amp;","""&amp;B$1&amp;""":"&amp;B8
&amp;IF(LEN(AA8)=0,"",","""&amp;AA$1&amp;""":"""&amp;AA8&amp;"""")
&amp;IF(LEN(AC8)=0,"",","""&amp;AC$1&amp;""":"""&amp;AC8&amp;"""")
&amp;IF(LEN(AD8)=0,"",","""&amp;AD$1&amp;""":"&amp;AD8)
&amp;IF(LEN(AE8)=0,"",","""&amp;AE$1&amp;""":"""&amp;AE8&amp;"""")
&amp;IF(LEN(AF8)=0,"",","""&amp;AF$1&amp;""":"&amp;AF8)
&amp;IF(LEN(AG8)=0,"",","""&amp;AG$1&amp;""":"&amp;AG8)&amp;"}")</f>
        <v>{"dy":1,"sl":6,"tp":"fe","vl":"Equip7002","cn":1,"pt":"GO","pr":1900}</v>
      </c>
      <c r="AP8" t="s">
        <v>88</v>
      </c>
      <c r="AQ8" t="s">
        <v>79</v>
      </c>
      <c r="AR8">
        <v>8</v>
      </c>
      <c r="AS8">
        <v>11</v>
      </c>
      <c r="AT8">
        <f t="shared" ca="1" si="0"/>
        <v>0</v>
      </c>
      <c r="AU8">
        <f t="shared" si="1"/>
        <v>4</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1.3495276653171391E-2</v>
      </c>
      <c r="BQ8">
        <f t="shared" ca="1" si="6"/>
        <v>9.4250706880301613E-3</v>
      </c>
      <c r="BR8">
        <f t="shared" ca="1" si="7"/>
        <v>1.0193679918450561E-2</v>
      </c>
      <c r="BS8">
        <f t="shared" ca="1" si="8"/>
        <v>8.0971659919028341E-2</v>
      </c>
      <c r="BT8">
        <f t="shared" ca="1" si="11"/>
        <v>5.6550424128180968E-2</v>
      </c>
      <c r="BU8">
        <f t="shared" ca="1" si="12"/>
        <v>6.116207951070337E-2</v>
      </c>
      <c r="BV8" t="str">
        <f ca="1">OFFSET([1]EquipTable!$A$1,ROW()-1,0)</f>
        <v>Equip0301</v>
      </c>
      <c r="BX8">
        <f ca="1">IF(VLOOKUP($CA8,[2]ActorTable!$1:$1048576,MATCH("업데이트순번",[2]ActorTable!$1:$1,0),0)&lt;=$BY$1,1,0)
*IF(MID(CA8,7,1)="2",0.1,1)</f>
        <v>1</v>
      </c>
      <c r="BY8">
        <f t="shared" ca="1" si="9"/>
        <v>3.90625E-2</v>
      </c>
      <c r="BZ8">
        <f t="shared" ca="1" si="10"/>
        <v>0.16015625</v>
      </c>
      <c r="CA8" t="str">
        <f ca="1">OFFSET([2]ActorTable!$A$1,ROW()-1,0)</f>
        <v>Actor0007</v>
      </c>
      <c r="CB8" t="str">
        <f ca="1">VLOOKUP($CA8,[2]ActorTable!$1:$1048576,MATCH("이름참고",[2]ActorTable!$1:$1,0),0)</f>
        <v>헤르윈</v>
      </c>
    </row>
    <row r="9" spans="1:82">
      <c r="A9">
        <v>1</v>
      </c>
      <c r="B9">
        <v>7</v>
      </c>
      <c r="C9">
        <f>IF(B9&lt;=9,0,
IF(B9=10,1,2))</f>
        <v>0</v>
      </c>
      <c r="D9">
        <f ca="1">RAND()</f>
        <v>7.2613290343701453E-2</v>
      </c>
      <c r="E9">
        <f ca="1">RAND()</f>
        <v>0.95262197526899395</v>
      </c>
      <c r="F9">
        <f ca="1">RAND()</f>
        <v>0.96720238142519965</v>
      </c>
      <c r="G9">
        <f ca="1">RAND()</f>
        <v>0.6869669153830269</v>
      </c>
      <c r="H9">
        <f ca="1">RAND()</f>
        <v>0.30959001669742747</v>
      </c>
      <c r="I9">
        <f ca="1">RAND()</f>
        <v>0.53837222591949807</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Equip8301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74400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237</v>
      </c>
      <c r="W9">
        <v>1</v>
      </c>
      <c r="X9" t="s">
        <v>125</v>
      </c>
      <c r="Z9">
        <v>7800</v>
      </c>
      <c r="AA9" t="str">
        <f ca="1">IF(ISBLANK(AB9),"",
VLOOKUP(AB9,OFFSET(INDIRECT("$A:$B"),0,MATCH(AB$1&amp;"_Verify",INDIRECT("$1:$1"),0)-1),2,0)
)</f>
        <v>fe</v>
      </c>
      <c r="AB9" t="s">
        <v>82</v>
      </c>
      <c r="AC9" t="s">
        <v>524</v>
      </c>
      <c r="AD9">
        <v>1</v>
      </c>
      <c r="AE9" t="s">
        <v>125</v>
      </c>
      <c r="AG9">
        <v>1300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흑마법의 지팡이</v>
      </c>
      <c r="AL9">
        <v>1</v>
      </c>
      <c r="AM9" t="str">
        <f ca="1">IF(ROW()=2,AN9,OFFSET(AM9,-1,0)&amp;IF(LEN(AN9)=0,"",","&amp;AN9))</f>
        <v>{"dy":1,"sl":0,"tp":"upn","vl":"45765","cn":14,"pt":"GO","pr":4200},{"dy":1,"sl":1,"tp":"fe","vl":"Equip2101","cn":1,"pt":"GO","pr":1100},{"dy":1,"sl":2,"tp":"upn","vl":"56326","cn":5,"pt":"GO","pr":1500},{"dy":1,"sl":3,"tp":"fe","vl":"Equip3302","cn":1,"pt":"GO","pr":7600},{"dy":1,"sl":4,"tp":"uph","vl":"71037","cn":10,"pt":"GO","pr":3000},{"dy":1,"sl":5,"tp":"fe","vl":"Equip6001","cn":1,"pt":"GO","pr":2200},{"dy":1,"sl":6,"tp":"fe","vl":"Equip7002","cn":1,"pt":"GO","pr":1900},{"dy":1,"sl":7,"tp":"fe","vl":"Equip3102","cn":1,"pt":"GO","pr":1300}</v>
      </c>
      <c r="AN9" t="str">
        <f ca="1">IF(AL9&lt;&gt;1,"",
"{"""&amp;A$1&amp;""":"&amp;A9
&amp;","""&amp;B$1&amp;""":"&amp;B9
&amp;IF(LEN(AA9)=0,"",","""&amp;AA$1&amp;""":"""&amp;AA9&amp;"""")
&amp;IF(LEN(AC9)=0,"",","""&amp;AC$1&amp;""":"""&amp;AC9&amp;"""")
&amp;IF(LEN(AD9)=0,"",","""&amp;AD$1&amp;""":"&amp;AD9)
&amp;IF(LEN(AE9)=0,"",","""&amp;AE$1&amp;""":"""&amp;AE9&amp;"""")
&amp;IF(LEN(AF9)=0,"",","""&amp;AF$1&amp;""":"&amp;AF9)
&amp;IF(LEN(AG9)=0,"",","""&amp;AG$1&amp;""":"&amp;AG9)&amp;"}")</f>
        <v>{"dy":1,"sl":7,"tp":"fe","vl":"Equip3102","cn":1,"pt":"GO","pr":1300}</v>
      </c>
      <c r="AP9" t="s">
        <v>89</v>
      </c>
      <c r="AQ9" t="s">
        <v>80</v>
      </c>
      <c r="AR9">
        <v>8</v>
      </c>
      <c r="AS9">
        <v>11</v>
      </c>
      <c r="AT9">
        <f t="shared" ca="1" si="0"/>
        <v>0</v>
      </c>
      <c r="AU9">
        <f t="shared" si="1"/>
        <v>4</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1.3495276653171391E-2</v>
      </c>
      <c r="BQ9">
        <f t="shared" ca="1" si="6"/>
        <v>9.4250706880301613E-3</v>
      </c>
      <c r="BR9">
        <f t="shared" ca="1" si="7"/>
        <v>1.0193679918450561E-2</v>
      </c>
      <c r="BS9">
        <f t="shared" ca="1" si="8"/>
        <v>9.4466936572199733E-2</v>
      </c>
      <c r="BT9">
        <f t="shared" ca="1" si="11"/>
        <v>6.5975494816211122E-2</v>
      </c>
      <c r="BU9">
        <f t="shared" ca="1" si="12"/>
        <v>7.1355759429153925E-2</v>
      </c>
      <c r="BV9" t="str">
        <f ca="1">OFFSET([1]EquipTable!$A$1,ROW()-1,0)</f>
        <v>Equip0302</v>
      </c>
      <c r="BX9">
        <f ca="1">IF(VLOOKUP($CA9,[2]ActorTable!$1:$1048576,MATCH("업데이트순번",[2]ActorTable!$1:$1,0),0)&lt;=$BY$1,1,0)
*IF(MID(CA9,7,1)="2",0.1,1)</f>
        <v>1</v>
      </c>
      <c r="BY9">
        <f t="shared" ca="1" si="9"/>
        <v>3.90625E-2</v>
      </c>
      <c r="BZ9">
        <f t="shared" ca="1" si="10"/>
        <v>0.19921875</v>
      </c>
      <c r="CA9" t="str">
        <f ca="1">OFFSET([2]ActorTable!$A$1,ROW()-1,0)</f>
        <v>Actor1108</v>
      </c>
      <c r="CB9" t="str">
        <f ca="1">VLOOKUP($CA9,[2]ActorTable!$1:$1048576,MATCH("이름참고",[2]ActorTable!$1:$1,0),0)</f>
        <v>테이슨</v>
      </c>
    </row>
    <row r="10" spans="1:82">
      <c r="A10">
        <v>1</v>
      </c>
      <c r="B10">
        <v>8</v>
      </c>
      <c r="C10">
        <f>IF(B10&lt;=9,0,
IF(B10=10,1,2))</f>
        <v>0</v>
      </c>
      <c r="D10">
        <f ca="1">RAND()</f>
        <v>0.6646086587016049</v>
      </c>
      <c r="E10">
        <f ca="1">RAND()</f>
        <v>0.40208334797732015</v>
      </c>
      <c r="F10">
        <f ca="1">RAND()</f>
        <v>7.8227646711236942E-2</v>
      </c>
      <c r="G10">
        <f ca="1">RAND()</f>
        <v>1.7130735497900118E-2</v>
      </c>
      <c r="H10">
        <f ca="1">RAND()</f>
        <v>0.95348978511910898</v>
      </c>
      <c r="I10">
        <f ca="1">RAND()</f>
        <v>6.6038278052326205E-2</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fl5</v>
      </c>
      <c r="AB10" t="s">
        <v>286</v>
      </c>
      <c r="AC10" t="s">
        <v>461</v>
      </c>
      <c r="AD10">
        <v>1</v>
      </c>
      <c r="AE10" t="s">
        <v>129</v>
      </c>
      <c r="AF10">
        <v>90</v>
      </c>
      <c r="AG10">
        <v>59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러센트</v>
      </c>
      <c r="AL10">
        <v>1</v>
      </c>
      <c r="AM10" t="str">
        <f ca="1">IF(ROW()=2,AN10,OFFSET(AM10,-1,0)&amp;IF(LEN(AN10)=0,"",","&amp;AN10))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v>
      </c>
      <c r="AN10" t="str">
        <f ca="1">IF(AL10&lt;&gt;1,"",
"{"""&amp;A$1&amp;""":"&amp;A10
&amp;","""&amp;B$1&amp;""":"&amp;B10
&amp;IF(LEN(AA10)=0,"",","""&amp;AA$1&amp;""":"""&amp;AA10&amp;"""")
&amp;IF(LEN(AC10)=0,"",","""&amp;AC$1&amp;""":"""&amp;AC10&amp;"""")
&amp;IF(LEN(AD10)=0,"",","""&amp;AD$1&amp;""":"&amp;AD10)
&amp;IF(LEN(AE10)=0,"",","""&amp;AE$1&amp;""":"""&amp;AE10&amp;"""")
&amp;IF(LEN(AF10)=0,"",","""&amp;AF$1&amp;""":"&amp;AF10)
&amp;IF(LEN(AG10)=0,"",","""&amp;AG$1&amp;""":"&amp;AG10)&amp;"}")</f>
        <v>{"dy":1,"sl":8,"tp":"fl5","vl":"Actor0024","cn":1,"pt":"DI","pp":90,"pr":59}</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1.3495276653171392E-3</v>
      </c>
      <c r="BQ10">
        <f t="shared" ca="1" si="6"/>
        <v>9.4250706880301622E-4</v>
      </c>
      <c r="BR10">
        <f t="shared" ca="1" si="7"/>
        <v>1.0193679918450561E-3</v>
      </c>
      <c r="BS10">
        <f t="shared" ca="1" si="8"/>
        <v>0.10796221322537113</v>
      </c>
      <c r="BT10">
        <f t="shared" ca="1" si="11"/>
        <v>7.540056550424129E-2</v>
      </c>
      <c r="BU10">
        <f t="shared" ca="1" si="12"/>
        <v>8.1549439347604488E-2</v>
      </c>
      <c r="BV10" t="str">
        <f ca="1">OFFSET([1]EquipTable!$A$1,ROW()-1,0)</f>
        <v>Equip0401</v>
      </c>
      <c r="BX10">
        <f ca="1">IF(VLOOKUP($CA10,[2]ActorTable!$1:$1048576,MATCH("업데이트순번",[2]ActorTable!$1:$1,0),0)&lt;=$BY$1,1,0)
*IF(MID(CA10,7,1)="2",0.1,1)</f>
        <v>1</v>
      </c>
      <c r="BY10">
        <f t="shared" ca="1" si="9"/>
        <v>3.90625E-2</v>
      </c>
      <c r="BZ10">
        <f t="shared" ca="1" si="10"/>
        <v>0.23828125</v>
      </c>
      <c r="CA10" t="str">
        <f ca="1">OFFSET([2]ActorTable!$A$1,ROW()-1,0)</f>
        <v>Actor1109</v>
      </c>
      <c r="CB10" t="str">
        <f ca="1">VLOOKUP($CA10,[2]ActorTable!$1:$1048576,MATCH("이름참고",[2]ActorTable!$1:$1,0),0)</f>
        <v>닉스</v>
      </c>
    </row>
    <row r="11" spans="1:82">
      <c r="A11">
        <v>1</v>
      </c>
      <c r="B11">
        <v>9</v>
      </c>
      <c r="C11">
        <f>IF(B11&lt;=9,0,
IF(B11=10,1,2))</f>
        <v>0</v>
      </c>
      <c r="D11">
        <f ca="1">RAND()</f>
        <v>0.85171510620759139</v>
      </c>
      <c r="E11">
        <f ca="1">RAND()</f>
        <v>0.3603804333262316</v>
      </c>
      <c r="F11">
        <f ca="1">RAND()</f>
        <v>0.75688475635530317</v>
      </c>
      <c r="G11">
        <f ca="1">RAND()</f>
        <v>3.2612458848914727E-2</v>
      </c>
      <c r="H11">
        <f ca="1">RAND()</f>
        <v>0.39530223375512386</v>
      </c>
      <c r="I11">
        <f ca="1">RAND()</f>
        <v>0.12620518179725637</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fl6</v>
      </c>
      <c r="AB11" t="s">
        <v>287</v>
      </c>
      <c r="AC11" t="s">
        <v>461</v>
      </c>
      <c r="AD11">
        <v>1</v>
      </c>
      <c r="AE11" t="s">
        <v>129</v>
      </c>
      <c r="AF11">
        <v>90</v>
      </c>
      <c r="AG11">
        <v>59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러센트</v>
      </c>
      <c r="AL11">
        <v>1</v>
      </c>
      <c r="AM11" t="str">
        <f ca="1">IF(ROW()=2,AN11,OFFSET(AM11,-1,0)&amp;IF(LEN(AN11)=0,"",","&amp;AN11))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v>
      </c>
      <c r="AN11" t="str">
        <f ca="1">IF(AL11&lt;&gt;1,"",
"{"""&amp;A$1&amp;""":"&amp;A11
&amp;","""&amp;B$1&amp;""":"&amp;B11
&amp;IF(LEN(AA11)=0,"",","""&amp;AA$1&amp;""":"""&amp;AA11&amp;"""")
&amp;IF(LEN(AC11)=0,"",","""&amp;AC$1&amp;""":"""&amp;AC11&amp;"""")
&amp;IF(LEN(AD11)=0,"",","""&amp;AD$1&amp;""":"&amp;AD11)
&amp;IF(LEN(AE11)=0,"",","""&amp;AE$1&amp;""":"""&amp;AE11&amp;"""")
&amp;IF(LEN(AF11)=0,"",","""&amp;AF$1&amp;""":"&amp;AF11)
&amp;IF(LEN(AG11)=0,"",","""&amp;AG$1&amp;""":"&amp;AG11)&amp;"}")</f>
        <v>{"dy":1,"sl":9,"tp":"fl6","vl":"Actor0024","cn":1,"pt":"DI","pp":90,"pr":59}</v>
      </c>
      <c r="AP11" t="s">
        <v>286</v>
      </c>
      <c r="AQ11" t="s">
        <v>289</v>
      </c>
      <c r="AR11">
        <v>8</v>
      </c>
      <c r="AS11">
        <v>11</v>
      </c>
      <c r="AT11">
        <f t="shared" ca="1" si="14"/>
        <v>2</v>
      </c>
      <c r="AU11">
        <f t="shared" si="15"/>
        <v>3</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1.3495276653171392E-3</v>
      </c>
      <c r="BQ11">
        <f t="shared" ca="1" si="6"/>
        <v>9.4250706880301622E-4</v>
      </c>
      <c r="BR11">
        <f t="shared" ca="1" si="7"/>
        <v>1.0193679918450561E-3</v>
      </c>
      <c r="BS11">
        <f t="shared" ca="1" si="8"/>
        <v>0.10931174089068826</v>
      </c>
      <c r="BT11">
        <f t="shared" ca="1" si="11"/>
        <v>7.6343072573044304E-2</v>
      </c>
      <c r="BU11">
        <f t="shared" ca="1" si="12"/>
        <v>8.2568807339449546E-2</v>
      </c>
      <c r="BV11" t="str">
        <f ca="1">OFFSET([1]EquipTable!$A$1,ROW()-1,0)</f>
        <v>Equip0402</v>
      </c>
      <c r="BX11">
        <f ca="1">IF(VLOOKUP($CA11,[2]ActorTable!$1:$1048576,MATCH("업데이트순번",[2]ActorTable!$1:$1,0),0)&lt;=$BY$1,1,0)
*IF(MID(CA11,7,1)="2",0.1,1)</f>
        <v>1</v>
      </c>
      <c r="BY11">
        <f t="shared" ca="1" si="9"/>
        <v>3.90625E-2</v>
      </c>
      <c r="BZ11">
        <f t="shared" ca="1" si="10"/>
        <v>0.27734375</v>
      </c>
      <c r="CA11" t="str">
        <f ca="1">OFFSET([2]ActorTable!$A$1,ROW()-1,0)</f>
        <v>Actor2010</v>
      </c>
      <c r="CB11" t="str">
        <f ca="1">VLOOKUP($CA11,[2]ActorTable!$1:$1048576,MATCH("이름참고",[2]ActorTable!$1:$1,0),0)</f>
        <v>그루퍼스</v>
      </c>
    </row>
    <row r="12" spans="1:82">
      <c r="A12">
        <v>2</v>
      </c>
      <c r="B12">
        <v>0</v>
      </c>
      <c r="C12">
        <f>IF(B12&lt;=9,0,
IF(B12=10,1,2))</f>
        <v>0</v>
      </c>
      <c r="D12">
        <f ca="1">RAND()</f>
        <v>0.85995967220056624</v>
      </c>
      <c r="E12">
        <f ca="1">RAND()</f>
        <v>0.68731036532808287</v>
      </c>
      <c r="F12">
        <f ca="1">RAND()</f>
        <v>0.82809918671435223</v>
      </c>
      <c r="G12">
        <f ca="1">RAND()</f>
        <v>0.13497192905457434</v>
      </c>
      <c r="H12">
        <f ca="1">RAND()</f>
        <v>0.37011758936712535</v>
      </c>
      <c r="I12">
        <f ca="1">RAND()</f>
        <v>0.19467164726898933</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Equip6002</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1800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201</v>
      </c>
      <c r="W12">
        <v>1</v>
      </c>
      <c r="X12" t="s">
        <v>125</v>
      </c>
      <c r="Z12">
        <v>2000</v>
      </c>
      <c r="AA12" t="str">
        <f ca="1">IF(ISBLANK(AB12),"",
VLOOKUP(AB12,OFFSET(INDIRECT("$A:$B"),0,MATCH(AB$1&amp;"_Verify",INDIRECT("$1:$1"),0)-1),2,0)
)</f>
        <v>fe</v>
      </c>
      <c r="AB12" t="s">
        <v>82</v>
      </c>
      <c r="AC12" t="s">
        <v>485</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ca="1">IF(ROW()=2,AN12,OFFSET(AM12,-1,0)&amp;IF(LEN(AN12)=0,"",","&amp;AN12))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{"dy":2,"sl":0,"tp":"fe","vl":"Equip1202","cn":1,"pt":"GO","pr":3300}</v>
      </c>
      <c r="AP12" t="s">
        <v>287</v>
      </c>
      <c r="AQ12" t="s">
        <v>290</v>
      </c>
      <c r="AR12">
        <v>8</v>
      </c>
      <c r="AS12">
        <v>11</v>
      </c>
      <c r="AT12">
        <f t="shared" ca="1" si="14"/>
        <v>0</v>
      </c>
      <c r="AU12">
        <f t="shared" si="15"/>
        <v>3</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0.1</v>
      </c>
      <c r="BN12">
        <f ca="1">IF(VLOOKUP($BV12,[1]EquipTable!$1:$1048576,MATCH("업데이트순번",[1]EquipTable!$1:$1,0),0)&lt;=$BP$1,1,0)
*IF(MID(BV12,7,1)="4",0.1,1)
*IF(AND(MID(BV12,7,1)&lt;&gt;"4",OR(MID(BV12,6,1)="6",MID(BV12,6,1)="7")),3,1)</f>
        <v>0.1</v>
      </c>
      <c r="BO12">
        <f ca="1">IF(VLOOKUP($BV12,[1]EquipTable!$1:$1048576,MATCH("업데이트순번",[1]EquipTable!$1:$1,0),0)&lt;=$BP$1,1,0)
*IF(MID(BV12,7,1)="4",0.1,1)
*IF(AND(MID(BV12,7,1)&lt;&gt;"4",MID(BV12,6,1)="8"),4,1)</f>
        <v>0.1</v>
      </c>
      <c r="BP12">
        <f t="shared" ca="1" si="5"/>
        <v>1.3495276653171392E-3</v>
      </c>
      <c r="BQ12">
        <f t="shared" ca="1" si="6"/>
        <v>9.4250706880301622E-4</v>
      </c>
      <c r="BR12">
        <f t="shared" ca="1" si="7"/>
        <v>1.0193679918450561E-3</v>
      </c>
      <c r="BS12">
        <f t="shared" ca="1" si="8"/>
        <v>0.1106612685560054</v>
      </c>
      <c r="BT12">
        <f t="shared" ca="1" si="11"/>
        <v>7.7285579641847318E-2</v>
      </c>
      <c r="BU12">
        <f t="shared" ca="1" si="12"/>
        <v>8.3588175331294604E-2</v>
      </c>
      <c r="BV12" t="str">
        <f ca="1">OFFSET([1]EquipTable!$A$1,ROW()-1,0)</f>
        <v>Equip0403</v>
      </c>
      <c r="BX12">
        <f ca="1">IF(VLOOKUP($CA12,[2]ActorTable!$1:$1048576,MATCH("업데이트순번",[2]ActorTable!$1:$1,0),0)&lt;=$BY$1,1,0)
*IF(MID(CA12,7,1)="2",0.1,1)</f>
        <v>1</v>
      </c>
      <c r="BY12">
        <f t="shared" ca="1" si="9"/>
        <v>3.90625E-2</v>
      </c>
      <c r="BZ12">
        <f t="shared" ca="1" si="10"/>
        <v>0.31640625</v>
      </c>
      <c r="CA12" t="str">
        <f ca="1">OFFSET([2]ActorTable!$A$1,ROW()-1,0)</f>
        <v>Actor2011</v>
      </c>
      <c r="CB12" t="str">
        <f ca="1">VLOOKUP($CA12,[2]ActorTable!$1:$1048576,MATCH("이름참고",[2]ActorTable!$1:$1,0),0)</f>
        <v>클라크</v>
      </c>
    </row>
    <row r="13" spans="1:82">
      <c r="A13">
        <v>2</v>
      </c>
      <c r="B13">
        <v>1</v>
      </c>
      <c r="C13">
        <f>IF(B13&lt;=9,0,
IF(B13=10,1,2))</f>
        <v>0</v>
      </c>
      <c r="D13">
        <f ca="1">RAND()</f>
        <v>0.25514295716773649</v>
      </c>
      <c r="E13">
        <f ca="1">RAND()</f>
        <v>0.88742450537197837</v>
      </c>
      <c r="F13">
        <f ca="1">RAND()</f>
        <v>0.35529773879221005</v>
      </c>
      <c r="G13">
        <f ca="1">RAND()</f>
        <v>0.80918651130242703</v>
      </c>
      <c r="H13">
        <f ca="1">RAND()</f>
        <v>0.79552905338371793</v>
      </c>
      <c r="I13">
        <f ca="1">RAND()</f>
        <v>0.47409085664299166</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Equip7401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86</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56</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전설</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0.1</v>
      </c>
      <c r="BN13">
        <f ca="1">IF(VLOOKUP($BV13,[1]EquipTable!$1:$1048576,MATCH("업데이트순번",[1]EquipTable!$1:$1,0),0)&lt;=$BP$1,1,0)
*IF(MID(BV13,7,1)="4",0.1,1)
*IF(AND(MID(BV13,7,1)&lt;&gt;"4",OR(MID(BV13,6,1)="6",MID(BV13,6,1)="7")),3,1)</f>
        <v>0.1</v>
      </c>
      <c r="BO13">
        <f ca="1">IF(VLOOKUP($BV13,[1]EquipTable!$1:$1048576,MATCH("업데이트순번",[1]EquipTable!$1:$1,0),0)&lt;=$BP$1,1,0)
*IF(MID(BV13,7,1)="4",0.1,1)
*IF(AND(MID(BV13,7,1)&lt;&gt;"4",MID(BV13,6,1)="8"),4,1)</f>
        <v>0.1</v>
      </c>
      <c r="BP13">
        <f t="shared" ca="1" si="5"/>
        <v>1.3495276653171392E-3</v>
      </c>
      <c r="BQ13">
        <f t="shared" ca="1" si="6"/>
        <v>9.4250706880301622E-4</v>
      </c>
      <c r="BR13">
        <f t="shared" ca="1" si="7"/>
        <v>1.0193679918450561E-3</v>
      </c>
      <c r="BS13">
        <f t="shared" ca="1" si="8"/>
        <v>0.11201079622132254</v>
      </c>
      <c r="BT13">
        <f t="shared" ca="1" si="11"/>
        <v>7.8228086710650332E-2</v>
      </c>
      <c r="BU13">
        <f t="shared" ca="1" si="12"/>
        <v>8.4607543323139661E-2</v>
      </c>
      <c r="BV13" t="str">
        <f ca="1">OFFSET([1]EquipTable!$A$1,ROW()-1,0)</f>
        <v>Equip0404</v>
      </c>
      <c r="BX13">
        <f ca="1">IF(VLOOKUP($CA13,[2]ActorTable!$1:$1048576,MATCH("업데이트순번",[2]ActorTable!$1:$1,0),0)&lt;=$BY$1,1,0)
*IF(MID(CA13,7,1)="2",0.1,1)</f>
        <v>0</v>
      </c>
      <c r="BY13">
        <f t="shared" ca="1" si="9"/>
        <v>0</v>
      </c>
      <c r="BZ13">
        <f t="shared" ca="1" si="10"/>
        <v>0.35546875</v>
      </c>
      <c r="CA13" t="str">
        <f ca="1">OFFSET([2]ActorTable!$A$1,ROW()-1,0)</f>
        <v>Actor3212</v>
      </c>
      <c r="CB13" t="str">
        <f ca="1">VLOOKUP($CA13,[2]ActorTable!$1:$1048576,MATCH("이름참고",[2]ActorTable!$1:$1,0),0)</f>
        <v>메릴</v>
      </c>
    </row>
    <row r="14" spans="1:82">
      <c r="A14">
        <v>2</v>
      </c>
      <c r="B14">
        <v>2</v>
      </c>
      <c r="C14">
        <f>IF(B14&lt;=9,0,
IF(B14=10,1,2))</f>
        <v>0</v>
      </c>
      <c r="D14">
        <f ca="1">RAND()</f>
        <v>0.35648013266325751</v>
      </c>
      <c r="E14">
        <f ca="1">RAND()</f>
        <v>4.1964909561481356E-2</v>
      </c>
      <c r="F14">
        <f ca="1">RAND()</f>
        <v>0.28585554067487651</v>
      </c>
      <c r="G14">
        <f ca="1">RAND()</f>
        <v>0.50075198330643222</v>
      </c>
      <c r="H14">
        <f ca="1">RAND()</f>
        <v>0.85461296501408368</v>
      </c>
      <c r="I14">
        <f ca="1">RAND()</f>
        <v>0.93975739516001588</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4196</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3</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399</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63</v>
      </c>
      <c r="AU14">
        <f t="shared" si="1"/>
        <v>57</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0.11336032388663968</v>
      </c>
      <c r="BT14">
        <f t="shared" ca="1" si="11"/>
        <v>7.9170593779453347E-2</v>
      </c>
      <c r="BU14">
        <f t="shared" ca="1" si="12"/>
        <v>8.5626911314984719E-2</v>
      </c>
      <c r="BV14" t="str">
        <f ca="1">OFFSET([1]EquipTable!$A$1,ROW()-1,0)</f>
        <v>Equip0405</v>
      </c>
      <c r="BX14">
        <f ca="1">IF(VLOOKUP($CA14,[2]ActorTable!$1:$1048576,MATCH("업데이트순번",[2]ActorTable!$1:$1,0),0)&lt;=$BY$1,1,0)
*IF(MID(CA14,7,1)="2",0.1,1)</f>
        <v>1</v>
      </c>
      <c r="BY14">
        <f t="shared" ca="1" si="9"/>
        <v>3.90625E-2</v>
      </c>
      <c r="BZ14">
        <f t="shared" ca="1" si="10"/>
        <v>0.35546875</v>
      </c>
      <c r="CA14" t="str">
        <f ca="1">OFFSET([2]ActorTable!$A$1,ROW()-1,0)</f>
        <v>Actor0113</v>
      </c>
      <c r="CB14" t="str">
        <f ca="1">VLOOKUP($CA14,[2]ActorTable!$1:$1048576,MATCH("이름참고",[2]ActorTable!$1:$1,0),0)</f>
        <v>케이저</v>
      </c>
    </row>
    <row r="15" spans="1:82">
      <c r="A15">
        <v>2</v>
      </c>
      <c r="B15">
        <v>3</v>
      </c>
      <c r="C15">
        <f>IF(B15&lt;=9,0,
IF(B15=10,1,2))</f>
        <v>0</v>
      </c>
      <c r="D15">
        <f ca="1">RAND()</f>
        <v>0.47895638522594364</v>
      </c>
      <c r="E15">
        <f ca="1">RAND()</f>
        <v>0.23417028489166603</v>
      </c>
      <c r="F15">
        <f ca="1">RAND()</f>
        <v>0.9260261894529016</v>
      </c>
      <c r="G15">
        <f ca="1">RAND()</f>
        <v>0.40238452796635216</v>
      </c>
      <c r="H15">
        <f ca="1">RAND()</f>
        <v>0.96650989473971249</v>
      </c>
      <c r="I15">
        <f ca="1">RAND()</f>
        <v>0.49738059961100634</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23417</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5</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1500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50</v>
      </c>
      <c r="AU15">
        <f t="shared" si="1"/>
        <v>38</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1.3495276653171391E-2</v>
      </c>
      <c r="BQ15">
        <f t="shared" ca="1" si="6"/>
        <v>9.4250706880301613E-3</v>
      </c>
      <c r="BR15">
        <f t="shared" ca="1" si="7"/>
        <v>1.0193679918450561E-2</v>
      </c>
      <c r="BS15">
        <f t="shared" ca="1" si="8"/>
        <v>0.11336032388663968</v>
      </c>
      <c r="BT15">
        <f t="shared" ca="1" si="11"/>
        <v>7.9170593779453347E-2</v>
      </c>
      <c r="BU15">
        <f t="shared" ca="1" si="12"/>
        <v>8.5626911314984719E-2</v>
      </c>
      <c r="BV15" t="str">
        <f ca="1">OFFSET([1]EquipTable!$A$1,ROW()-1,0)</f>
        <v>Equip1001</v>
      </c>
      <c r="BX15">
        <f ca="1">IF(VLOOKUP($CA15,[2]ActorTable!$1:$1048576,MATCH("업데이트순번",[2]ActorTable!$1:$1,0),0)&lt;=$BY$1,1,0)
*IF(MID(CA15,7,1)="2",0.1,1)</f>
        <v>1</v>
      </c>
      <c r="BY15">
        <f t="shared" ca="1" si="9"/>
        <v>3.90625E-2</v>
      </c>
      <c r="BZ15">
        <f t="shared" ca="1" si="10"/>
        <v>0.39453125</v>
      </c>
      <c r="CA15" t="str">
        <f ca="1">OFFSET([2]ActorTable!$A$1,ROW()-1,0)</f>
        <v>Actor3114</v>
      </c>
      <c r="CB15" t="str">
        <f ca="1">VLOOKUP($CA15,[2]ActorTable!$1:$1048576,MATCH("이름참고",[2]ActorTable!$1:$1,0),0)</f>
        <v>슬로니카</v>
      </c>
    </row>
    <row r="16" spans="1:82">
      <c r="A16">
        <v>2</v>
      </c>
      <c r="B16">
        <v>4</v>
      </c>
      <c r="C16">
        <f>IF(B16&lt;=9,0,
IF(B16=10,1,2))</f>
        <v>0</v>
      </c>
      <c r="D16">
        <f ca="1">RAND()</f>
        <v>0.76182551418754474</v>
      </c>
      <c r="E16">
        <f ca="1">RAND()</f>
        <v>0.85584510263038294</v>
      </c>
      <c r="F16">
        <f ca="1">RAND()</f>
        <v>0.52308536177853215</v>
      </c>
      <c r="G16">
        <f ca="1">RAND()</f>
        <v>0.76520389545227174</v>
      </c>
      <c r="H16">
        <f ca="1">RAND()</f>
        <v>0.39828985155141494</v>
      </c>
      <c r="I16">
        <f ca="1">RAND()</f>
        <v>0.42030972663545529</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85584</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455</v>
      </c>
      <c r="AD16">
        <v>1</v>
      </c>
      <c r="AE16" t="s">
        <v>129</v>
      </c>
      <c r="AF16">
        <v>139</v>
      </c>
      <c r="AG16">
        <v>59</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전설</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왕실의 품격</v>
      </c>
      <c r="AL16">
        <v>1</v>
      </c>
      <c r="AM16" t="str">
        <f ca="1">IF(ROW()=2,AN16,OFFSET(AM16,-1,0)&amp;IF(LEN(AN16)=0,"",","&amp;AN16))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v>
      </c>
      <c r="AN16" t="str">
        <f ca="1">IF(AL16&lt;&gt;1,"",
"{"""&amp;A$1&amp;""":"&amp;A16
&amp;","""&amp;B$1&amp;""":"&amp;B16
&amp;IF(LEN(AA16)=0,"",","""&amp;AA$1&amp;""":"""&amp;AA16&amp;"""")
&amp;IF(LEN(AC16)=0,"",","""&amp;AC$1&amp;""":"""&amp;AC16&amp;"""")
&amp;IF(LEN(AD16)=0,"",","""&amp;AD$1&amp;""":"&amp;AD16)
&amp;IF(LEN(AE16)=0,"",","""&amp;AE$1&amp;""":"""&amp;AE16&amp;"""")
&amp;IF(LEN(AF16)=0,"",","""&amp;AF$1&amp;""":"&amp;AF16)
&amp;IF(LEN(AG16)=0,"",","""&amp;AG$1&amp;""":"&amp;AG16)&amp;"}")</f>
        <v>{"dy":2,"sl":4,"tp":"fe","vl":"Equip1401","cn":1,"pt":"DI","pp":139,"pr":59}</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1.3495276653171391E-2</v>
      </c>
      <c r="BQ16">
        <f t="shared" ca="1" si="6"/>
        <v>9.4250706880301613E-3</v>
      </c>
      <c r="BR16">
        <f t="shared" ca="1" si="7"/>
        <v>1.0193679918450561E-2</v>
      </c>
      <c r="BS16">
        <f t="shared" ca="1" si="8"/>
        <v>0.12685560053981107</v>
      </c>
      <c r="BT16">
        <f t="shared" ca="1" si="11"/>
        <v>8.8595664467483515E-2</v>
      </c>
      <c r="BU16">
        <f t="shared" ca="1" si="12"/>
        <v>9.5820591233435282E-2</v>
      </c>
      <c r="BV16" t="str">
        <f ca="1">OFFSET([1]EquipTable!$A$1,ROW()-1,0)</f>
        <v>Equip1002</v>
      </c>
      <c r="BX16">
        <f ca="1">IF(VLOOKUP($CA16,[2]ActorTable!$1:$1048576,MATCH("업데이트순번",[2]ActorTable!$1:$1,0),0)&lt;=$BY$1,1,0)
*IF(MID(CA16,7,1)="2",0.1,1)</f>
        <v>1</v>
      </c>
      <c r="BY16">
        <f t="shared" ca="1" si="9"/>
        <v>3.90625E-2</v>
      </c>
      <c r="BZ16">
        <f t="shared" ca="1" si="10"/>
        <v>0.43359375</v>
      </c>
      <c r="CA16" t="str">
        <f ca="1">OFFSET([2]ActorTable!$A$1,ROW()-1,0)</f>
        <v>Actor2015</v>
      </c>
      <c r="CB16" t="str">
        <f ca="1">VLOOKUP($CA16,[2]ActorTable!$1:$1048576,MATCH("이름참고",[2]ActorTable!$1:$1,0),0)</f>
        <v>솔</v>
      </c>
    </row>
    <row r="17" spans="1:80">
      <c r="A17">
        <v>2</v>
      </c>
      <c r="B17">
        <v>5</v>
      </c>
      <c r="C17">
        <f>IF(B17&lt;=9,0,
IF(B17=10,1,2))</f>
        <v>0</v>
      </c>
      <c r="D17">
        <f ca="1">RAND()</f>
        <v>0.76082049532100871</v>
      </c>
      <c r="E17">
        <f ca="1">RAND()</f>
        <v>0.11113992280807672</v>
      </c>
      <c r="F17">
        <f ca="1">RAND()</f>
        <v>1.002840277378636E-2</v>
      </c>
      <c r="G17">
        <f ca="1">RAND()</f>
        <v>0.68235106587512317</v>
      </c>
      <c r="H17">
        <f ca="1">RAND()</f>
        <v>0.45140699345796009</v>
      </c>
      <c r="I17">
        <f ca="1">RAND()</f>
        <v>0.58864931952355826</v>
      </c>
      <c r="M17" t="str">
        <f ca="1">IF(LEN(J17)&lt;&gt;0,J17,VLOOKUP(D17+$B17,$BJ:$BK,MATCH($BK$1,$BJ$1:$BK$1,0),1))</f>
        <v>안 지정 캐릭터 PP 일반등급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11113</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4</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1200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12.166666666666666</v>
      </c>
      <c r="AU17">
        <f>(COUNTIFS(B:B,$AQ$18,AC:AC,"Equip????")-AU19-AU20-AU21)/6</f>
        <v>17</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1.3495276653171391E-2</v>
      </c>
      <c r="BQ17">
        <f t="shared" ca="1" si="6"/>
        <v>9.4250706880301613E-3</v>
      </c>
      <c r="BR17">
        <f t="shared" ca="1" si="7"/>
        <v>1.0193679918450561E-2</v>
      </c>
      <c r="BS17">
        <f t="shared" ca="1" si="8"/>
        <v>0.14035087719298245</v>
      </c>
      <c r="BT17">
        <f t="shared" ca="1" si="11"/>
        <v>9.8020735155513683E-2</v>
      </c>
      <c r="BU17">
        <f t="shared" ca="1" si="12"/>
        <v>0.10601427115188584</v>
      </c>
      <c r="BV17" t="str">
        <f ca="1">OFFSET([1]EquipTable!$A$1,ROW()-1,0)</f>
        <v>Equip1101</v>
      </c>
      <c r="BX17">
        <f ca="1">IF(VLOOKUP($CA17,[2]ActorTable!$1:$1048576,MATCH("업데이트순번",[2]ActorTable!$1:$1,0),0)&lt;=$BY$1,1,0)
*IF(MID(CA17,7,1)="2",0.1,1)</f>
        <v>0.1</v>
      </c>
      <c r="BY17">
        <f t="shared" ca="1" si="9"/>
        <v>3.90625E-3</v>
      </c>
      <c r="BZ17">
        <f t="shared" ca="1" si="10"/>
        <v>0.47265625</v>
      </c>
      <c r="CA17" t="str">
        <f ca="1">OFFSET([2]ActorTable!$A$1,ROW()-1,0)</f>
        <v>Actor1216</v>
      </c>
      <c r="CB17" t="str">
        <f ca="1">VLOOKUP($CA17,[2]ActorTable!$1:$1048576,MATCH("이름참고",[2]ActorTable!$1:$1,0),0)</f>
        <v>프로토27</v>
      </c>
    </row>
    <row r="18" spans="1:80">
      <c r="A18">
        <v>2</v>
      </c>
      <c r="B18">
        <v>6</v>
      </c>
      <c r="C18">
        <f>IF(B18&lt;=9,0,
IF(B18=10,1,2))</f>
        <v>0</v>
      </c>
      <c r="D18">
        <f ca="1">RAND()</f>
        <v>9.1201929241491175E-2</v>
      </c>
      <c r="E18">
        <f ca="1">RAND()</f>
        <v>0.91301639544625612</v>
      </c>
      <c r="F18">
        <f ca="1">RAND()</f>
        <v>0.77506178372581769</v>
      </c>
      <c r="G18">
        <f ca="1">RAND()</f>
        <v>0.4571382093674814</v>
      </c>
      <c r="H18">
        <f ca="1">RAND()</f>
        <v>0.69294192620854855</v>
      </c>
      <c r="I18">
        <f ca="1">RAND()</f>
        <v>0.38805315785950001</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Equip7302</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22400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202</v>
      </c>
      <c r="W18">
        <v>1</v>
      </c>
      <c r="X18" t="s">
        <v>125</v>
      </c>
      <c r="Z18">
        <v>9500</v>
      </c>
      <c r="AA18" t="str">
        <f ca="1">IF(ISBLANK(AB18),"",
VLOOKUP(AB18,OFFSET(INDIRECT("$A:$B"),0,MATCH(AB$1&amp;"_Verify",INDIRECT("$1:$1"),0)-1),2,0)
)</f>
        <v>fe</v>
      </c>
      <c r="AB18" t="s">
        <v>82</v>
      </c>
      <c r="AC18" t="s">
        <v>445</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73</v>
      </c>
      <c r="AU18">
        <f>COUNTIFS(B:B,$AQ$18,AC:AC,"Equip????")-AU19-AU20-AU21</f>
        <v>102</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1.3495276653171391E-2</v>
      </c>
      <c r="BQ18">
        <f t="shared" ca="1" si="6"/>
        <v>9.4250706880301613E-3</v>
      </c>
      <c r="BR18">
        <f t="shared" ca="1" si="7"/>
        <v>1.0193679918450561E-2</v>
      </c>
      <c r="BS18">
        <f t="shared" ca="1" si="8"/>
        <v>0.15384615384615383</v>
      </c>
      <c r="BT18">
        <f t="shared" ca="1" si="11"/>
        <v>0.10744580584354385</v>
      </c>
      <c r="BU18">
        <f t="shared" ca="1" si="12"/>
        <v>0.11620795107033641</v>
      </c>
      <c r="BV18" t="str">
        <f ca="1">OFFSET([1]EquipTable!$A$1,ROW()-1,0)</f>
        <v>Equip1102</v>
      </c>
      <c r="BX18">
        <f ca="1">IF(VLOOKUP($CA18,[2]ActorTable!$1:$1048576,MATCH("업데이트순번",[2]ActorTable!$1:$1,0),0)&lt;=$BY$1,1,0)
*IF(MID(CA18,7,1)="2",0.1,1)</f>
        <v>1</v>
      </c>
      <c r="BY18">
        <f t="shared" ca="1" si="9"/>
        <v>3.90625E-2</v>
      </c>
      <c r="BZ18">
        <f t="shared" ca="1" si="10"/>
        <v>0.4765625</v>
      </c>
      <c r="CA18" t="str">
        <f ca="1">OFFSET([2]ActorTable!$A$1,ROW()-1,0)</f>
        <v>Actor3117</v>
      </c>
      <c r="CB18" t="str">
        <f ca="1">VLOOKUP($CA18,[2]ActorTable!$1:$1048576,MATCH("이름참고",[2]ActorTable!$1:$1,0),0)</f>
        <v>카츄진</v>
      </c>
    </row>
    <row r="19" spans="1:80">
      <c r="A19">
        <v>2</v>
      </c>
      <c r="B19">
        <v>7</v>
      </c>
      <c r="C19">
        <f>IF(B19&lt;=9,0,
IF(B19=10,1,2))</f>
        <v>0</v>
      </c>
      <c r="D19">
        <f ca="1">RAND()</f>
        <v>1.4419445848227408E-2</v>
      </c>
      <c r="E19">
        <f ca="1">RAND()</f>
        <v>0.33084314252084845</v>
      </c>
      <c r="F19">
        <f ca="1">RAND()</f>
        <v>0.37181186557971613</v>
      </c>
      <c r="G19">
        <f ca="1">RAND()</f>
        <v>0.81315552890481524</v>
      </c>
      <c r="H19">
        <f ca="1">RAND()</f>
        <v>0.89864837328346359</v>
      </c>
      <c r="I19">
        <f ca="1">RAND()</f>
        <v>0.37672084983010456</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Equip3302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7400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15</v>
      </c>
      <c r="AU19">
        <f>COUNTIFS(B:B,$AQ$18,AC:AC,"Equip6???")</f>
        <v>18</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1.3495276653171391E-2</v>
      </c>
      <c r="BQ19">
        <f t="shared" ca="1" si="6"/>
        <v>9.4250706880301613E-3</v>
      </c>
      <c r="BR19">
        <f t="shared" ca="1" si="7"/>
        <v>1.0193679918450561E-2</v>
      </c>
      <c r="BS19">
        <f t="shared" ca="1" si="8"/>
        <v>0.16734143049932521</v>
      </c>
      <c r="BT19">
        <f t="shared" ca="1" si="11"/>
        <v>0.11687087653157402</v>
      </c>
      <c r="BU19">
        <f t="shared" ca="1" si="12"/>
        <v>0.12640163098878696</v>
      </c>
      <c r="BV19" t="str">
        <f ca="1">OFFSET([1]EquipTable!$A$1,ROW()-1,0)</f>
        <v>Equip1201</v>
      </c>
      <c r="BX19">
        <f ca="1">IF(VLOOKUP($CA19,[2]ActorTable!$1:$1048576,MATCH("업데이트순번",[2]ActorTable!$1:$1,0),0)&lt;=$BY$1,1,0)
*IF(MID(CA19,7,1)="2",0.1,1)</f>
        <v>0.1</v>
      </c>
      <c r="BY19">
        <f t="shared" ca="1" si="9"/>
        <v>3.90625E-3</v>
      </c>
      <c r="BZ19">
        <f t="shared" ca="1" si="10"/>
        <v>0.515625</v>
      </c>
      <c r="CA19" t="str">
        <f ca="1">OFFSET([2]ActorTable!$A$1,ROW()-1,0)</f>
        <v>Actor1218</v>
      </c>
      <c r="CB19" t="str">
        <f ca="1">VLOOKUP($CA19,[2]ActorTable!$1:$1048576,MATCH("이름참고",[2]ActorTable!$1:$1,0),0)</f>
        <v>메디아</v>
      </c>
    </row>
    <row r="20" spans="1:80">
      <c r="A20">
        <v>2</v>
      </c>
      <c r="B20">
        <v>8</v>
      </c>
      <c r="C20">
        <f>IF(B20&lt;=9,0,
IF(B20=10,1,2))</f>
        <v>0</v>
      </c>
      <c r="D20">
        <f ca="1">RAND()</f>
        <v>0.50343111248792194</v>
      </c>
      <c r="E20">
        <f ca="1">RAND()</f>
        <v>0.84102323049709538</v>
      </c>
      <c r="F20">
        <f ca="1">RAND()</f>
        <v>0.14580203561713179</v>
      </c>
      <c r="G20">
        <f ca="1">RAND()</f>
        <v>0.1694119610980922</v>
      </c>
      <c r="H20">
        <f ca="1">RAND()</f>
        <v>0.97120179449260935</v>
      </c>
      <c r="I20">
        <f ca="1">RAND()</f>
        <v>0.32196404001599621</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268</v>
      </c>
      <c r="AT20">
        <f ca="1">COUNTIFS(B:B,$AQ$18,N:N,"Equip7???")</f>
        <v>18</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1.3495276653171391E-2</v>
      </c>
      <c r="BQ20">
        <f t="shared" ca="1" si="6"/>
        <v>9.4250706880301613E-3</v>
      </c>
      <c r="BR20">
        <f t="shared" ca="1" si="7"/>
        <v>1.0193679918450561E-2</v>
      </c>
      <c r="BS20">
        <f t="shared" ca="1" si="8"/>
        <v>0.18083670715249658</v>
      </c>
      <c r="BT20">
        <f t="shared" ca="1" si="11"/>
        <v>0.12629594721960419</v>
      </c>
      <c r="BU20">
        <f t="shared" ca="1" si="12"/>
        <v>0.1365953109072375</v>
      </c>
      <c r="BV20" t="str">
        <f ca="1">OFFSET([1]EquipTable!$A$1,ROW()-1,0)</f>
        <v>Equip1202</v>
      </c>
      <c r="BX20">
        <f ca="1">IF(VLOOKUP($CA20,[2]ActorTable!$1:$1048576,MATCH("업데이트순번",[2]ActorTable!$1:$1,0),0)&lt;=$BY$1,1,0)
*IF(MID(CA20,7,1)="2",0.1,1)</f>
        <v>1</v>
      </c>
      <c r="BY20">
        <f t="shared" ca="1" si="9"/>
        <v>3.90625E-2</v>
      </c>
      <c r="BZ20">
        <f t="shared" ca="1" si="10"/>
        <v>0.51953125</v>
      </c>
      <c r="CA20" t="str">
        <f ca="1">OFFSET([2]ActorTable!$A$1,ROW()-1,0)</f>
        <v>Actor3019</v>
      </c>
      <c r="CB20" t="str">
        <f ca="1">VLOOKUP($CA20,[2]ActorTable!$1:$1048576,MATCH("이름참고",[2]ActorTable!$1:$1,0),0)</f>
        <v>롤라</v>
      </c>
    </row>
    <row r="21" spans="1:80">
      <c r="A21">
        <v>2</v>
      </c>
      <c r="B21">
        <v>9</v>
      </c>
      <c r="C21">
        <f>IF(B21&lt;=9,0,
IF(B21=10,1,2))</f>
        <v>0</v>
      </c>
      <c r="D21">
        <f ca="1">RAND()</f>
        <v>0.31072094759254254</v>
      </c>
      <c r="E21">
        <f ca="1">RAND()</f>
        <v>0.2929244272626953</v>
      </c>
      <c r="F21">
        <f ca="1">RAND()</f>
        <v>0.94367530813093403</v>
      </c>
      <c r="G21">
        <f ca="1">RAND()</f>
        <v>0.24342113515200137</v>
      </c>
      <c r="H21">
        <f ca="1">RAND()</f>
        <v>0.9211486774286749</v>
      </c>
      <c r="I21">
        <f ca="1">RAND()</f>
        <v>0.60669619002665831</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265</v>
      </c>
      <c r="AT21">
        <f ca="1">COUNTIFS(B:B,$AQ$18,N:N,"Equip8???")</f>
        <v>26</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1.3495276653171391E-2</v>
      </c>
      <c r="BQ21">
        <f t="shared" ca="1" si="6"/>
        <v>9.4250706880301613E-3</v>
      </c>
      <c r="BR21">
        <f t="shared" ca="1" si="7"/>
        <v>1.0193679918450561E-2</v>
      </c>
      <c r="BS21">
        <f t="shared" ca="1" si="8"/>
        <v>0.19433198380566796</v>
      </c>
      <c r="BT21">
        <f t="shared" ca="1" si="11"/>
        <v>0.13572101790763436</v>
      </c>
      <c r="BU21">
        <f t="shared" ca="1" si="12"/>
        <v>0.14678899082568805</v>
      </c>
      <c r="BV21" t="str">
        <f ca="1">OFFSET([1]EquipTable!$A$1,ROW()-1,0)</f>
        <v>Equip1301</v>
      </c>
      <c r="BX21">
        <f ca="1">IF(VLOOKUP($CA21,[2]ActorTable!$1:$1048576,MATCH("업데이트순번",[2]ActorTable!$1:$1,0),0)&lt;=$BY$1,1,0)
*IF(MID(CA21,7,1)="2",0.1,1)</f>
        <v>1</v>
      </c>
      <c r="BY21">
        <f t="shared" ca="1" si="9"/>
        <v>3.90625E-2</v>
      </c>
      <c r="BZ21">
        <f t="shared" ca="1" si="10"/>
        <v>0.55859375</v>
      </c>
      <c r="CA21" t="str">
        <f ca="1">OFFSET([2]ActorTable!$A$1,ROW()-1,0)</f>
        <v>Actor2120</v>
      </c>
      <c r="CB21" t="str">
        <f ca="1">VLOOKUP($CA21,[2]ActorTable!$1:$1048576,MATCH("이름참고",[2]ActorTable!$1:$1,0),0)</f>
        <v>미네락</v>
      </c>
    </row>
    <row r="22" spans="1:80">
      <c r="A22">
        <v>3</v>
      </c>
      <c r="B22">
        <v>0</v>
      </c>
      <c r="C22">
        <f>IF(B22&lt;=9,0,
IF(B22=10,1,2))</f>
        <v>0</v>
      </c>
      <c r="D22">
        <f ca="1">RAND()</f>
        <v>0.56093117571524198</v>
      </c>
      <c r="E22">
        <f ca="1">RAND()</f>
        <v>0.16278194187503081</v>
      </c>
      <c r="F22">
        <f ca="1">RAND()</f>
        <v>0.63227966573666983</v>
      </c>
      <c r="G22">
        <f ca="1">RAND()</f>
        <v>0.80513955668156512</v>
      </c>
      <c r="H22">
        <f ca="1">RAND()</f>
        <v>0.74234442594463845</v>
      </c>
      <c r="I22">
        <f ca="1">RAND()</f>
        <v>2.0920942148666466E-2</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Equip1102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1000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1.3495276653171391E-2</v>
      </c>
      <c r="BQ22">
        <f t="shared" ca="1" si="6"/>
        <v>9.4250706880301613E-3</v>
      </c>
      <c r="BR22">
        <f t="shared" ca="1" si="7"/>
        <v>1.0193679918450561E-2</v>
      </c>
      <c r="BS22">
        <f t="shared" ca="1" si="8"/>
        <v>0.20782726045883934</v>
      </c>
      <c r="BT22">
        <f t="shared" ca="1" si="11"/>
        <v>0.14514608859566452</v>
      </c>
      <c r="BU22">
        <f t="shared" ca="1" si="12"/>
        <v>0.1569826707441386</v>
      </c>
      <c r="BV22" t="str">
        <f ca="1">OFFSET([1]EquipTable!$A$1,ROW()-1,0)</f>
        <v>Equip1302</v>
      </c>
      <c r="BX22">
        <f ca="1">IF(VLOOKUP($CA22,[2]ActorTable!$1:$1048576,MATCH("업데이트순번",[2]ActorTable!$1:$1,0),0)&lt;=$BY$1,1,0)
*IF(MID(CA22,7,1)="2",0.1,1)</f>
        <v>1</v>
      </c>
      <c r="BY22">
        <f t="shared" ca="1" si="9"/>
        <v>3.90625E-2</v>
      </c>
      <c r="BZ22">
        <f t="shared" ca="1" si="10"/>
        <v>0.59765625</v>
      </c>
      <c r="CA22" t="str">
        <f ca="1">OFFSET([2]ActorTable!$A$1,ROW()-1,0)</f>
        <v>Actor3021</v>
      </c>
      <c r="CB22" t="str">
        <f ca="1">VLOOKUP($CA22,[2]ActorTable!$1:$1048576,MATCH("이름참고",[2]ActorTable!$1:$1,0),0)</f>
        <v>무테이</v>
      </c>
    </row>
    <row r="23" spans="1:80">
      <c r="A23">
        <v>3</v>
      </c>
      <c r="B23">
        <v>1</v>
      </c>
      <c r="C23">
        <f>IF(B23&lt;=9,0,
IF(B23=10,1,2))</f>
        <v>0</v>
      </c>
      <c r="D23">
        <f ca="1">RAND()</f>
        <v>0.5000834493761469</v>
      </c>
      <c r="E23">
        <f ca="1">RAND()</f>
        <v>0.85066117990623713</v>
      </c>
      <c r="F23">
        <f ca="1">RAND()</f>
        <v>0.9833499108843049</v>
      </c>
      <c r="G23">
        <f ca="1">RAND()</f>
        <v>0.39834815067627438</v>
      </c>
      <c r="H23">
        <f ca="1">RAND()</f>
        <v>0.88135185965351248</v>
      </c>
      <c r="I23">
        <f ca="1">RAND()</f>
        <v>1.4885911160657628E-2</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Equip7202</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14</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258</v>
      </c>
      <c r="W23">
        <v>1</v>
      </c>
      <c r="X23" t="s">
        <v>125</v>
      </c>
      <c r="Z23">
        <v>1100</v>
      </c>
      <c r="AA23" t="str">
        <f ca="1">IF(ISBLANK(AB23),"",
VLOOKUP(AB23,OFFSET(INDIRECT("$A:$B"),0,MATCH(AB$1&amp;"_Verify",INDIRECT("$1:$1"),0)-1),2,0)
)</f>
        <v>fe</v>
      </c>
      <c r="AB23" t="s">
        <v>82</v>
      </c>
      <c r="AC23" t="s">
        <v>446</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1.3495276653171392E-3</v>
      </c>
      <c r="BQ23">
        <f t="shared" ca="1" si="6"/>
        <v>9.4250706880301622E-4</v>
      </c>
      <c r="BR23">
        <f t="shared" ca="1" si="7"/>
        <v>1.0193679918450561E-3</v>
      </c>
      <c r="BS23">
        <f t="shared" ca="1" si="8"/>
        <v>0.22132253711201072</v>
      </c>
      <c r="BT23">
        <f t="shared" ca="1" si="11"/>
        <v>0.15457115928369469</v>
      </c>
      <c r="BU23">
        <f t="shared" ca="1" si="12"/>
        <v>0.16717635066258915</v>
      </c>
      <c r="BV23" t="str">
        <f ca="1">OFFSET([1]EquipTable!$A$1,ROW()-1,0)</f>
        <v>Equip1401</v>
      </c>
      <c r="BX23">
        <f ca="1">IF(VLOOKUP($CA23,[2]ActorTable!$1:$1048576,MATCH("업데이트순번",[2]ActorTable!$1:$1,0),0)&lt;=$BY$1,1,0)
*IF(MID(CA23,7,1)="2",0.1,1)</f>
        <v>1</v>
      </c>
      <c r="BY23">
        <f t="shared" ca="1" si="9"/>
        <v>3.90625E-2</v>
      </c>
      <c r="BZ23">
        <f t="shared" ca="1" si="10"/>
        <v>0.63671875</v>
      </c>
      <c r="CA23" t="str">
        <f ca="1">OFFSET([2]ActorTable!$A$1,ROW()-1,0)</f>
        <v>Actor3022</v>
      </c>
      <c r="CB23" t="str">
        <f ca="1">VLOOKUP($CA23,[2]ActorTable!$1:$1048576,MATCH("이름참고",[2]ActorTable!$1:$1,0),0)</f>
        <v>딘즈</v>
      </c>
    </row>
    <row r="24" spans="1:80">
      <c r="A24">
        <v>3</v>
      </c>
      <c r="B24">
        <v>2</v>
      </c>
      <c r="C24">
        <f>IF(B24&lt;=9,0,
IF(B24=10,1,2))</f>
        <v>0</v>
      </c>
      <c r="D24">
        <f ca="1">RAND()</f>
        <v>0.75218989058546215</v>
      </c>
      <c r="E24">
        <f ca="1">RAND()</f>
        <v>0.61504259517647042</v>
      </c>
      <c r="F24">
        <f ca="1">RAND()</f>
        <v>0.66484334015307278</v>
      </c>
      <c r="G24">
        <f ca="1">RAND()</f>
        <v>0.26074105621189514</v>
      </c>
      <c r="H24">
        <f ca="1">RAND()</f>
        <v>0.66378148198728526</v>
      </c>
      <c r="I24">
        <f ca="1">RAND()</f>
        <v>0.90231796864055647</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61504</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10</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3000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447</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1.3495276653171392E-3</v>
      </c>
      <c r="BQ24">
        <f t="shared" ca="1" si="6"/>
        <v>9.4250706880301622E-4</v>
      </c>
      <c r="BR24">
        <f t="shared" ca="1" si="7"/>
        <v>1.0193679918450561E-3</v>
      </c>
      <c r="BS24">
        <f t="shared" ca="1" si="8"/>
        <v>0.22267206477732787</v>
      </c>
      <c r="BT24">
        <f t="shared" ca="1" si="11"/>
        <v>0.15551366635249772</v>
      </c>
      <c r="BU24">
        <f t="shared" ca="1" si="12"/>
        <v>0.1681957186544342</v>
      </c>
      <c r="BV24" t="str">
        <f ca="1">OFFSET([1]EquipTable!$A$1,ROW()-1,0)</f>
        <v>Equip1402</v>
      </c>
      <c r="BX24">
        <f ca="1">IF(VLOOKUP($CA24,[2]ActorTable!$1:$1048576,MATCH("업데이트순번",[2]ActorTable!$1:$1,0),0)&lt;=$BY$1,1,0)
*IF(MID(CA24,7,1)="2",0.1,1)</f>
        <v>0</v>
      </c>
      <c r="BY24">
        <f t="shared" ca="1" si="9"/>
        <v>0</v>
      </c>
      <c r="BZ24">
        <f t="shared" ca="1" si="10"/>
        <v>0.67578125</v>
      </c>
      <c r="CA24" t="str">
        <f ca="1">OFFSET([2]ActorTable!$A$1,ROW()-1,0)</f>
        <v>Actor9923</v>
      </c>
      <c r="CB24" t="str">
        <f ca="1">VLOOKUP($CA24,[2]ActorTable!$1:$1048576,MATCH("이름참고",[2]ActorTable!$1:$1,0),0)</f>
        <v>스트링없음</v>
      </c>
    </row>
    <row r="25" spans="1:80">
      <c r="A25">
        <v>3</v>
      </c>
      <c r="B25">
        <v>3</v>
      </c>
      <c r="C25">
        <f>IF(B25&lt;=9,0,
IF(B25=10,1,2))</f>
        <v>0</v>
      </c>
      <c r="D25">
        <f ca="1">RAND()</f>
        <v>0.40720196957448929</v>
      </c>
      <c r="E25">
        <f ca="1">RAND()</f>
        <v>5.4374061243458116E-2</v>
      </c>
      <c r="F25">
        <f ca="1">RAND()</f>
        <v>9.1959280897223605E-3</v>
      </c>
      <c r="G25">
        <f ca="1">RAND()</f>
        <v>0.60051972823890654</v>
      </c>
      <c r="H25">
        <f ca="1">RAND()</f>
        <v>0.7749387220307502</v>
      </c>
      <c r="I25">
        <f ca="1">RAND()</f>
        <v>0.18722368198536554</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5437</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408</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푸른 보석 지팡이</v>
      </c>
      <c r="AL25">
        <v>1</v>
      </c>
      <c r="AM25" t="str">
        <f ca="1">IF(ROW()=2,AN25,OFFSET(AM25,-1,0)&amp;IF(LEN(AN25)=0,"",","&amp;AN25))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{"dy":3,"sl":3,"tp":"fe","vl":"Equip3001","cn":1,"pt":"GO","pr":800}</v>
      </c>
      <c r="AS25" t="s">
        <v>273</v>
      </c>
      <c r="AT25">
        <v>17.943061840120663</v>
      </c>
      <c r="BM25">
        <f ca="1">IF(VLOOKUP($BV25,[1]EquipTable!$1:$1048576,MATCH("업데이트순번",[1]EquipTable!$1:$1,0),0)&lt;=$BP$1,1,0)
*IF(MID(BV25,7,1)="4",0.1,1)</f>
        <v>0.1</v>
      </c>
      <c r="BN25">
        <f ca="1">IF(VLOOKUP($BV25,[1]EquipTable!$1:$1048576,MATCH("업데이트순번",[1]EquipTable!$1:$1,0),0)&lt;=$BP$1,1,0)
*IF(MID(BV25,7,1)="4",0.1,1)
*IF(AND(MID(BV25,7,1)&lt;&gt;"4",OR(MID(BV25,6,1)="6",MID(BV25,6,1)="7")),3,1)</f>
        <v>0.1</v>
      </c>
      <c r="BO25">
        <f ca="1">IF(VLOOKUP($BV25,[1]EquipTable!$1:$1048576,MATCH("업데이트순번",[1]EquipTable!$1:$1,0),0)&lt;=$BP$1,1,0)
*IF(MID(BV25,7,1)="4",0.1,1)
*IF(AND(MID(BV25,7,1)&lt;&gt;"4",MID(BV25,6,1)="8"),4,1)</f>
        <v>0.1</v>
      </c>
      <c r="BP25">
        <f t="shared" ca="1" si="5"/>
        <v>1.3495276653171392E-3</v>
      </c>
      <c r="BQ25">
        <f t="shared" ca="1" si="6"/>
        <v>9.4250706880301622E-4</v>
      </c>
      <c r="BR25">
        <f t="shared" ca="1" si="7"/>
        <v>1.0193679918450561E-3</v>
      </c>
      <c r="BS25">
        <f t="shared" ca="1" si="8"/>
        <v>0.22402159244264502</v>
      </c>
      <c r="BT25">
        <f t="shared" ca="1" si="11"/>
        <v>0.15645617342130075</v>
      </c>
      <c r="BU25">
        <f t="shared" ca="1" si="12"/>
        <v>0.16921508664627924</v>
      </c>
      <c r="BV25" t="str">
        <f ca="1">OFFSET([1]EquipTable!$A$1,ROW()-1,0)</f>
        <v>Equip1403</v>
      </c>
      <c r="BX25">
        <f ca="1">IF(VLOOKUP($CA25,[2]ActorTable!$1:$1048576,MATCH("업데이트순번",[2]ActorTable!$1:$1,0),0)&lt;=$BY$1,1,0)
*IF(MID(CA25,7,1)="2",0.1,1)</f>
        <v>1</v>
      </c>
      <c r="BY25">
        <f t="shared" ca="1" si="9"/>
        <v>3.90625E-2</v>
      </c>
      <c r="BZ25">
        <f t="shared" ca="1" si="10"/>
        <v>0.67578125</v>
      </c>
      <c r="CA25" t="str">
        <f ca="1">OFFSET([2]ActorTable!$A$1,ROW()-1,0)</f>
        <v>Actor0024</v>
      </c>
      <c r="CB25" t="str">
        <f ca="1">VLOOKUP($CA25,[2]ActorTable!$1:$1048576,MATCH("이름참고",[2]ActorTable!$1:$1,0),0)</f>
        <v>러센트</v>
      </c>
    </row>
    <row r="26" spans="1:80">
      <c r="A26">
        <v>3</v>
      </c>
      <c r="B26">
        <v>4</v>
      </c>
      <c r="C26">
        <f>IF(B26&lt;=9,0,
IF(B26=10,1,2))</f>
        <v>0</v>
      </c>
      <c r="D26">
        <f ca="1">RAND()</f>
        <v>0.19210745480475433</v>
      </c>
      <c r="E26">
        <f ca="1">RAND()</f>
        <v>0.12788179098552876</v>
      </c>
      <c r="F26">
        <f ca="1">RAND()</f>
        <v>0.66556260941885603</v>
      </c>
      <c r="G26">
        <f ca="1">RAND()</f>
        <v>1.2015464299132361E-2</v>
      </c>
      <c r="H26">
        <f ca="1">RAND()</f>
        <v>0.43715569252436604</v>
      </c>
      <c r="I26">
        <f ca="1">RAND()</f>
        <v>0.55425598056574099</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12788</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0.22537112010796218</v>
      </c>
      <c r="BT26">
        <f t="shared" ca="1" si="11"/>
        <v>0.15739868049010378</v>
      </c>
      <c r="BU26">
        <f t="shared" ca="1" si="12"/>
        <v>0.17023445463812428</v>
      </c>
      <c r="BV26" t="str">
        <f ca="1">OFFSET([1]EquipTable!$A$1,ROW()-1,0)</f>
        <v>Equip1404</v>
      </c>
      <c r="BX26">
        <f ca="1">IF(VLOOKUP($CA26,[2]ActorTable!$1:$1048576,MATCH("업데이트순번",[2]ActorTable!$1:$1,0),0)&lt;=$BY$1,1,0)
*IF(MID(CA26,7,1)="2",0.1,1)</f>
        <v>1</v>
      </c>
      <c r="BY26">
        <f t="shared" ca="1" si="9"/>
        <v>3.90625E-2</v>
      </c>
      <c r="BZ26">
        <f t="shared" ca="1" si="10"/>
        <v>0.71484375</v>
      </c>
      <c r="CA26" t="str">
        <f ca="1">OFFSET([2]ActorTable!$A$1,ROW()-1,0)</f>
        <v>Actor0125</v>
      </c>
      <c r="CB26" t="str">
        <f ca="1">VLOOKUP($CA26,[2]ActorTable!$1:$1048576,MATCH("이름참고",[2]ActorTable!$1:$1,0),0)</f>
        <v>프리스</v>
      </c>
    </row>
    <row r="27" spans="1:80">
      <c r="A27">
        <v>3</v>
      </c>
      <c r="B27">
        <v>5</v>
      </c>
      <c r="C27">
        <f>IF(B27&lt;=9,0,
IF(B27=10,1,2))</f>
        <v>0</v>
      </c>
      <c r="D27">
        <f ca="1">RAND()</f>
        <v>0.89224965703627668</v>
      </c>
      <c r="E27">
        <f ca="1">RAND()</f>
        <v>0.76706303269137543</v>
      </c>
      <c r="F27">
        <f ca="1">RAND()</f>
        <v>0.42519197197391645</v>
      </c>
      <c r="G27">
        <f ca="1">RAND()</f>
        <v>0.20037537110674364</v>
      </c>
      <c r="H27">
        <f ca="1">RAND()</f>
        <v>0.62127306303678986</v>
      </c>
      <c r="I27">
        <f ca="1">RAND()</f>
        <v>0.64047920519015011</v>
      </c>
      <c r="M27" t="str">
        <f ca="1">IF(LEN(J27)&lt;&gt;0,J27,VLOOKUP(D27+$B27,$BJ:$BK,MATCH($BK$1,$BJ$1:$BK$1,0),1))</f>
        <v>안 지정 캐릭터 PP 일반등급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76706</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12</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3600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193</v>
      </c>
      <c r="W27">
        <v>1</v>
      </c>
      <c r="X27" t="s">
        <v>125</v>
      </c>
      <c r="Z27">
        <v>800</v>
      </c>
      <c r="AA27" t="str">
        <f ca="1">IF(ISBLANK(AB27),"",
VLOOKUP(AB27,OFFSET(INDIRECT("$A:$B"),0,MATCH(AB$1&amp;"_Verify",INDIRECT("$1:$1"),0)-1),2,0)
)</f>
        <v>fe</v>
      </c>
      <c r="AB27" t="s">
        <v>82</v>
      </c>
      <c r="AC27" t="s">
        <v>380</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0.22537112010796218</v>
      </c>
      <c r="BT27">
        <f t="shared" ca="1" si="11"/>
        <v>0.15739868049010378</v>
      </c>
      <c r="BU27">
        <f t="shared" ca="1" si="12"/>
        <v>0.17023445463812428</v>
      </c>
      <c r="BV27" t="str">
        <f ca="1">OFFSET([1]EquipTable!$A$1,ROW()-1,0)</f>
        <v>Equip1405</v>
      </c>
      <c r="BX27">
        <f ca="1">IF(VLOOKUP($CA27,[2]ActorTable!$1:$1048576,MATCH("업데이트순번",[2]ActorTable!$1:$1,0),0)&lt;=$BY$1,1,0)
*IF(MID(CA27,7,1)="2",0.1,1)</f>
        <v>0</v>
      </c>
      <c r="BY27">
        <f t="shared" ca="1" si="9"/>
        <v>0</v>
      </c>
      <c r="BZ27">
        <f t="shared" ca="1" si="10"/>
        <v>0.75390625</v>
      </c>
      <c r="CA27" t="str">
        <f ca="1">OFFSET([2]ActorTable!$A$1,ROW()-1,0)</f>
        <v>Actor1226</v>
      </c>
      <c r="CB27" t="str">
        <f ca="1">VLOOKUP($CA27,[2]ActorTable!$1:$1048576,MATCH("이름참고",[2]ActorTable!$1:$1,0),0)</f>
        <v>엘리미나</v>
      </c>
    </row>
    <row r="28" spans="1:80">
      <c r="A28">
        <v>3</v>
      </c>
      <c r="B28">
        <v>6</v>
      </c>
      <c r="C28">
        <f>IF(B28&lt;=9,0,
IF(B28=10,1,2))</f>
        <v>0</v>
      </c>
      <c r="D28">
        <f ca="1">RAND()</f>
        <v>5.4766721799833218E-2</v>
      </c>
      <c r="E28">
        <f ca="1">RAND()</f>
        <v>0.67183850422659397</v>
      </c>
      <c r="F28">
        <f ca="1">RAND()</f>
        <v>4.1282931858153793E-2</v>
      </c>
      <c r="G28">
        <f ca="1">RAND()</f>
        <v>2.3797990762360111E-2</v>
      </c>
      <c r="H28">
        <f ca="1">RAND()</f>
        <v>3.0313328144271678E-2</v>
      </c>
      <c r="I28">
        <f ca="1">RAND()</f>
        <v>0.24433799551441759</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Equip6302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34</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1.3495276653171391E-2</v>
      </c>
      <c r="BQ28">
        <f t="shared" ca="1" si="6"/>
        <v>9.4250706880301613E-3</v>
      </c>
      <c r="BR28">
        <f t="shared" ca="1" si="7"/>
        <v>1.0193679918450561E-2</v>
      </c>
      <c r="BS28">
        <f t="shared" ca="1" si="8"/>
        <v>0.22537112010796218</v>
      </c>
      <c r="BT28">
        <f t="shared" ca="1" si="11"/>
        <v>0.15739868049010378</v>
      </c>
      <c r="BU28">
        <f t="shared" ca="1" si="12"/>
        <v>0.17023445463812428</v>
      </c>
      <c r="BV28" t="str">
        <f ca="1">OFFSET([1]EquipTable!$A$1,ROW()-1,0)</f>
        <v>Equip2001</v>
      </c>
      <c r="BX28">
        <f ca="1">IF(VLOOKUP($CA28,[2]ActorTable!$1:$1048576,MATCH("업데이트순번",[2]ActorTable!$1:$1,0),0)&lt;=$BY$1,1,0)
*IF(MID(CA28,7,1)="2",0.1,1)</f>
        <v>0</v>
      </c>
      <c r="BY28">
        <f t="shared" ca="1" si="9"/>
        <v>0</v>
      </c>
      <c r="BZ28">
        <f t="shared" ca="1" si="10"/>
        <v>0.75390625</v>
      </c>
      <c r="CA28" t="str">
        <f ca="1">OFFSET([2]ActorTable!$A$1,ROW()-1,0)</f>
        <v>Actor9927</v>
      </c>
      <c r="CB28" t="str">
        <f ca="1">VLOOKUP($CA28,[2]ActorTable!$1:$1048576,MATCH("이름참고",[2]ActorTable!$1:$1,0),0)</f>
        <v>스트링없음</v>
      </c>
    </row>
    <row r="29" spans="1:80">
      <c r="A29">
        <v>3</v>
      </c>
      <c r="B29">
        <v>7</v>
      </c>
      <c r="C29">
        <f>IF(B29&lt;=9,0,
IF(B29=10,1,2))</f>
        <v>0</v>
      </c>
      <c r="D29">
        <f ca="1">RAND()</f>
        <v>0.80185086258977833</v>
      </c>
      <c r="E29">
        <f ca="1">RAND()</f>
        <v>0.45745297882169744</v>
      </c>
      <c r="F29">
        <f ca="1">RAND()</f>
        <v>0.11542951232110299</v>
      </c>
      <c r="G29">
        <f ca="1">RAND()</f>
        <v>0.90189644344385389</v>
      </c>
      <c r="H29">
        <f ca="1">RAND()</f>
        <v>0.39603797398326046</v>
      </c>
      <c r="I29">
        <f ca="1">RAND()</f>
        <v>0.28342031419115421</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Equip5102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1100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253</v>
      </c>
      <c r="W29">
        <v>1</v>
      </c>
      <c r="X29" t="s">
        <v>125</v>
      </c>
      <c r="Z29">
        <v>3200</v>
      </c>
      <c r="AA29" t="str">
        <f ca="1">IF(ISBLANK(AB29),"",
VLOOKUP(AB29,OFFSET(INDIRECT("$A:$B"),0,MATCH(AB$1&amp;"_Verify",INDIRECT("$1:$1"),0)-1),2,0)
)</f>
        <v>fe</v>
      </c>
      <c r="AB29" t="s">
        <v>82</v>
      </c>
      <c r="AC29" t="s">
        <v>448</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1.3495276653171391E-2</v>
      </c>
      <c r="BQ29">
        <f t="shared" ca="1" si="6"/>
        <v>9.4250706880301613E-3</v>
      </c>
      <c r="BR29">
        <f t="shared" ca="1" si="7"/>
        <v>1.0193679918450561E-2</v>
      </c>
      <c r="BS29">
        <f t="shared" ca="1" si="8"/>
        <v>0.23886639676113355</v>
      </c>
      <c r="BT29">
        <f t="shared" ca="1" si="11"/>
        <v>0.16682375117813394</v>
      </c>
      <c r="BU29">
        <f t="shared" ca="1" si="12"/>
        <v>0.18042813455657483</v>
      </c>
      <c r="BV29" t="str">
        <f ca="1">OFFSET([1]EquipTable!$A$1,ROW()-1,0)</f>
        <v>Equip2002</v>
      </c>
      <c r="BX29">
        <f ca="1">IF(VLOOKUP($CA29,[2]ActorTable!$1:$1048576,MATCH("업데이트순번",[2]ActorTable!$1:$1,0),0)&lt;=$BY$1,1,0)
*IF(MID(CA29,7,1)="2",0.1,1)</f>
        <v>1</v>
      </c>
      <c r="BY29">
        <f t="shared" ca="1" si="9"/>
        <v>3.90625E-2</v>
      </c>
      <c r="BZ29">
        <f t="shared" ca="1" si="10"/>
        <v>0.75390625</v>
      </c>
      <c r="CA29" t="str">
        <f ca="1">OFFSET([2]ActorTable!$A$1,ROW()-1,0)</f>
        <v>Actor2128</v>
      </c>
      <c r="CB29" t="str">
        <f ca="1">VLOOKUP($CA29,[2]ActorTable!$1:$1048576,MATCH("이름참고",[2]ActorTable!$1:$1,0),0)</f>
        <v>원더</v>
      </c>
    </row>
    <row r="30" spans="1:80">
      <c r="A30">
        <v>3</v>
      </c>
      <c r="B30">
        <v>8</v>
      </c>
      <c r="C30">
        <f>IF(B30&lt;=9,0,
IF(B30=10,1,2))</f>
        <v>0</v>
      </c>
      <c r="D30">
        <f ca="1">RAND()</f>
        <v>0.28939533533449591</v>
      </c>
      <c r="E30">
        <f ca="1">RAND()</f>
        <v>0.84397757083569458</v>
      </c>
      <c r="F30">
        <f ca="1">RAND()</f>
        <v>7.4295689429700995E-2</v>
      </c>
      <c r="G30">
        <f ca="1">RAND()</f>
        <v>3.8178705784764455E-2</v>
      </c>
      <c r="H30">
        <f ca="1">RAND()</f>
        <v>0.79730427098364209</v>
      </c>
      <c r="I30">
        <f ca="1">RAND()</f>
        <v>0.50437210942332356</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1.3495276653171391E-2</v>
      </c>
      <c r="BQ30">
        <f t="shared" ca="1" si="6"/>
        <v>9.4250706880301613E-3</v>
      </c>
      <c r="BR30">
        <f t="shared" ca="1" si="7"/>
        <v>1.0193679918450561E-2</v>
      </c>
      <c r="BS30">
        <f t="shared" ca="1" si="8"/>
        <v>0.25236167341430493</v>
      </c>
      <c r="BT30">
        <f t="shared" ca="1" si="11"/>
        <v>0.17624882186616411</v>
      </c>
      <c r="BU30">
        <f t="shared" ca="1" si="12"/>
        <v>0.19062181447502538</v>
      </c>
      <c r="BV30" t="str">
        <f ca="1">OFFSET([1]EquipTable!$A$1,ROW()-1,0)</f>
        <v>Equip2101</v>
      </c>
      <c r="BX30">
        <f ca="1">IF(VLOOKUP($CA30,[2]ActorTable!$1:$1048576,MATCH("업데이트순번",[2]ActorTable!$1:$1,0),0)&lt;=$BY$1,1,0)
*IF(MID(CA30,7,1)="2",0.1,1)</f>
        <v>1</v>
      </c>
      <c r="BY30">
        <f t="shared" ca="1" si="9"/>
        <v>3.90625E-2</v>
      </c>
      <c r="BZ30">
        <f t="shared" ca="1" si="10"/>
        <v>0.79296875</v>
      </c>
      <c r="CA30" t="str">
        <f ca="1">OFFSET([2]ActorTable!$A$1,ROW()-1,0)</f>
        <v>Actor1029</v>
      </c>
      <c r="CB30" t="str">
        <f ca="1">VLOOKUP($CA30,[2]ActorTable!$1:$1048576,MATCH("이름참고",[2]ActorTable!$1:$1,0),0)</f>
        <v>에이잭</v>
      </c>
    </row>
    <row r="31" spans="1:80">
      <c r="A31">
        <v>3</v>
      </c>
      <c r="B31">
        <v>9</v>
      </c>
      <c r="C31">
        <f>IF(B31&lt;=9,0,
IF(B31=10,1,2))</f>
        <v>0</v>
      </c>
      <c r="D31">
        <f ca="1">RAND()</f>
        <v>0.76911799139364845</v>
      </c>
      <c r="E31">
        <f ca="1">RAND()</f>
        <v>0.95065146730938987</v>
      </c>
      <c r="F31">
        <f ca="1">RAND()</f>
        <v>0.21391038626315584</v>
      </c>
      <c r="G31">
        <f ca="1">RAND()</f>
        <v>0.99366004307692057</v>
      </c>
      <c r="H31">
        <f ca="1">RAND()</f>
        <v>0.61160495904272283</v>
      </c>
      <c r="I31">
        <f ca="1">RAND()</f>
        <v>0.97783699421204118</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1.3495276653171391E-2</v>
      </c>
      <c r="BQ31">
        <f t="shared" ca="1" si="6"/>
        <v>9.4250706880301613E-3</v>
      </c>
      <c r="BR31">
        <f t="shared" ca="1" si="7"/>
        <v>1.0193679918450561E-2</v>
      </c>
      <c r="BS31">
        <f t="shared" ca="1" si="8"/>
        <v>0.26585695006747634</v>
      </c>
      <c r="BT31">
        <f t="shared" ca="1" si="11"/>
        <v>0.18567389255419428</v>
      </c>
      <c r="BU31">
        <f t="shared" ca="1" si="12"/>
        <v>0.20081549439347593</v>
      </c>
      <c r="BV31" t="str">
        <f ca="1">OFFSET([1]EquipTable!$A$1,ROW()-1,0)</f>
        <v>Equip2102</v>
      </c>
      <c r="BX31">
        <f ca="1">IF(VLOOKUP($CA31,[2]ActorTable!$1:$1048576,MATCH("업데이트순번",[2]ActorTable!$1:$1,0),0)&lt;=$BY$1,1,0)
*IF(MID(CA31,7,1)="2",0.1,1)</f>
        <v>1</v>
      </c>
      <c r="BY31">
        <f t="shared" ca="1" si="9"/>
        <v>3.90625E-2</v>
      </c>
      <c r="BZ31">
        <f t="shared" ca="1" si="10"/>
        <v>0.83203125</v>
      </c>
      <c r="CA31" t="str">
        <f ca="1">OFFSET([2]ActorTable!$A$1,ROW()-1,0)</f>
        <v>Actor0030</v>
      </c>
      <c r="CB31" t="str">
        <f ca="1">VLOOKUP($CA31,[2]ActorTable!$1:$1048576,MATCH("이름참고",[2]ActorTable!$1:$1,0),0)</f>
        <v>도스로프</v>
      </c>
    </row>
    <row r="32" spans="1:80">
      <c r="A32">
        <v>4</v>
      </c>
      <c r="B32">
        <v>0</v>
      </c>
      <c r="C32">
        <f>IF(B32&lt;=9,0,
IF(B32=10,1,2))</f>
        <v>0</v>
      </c>
      <c r="D32">
        <f ca="1">RAND()</f>
        <v>0.80940781163060815</v>
      </c>
      <c r="E32">
        <f ca="1">RAND()</f>
        <v>0.35706955529135853</v>
      </c>
      <c r="F32">
        <f ca="1">RAND()</f>
        <v>0.1317516621844036</v>
      </c>
      <c r="G32">
        <f ca="1">RAND()</f>
        <v>0.85295962229944822</v>
      </c>
      <c r="H32">
        <f ca="1">RAND()</f>
        <v>0.71098362765694234</v>
      </c>
      <c r="I32">
        <f ca="1">RAND()</f>
        <v>0.55952843044348166</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Equip3002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800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502</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1.3495276653171391E-2</v>
      </c>
      <c r="BQ32">
        <f t="shared" ca="1" si="6"/>
        <v>9.4250706880301613E-3</v>
      </c>
      <c r="BR32">
        <f t="shared" ca="1" si="7"/>
        <v>1.0193679918450561E-2</v>
      </c>
      <c r="BS32">
        <f t="shared" ca="1" si="8"/>
        <v>0.27935222672064774</v>
      </c>
      <c r="BT32">
        <f t="shared" ca="1" si="11"/>
        <v>0.19509896324222445</v>
      </c>
      <c r="BU32">
        <f t="shared" ca="1" si="12"/>
        <v>0.21100917431192648</v>
      </c>
      <c r="BV32" t="str">
        <f ca="1">OFFSET([1]EquipTable!$A$1,ROW()-1,0)</f>
        <v>Equip2201</v>
      </c>
      <c r="BX32">
        <f ca="1">IF(VLOOKUP($CA32,[2]ActorTable!$1:$1048576,MATCH("업데이트순번",[2]ActorTable!$1:$1,0),0)&lt;=$BY$1,1,0)
*IF(MID(CA32,7,1)="2",0.1,1)</f>
        <v>0.1</v>
      </c>
      <c r="BY32">
        <f t="shared" ca="1" si="9"/>
        <v>3.90625E-3</v>
      </c>
      <c r="BZ32">
        <f t="shared" ca="1" si="10"/>
        <v>0.87109375</v>
      </c>
      <c r="CA32" t="str">
        <f ca="1">OFFSET([2]ActorTable!$A$1,ROW()-1,0)</f>
        <v>Actor3231</v>
      </c>
      <c r="CB32" t="str">
        <f ca="1">VLOOKUP($CA32,[2]ActorTable!$1:$1048576,MATCH("이름참고",[2]ActorTable!$1:$1,0),0)</f>
        <v>라무무</v>
      </c>
    </row>
    <row r="33" spans="1:80">
      <c r="A33">
        <v>4</v>
      </c>
      <c r="B33">
        <v>1</v>
      </c>
      <c r="C33">
        <f>IF(B33&lt;=9,0,
IF(B33=10,1,2))</f>
        <v>0</v>
      </c>
      <c r="D33">
        <f ca="1">RAND()</f>
        <v>0.66824559360083979</v>
      </c>
      <c r="E33">
        <f ca="1">RAND()</f>
        <v>0.57624308735587026</v>
      </c>
      <c r="F33">
        <f ca="1">RAND()</f>
        <v>0.92866669047707651</v>
      </c>
      <c r="G33">
        <f ca="1">RAND()</f>
        <v>0.94534249794417891</v>
      </c>
      <c r="H33">
        <f ca="1">RAND()</f>
        <v>0.40122794816448815</v>
      </c>
      <c r="I33">
        <f ca="1">RAND()</f>
        <v>0.46001734818632734</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Equip5002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1.3495276653171391E-2</v>
      </c>
      <c r="BQ33">
        <f t="shared" ca="1" si="6"/>
        <v>9.4250706880301613E-3</v>
      </c>
      <c r="BR33">
        <f t="shared" ca="1" si="7"/>
        <v>1.0193679918450561E-2</v>
      </c>
      <c r="BS33">
        <f t="shared" ca="1" si="8"/>
        <v>0.29284750337381915</v>
      </c>
      <c r="BT33">
        <f t="shared" ca="1" si="11"/>
        <v>0.20452403393025462</v>
      </c>
      <c r="BU33">
        <f t="shared" ca="1" si="12"/>
        <v>0.22120285423037703</v>
      </c>
      <c r="BV33" t="str">
        <f ca="1">OFFSET([1]EquipTable!$A$1,ROW()-1,0)</f>
        <v>Equip2202</v>
      </c>
      <c r="BX33">
        <f ca="1">IF(VLOOKUP($CA33,[2]ActorTable!$1:$1048576,MATCH("업데이트순번",[2]ActorTable!$1:$1,0),0)&lt;=$BY$1,1,0)
*IF(MID(CA33,7,1)="2",0.1,1)</f>
        <v>0</v>
      </c>
      <c r="BY33">
        <f t="shared" ca="1" si="9"/>
        <v>0</v>
      </c>
      <c r="BZ33">
        <f t="shared" ca="1" si="10"/>
        <v>0.875</v>
      </c>
      <c r="CA33" t="str">
        <f ca="1">OFFSET([2]ActorTable!$A$1,ROW()-1,0)</f>
        <v>Actor9932</v>
      </c>
      <c r="CB33" t="str">
        <f ca="1">VLOOKUP($CA33,[2]ActorTable!$1:$1048576,MATCH("이름참고",[2]ActorTable!$1:$1,0),0)</f>
        <v>스트링없음</v>
      </c>
    </row>
    <row r="34" spans="1:80">
      <c r="A34">
        <v>4</v>
      </c>
      <c r="B34">
        <v>2</v>
      </c>
      <c r="C34">
        <f>IF(B34&lt;=9,0,
IF(B34=10,1,2))</f>
        <v>0</v>
      </c>
      <c r="D34">
        <f ca="1">RAND()</f>
        <v>4.7201991556259482E-2</v>
      </c>
      <c r="E34">
        <f ca="1">RAND()</f>
        <v>0.64544232327209761</v>
      </c>
      <c r="F34">
        <f ca="1">RAND()</f>
        <v>0.91395619727904009</v>
      </c>
      <c r="G34">
        <f ca="1">RAND()</f>
        <v>0.43431774430319081</v>
      </c>
      <c r="H34">
        <f ca="1">RAND()</f>
        <v>0.33338950937615808</v>
      </c>
      <c r="I34">
        <f ca="1">RAND()</f>
        <v>0.99610438042120675</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64544</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10</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3000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401</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1.3495276653171391E-2</v>
      </c>
      <c r="BQ34">
        <f t="shared" ca="1" si="6"/>
        <v>9.4250706880301613E-3</v>
      </c>
      <c r="BR34">
        <f t="shared" ca="1" si="7"/>
        <v>1.0193679918450561E-2</v>
      </c>
      <c r="BS34">
        <f t="shared" ca="1" si="8"/>
        <v>0.30634278002699056</v>
      </c>
      <c r="BT34">
        <f t="shared" ca="1" si="11"/>
        <v>0.21394910461828479</v>
      </c>
      <c r="BU34">
        <f t="shared" ca="1" si="12"/>
        <v>0.23139653414882758</v>
      </c>
      <c r="BV34" t="str">
        <f ca="1">OFFSET([1]EquipTable!$A$1,ROW()-1,0)</f>
        <v>Equip2301</v>
      </c>
      <c r="BX34">
        <f ca="1">IF(VLOOKUP($CA34,[2]ActorTable!$1:$1048576,MATCH("업데이트순번",[2]ActorTable!$1:$1,0),0)&lt;=$BY$1,1,0)
*IF(MID(CA34,7,1)="2",0.1,1)</f>
        <v>0</v>
      </c>
      <c r="BY34">
        <f t="shared" ca="1" si="9"/>
        <v>0</v>
      </c>
      <c r="BZ34">
        <f t="shared" ca="1" si="10"/>
        <v>0.875</v>
      </c>
      <c r="CA34" t="str">
        <f ca="1">OFFSET([2]ActorTable!$A$1,ROW()-1,0)</f>
        <v>Actor0233</v>
      </c>
      <c r="CB34" t="str">
        <f ca="1">VLOOKUP($CA34,[2]ActorTable!$1:$1048576,MATCH("이름참고",[2]ActorTable!$1:$1,0),0)</f>
        <v>시리아</v>
      </c>
    </row>
    <row r="35" spans="1:80">
      <c r="A35">
        <v>4</v>
      </c>
      <c r="B35">
        <v>3</v>
      </c>
      <c r="C35">
        <f>IF(B35&lt;=9,0,
IF(B35=10,1,2))</f>
        <v>0</v>
      </c>
      <c r="D35">
        <f ca="1">RAND()</f>
        <v>0.95933645581260629</v>
      </c>
      <c r="E35">
        <f ca="1">RAND()</f>
        <v>1.568144384244341E-2</v>
      </c>
      <c r="F35">
        <f ca="1">RAND()</f>
        <v>0.62334891097763967</v>
      </c>
      <c r="G35">
        <f ca="1">RAND()</f>
        <v>0.13510790633877634</v>
      </c>
      <c r="H35">
        <f ca="1">RAND()</f>
        <v>0.81477466216884298</v>
      </c>
      <c r="I35">
        <f ca="1">RAND()</f>
        <v>0.51902688153489196</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1568</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1.3495276653171391E-2</v>
      </c>
      <c r="BQ35">
        <f t="shared" ca="1" si="6"/>
        <v>9.4250706880301613E-3</v>
      </c>
      <c r="BR35">
        <f t="shared" ca="1" si="7"/>
        <v>1.0193679918450561E-2</v>
      </c>
      <c r="BS35">
        <f t="shared" ca="1" si="8"/>
        <v>0.31983805668016196</v>
      </c>
      <c r="BT35">
        <f t="shared" ca="1" si="11"/>
        <v>0.22337417530631495</v>
      </c>
      <c r="BU35">
        <f t="shared" ca="1" si="12"/>
        <v>0.24159021406727813</v>
      </c>
      <c r="BV35" t="str">
        <f ca="1">OFFSET([1]EquipTable!$A$1,ROW()-1,0)</f>
        <v>Equip2302</v>
      </c>
      <c r="BX35">
        <f ca="1">IF(VLOOKUP($CA35,[2]ActorTable!$1:$1048576,MATCH("업데이트순번",[2]ActorTable!$1:$1,0),0)&lt;=$BY$1,1,0)
*IF(MID(CA35,7,1)="2",0.1,1)</f>
        <v>0</v>
      </c>
      <c r="BY35">
        <f t="shared" ca="1" si="9"/>
        <v>0</v>
      </c>
      <c r="BZ35">
        <f t="shared" ca="1" si="10"/>
        <v>0.875</v>
      </c>
      <c r="CA35" t="str">
        <f ca="1">OFFSET([2]ActorTable!$A$1,ROW()-1,0)</f>
        <v>Actor9934</v>
      </c>
      <c r="CB35" t="str">
        <f ca="1">VLOOKUP($CA35,[2]ActorTable!$1:$1048576,MATCH("이름참고",[2]ActorTable!$1:$1,0),0)</f>
        <v>스트링없음</v>
      </c>
    </row>
    <row r="36" spans="1:80">
      <c r="A36">
        <v>4</v>
      </c>
      <c r="B36">
        <v>4</v>
      </c>
      <c r="C36">
        <f>IF(B36&lt;=9,0,
IF(B36=10,1,2))</f>
        <v>0</v>
      </c>
      <c r="D36">
        <f ca="1">RAND()</f>
        <v>0.16035674708599712</v>
      </c>
      <c r="E36">
        <f ca="1">RAND()</f>
        <v>0.61058152414736333</v>
      </c>
      <c r="F36">
        <f ca="1">RAND()</f>
        <v>0.56477367335195683</v>
      </c>
      <c r="G36">
        <f ca="1">RAND()</f>
        <v>0.41361781473513126</v>
      </c>
      <c r="H36">
        <f ca="1">RAND()</f>
        <v>0.98324654258868072</v>
      </c>
      <c r="I36">
        <f ca="1">RAND()</f>
        <v>0.8532976724932877</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61058</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525</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ca="1">IF(ROW()=2,AN36,OFFSET(AM36,-1,0)&amp;IF(LEN(AN36)=0,"",","&amp;AN36))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{"dy":4,"sl":4,"tp":"fe","vl":"Equip5201","cn":1,"pt":"GO","pr":2900}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1.3495276653171392E-3</v>
      </c>
      <c r="BQ36">
        <f t="shared" ca="1" si="6"/>
        <v>9.4250706880301622E-4</v>
      </c>
      <c r="BR36">
        <f t="shared" ca="1" si="7"/>
        <v>1.0193679918450561E-3</v>
      </c>
      <c r="BS36">
        <f t="shared" ca="1" si="8"/>
        <v>0.33333333333333337</v>
      </c>
      <c r="BT36">
        <f t="shared" ca="1" si="11"/>
        <v>0.23279924599434512</v>
      </c>
      <c r="BU36">
        <f t="shared" ca="1" si="12"/>
        <v>0.2517838939857287</v>
      </c>
      <c r="BV36" t="str">
        <f ca="1">OFFSET([1]EquipTable!$A$1,ROW()-1,0)</f>
        <v>Equip2401</v>
      </c>
      <c r="BX36">
        <f ca="1">IF(VLOOKUP($CA36,[2]ActorTable!$1:$1048576,MATCH("업데이트순번",[2]ActorTable!$1:$1,0),0)&lt;=$BY$1,1,0)
*IF(MID(CA36,7,1)="2",0.1,1)</f>
        <v>0</v>
      </c>
      <c r="BY36">
        <f t="shared" ca="1" si="9"/>
        <v>0</v>
      </c>
      <c r="BZ36">
        <f t="shared" ca="1" si="10"/>
        <v>0.875</v>
      </c>
      <c r="CA36" t="str">
        <f ca="1">OFFSET([2]ActorTable!$A$1,ROW()-1,0)</f>
        <v>Actor2235</v>
      </c>
      <c r="CB36" t="str">
        <f ca="1">VLOOKUP($CA36,[2]ActorTable!$1:$1048576,MATCH("이름참고",[2]ActorTable!$1:$1,0),0)</f>
        <v>린하이</v>
      </c>
    </row>
    <row r="37" spans="1:80">
      <c r="A37">
        <v>4</v>
      </c>
      <c r="B37">
        <v>5</v>
      </c>
      <c r="C37">
        <f>IF(B37&lt;=9,0,
IF(B37=10,1,2))</f>
        <v>0</v>
      </c>
      <c r="D37">
        <f ca="1">RAND()</f>
        <v>0.81000206852855661</v>
      </c>
      <c r="E37">
        <f ca="1">RAND()</f>
        <v>4.9996085418117731E-2</v>
      </c>
      <c r="F37">
        <f ca="1">RAND()</f>
        <v>0.83927267600185251</v>
      </c>
      <c r="G37">
        <f ca="1">RAND()</f>
        <v>0.70115282099885934</v>
      </c>
      <c r="H37">
        <f ca="1">RAND()</f>
        <v>9.3243897655179597E-2</v>
      </c>
      <c r="I37">
        <f ca="1">RAND()</f>
        <v>0.2871276193103568</v>
      </c>
      <c r="M37" t="str">
        <f ca="1">IF(LEN(J37)&lt;&gt;0,J37,VLOOKUP(D37+$B37,$BJ:$BK,MATCH($BK$1,$BJ$1:$BK$1,0),1))</f>
        <v>안 지정 캐릭터 PP 일반등급</v>
      </c>
      <c r="N37">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4999</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3</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900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1.3495276653171392E-3</v>
      </c>
      <c r="BQ37">
        <f t="shared" ca="1" si="6"/>
        <v>9.4250706880301622E-4</v>
      </c>
      <c r="BR37">
        <f t="shared" ca="1" si="7"/>
        <v>1.0193679918450561E-3</v>
      </c>
      <c r="BS37">
        <f t="shared" ca="1" si="8"/>
        <v>0.33468286099865052</v>
      </c>
      <c r="BT37">
        <f t="shared" ca="1" si="11"/>
        <v>0.23374175306314815</v>
      </c>
      <c r="BU37">
        <f t="shared" ca="1" si="12"/>
        <v>0.25280326197757375</v>
      </c>
      <c r="BV37" t="str">
        <f ca="1">OFFSET([1]EquipTable!$A$1,ROW()-1,0)</f>
        <v>Equip2402</v>
      </c>
      <c r="BX37">
        <f ca="1">IF(VLOOKUP($CA37,[2]ActorTable!$1:$1048576,MATCH("업데이트순번",[2]ActorTable!$1:$1,0),0)&lt;=$BY$1,1,0)
*IF(MID(CA37,7,1)="2",0.1,1)</f>
        <v>0</v>
      </c>
      <c r="BY37">
        <f t="shared" ca="1" si="9"/>
        <v>0</v>
      </c>
      <c r="BZ37">
        <f t="shared" ca="1" si="10"/>
        <v>0.875</v>
      </c>
      <c r="CA37" t="str">
        <f ca="1">OFFSET([2]ActorTable!$A$1,ROW()-1,0)</f>
        <v>Actor0236</v>
      </c>
      <c r="CB37" t="str">
        <f ca="1">VLOOKUP($CA37,[2]ActorTable!$1:$1048576,MATCH("이름참고",[2]ActorTable!$1:$1,0),0)</f>
        <v>나인</v>
      </c>
    </row>
    <row r="38" spans="1:80">
      <c r="A38">
        <v>4</v>
      </c>
      <c r="B38">
        <v>6</v>
      </c>
      <c r="C38">
        <f>IF(B38&lt;=9,0,
IF(B38=10,1,2))</f>
        <v>0</v>
      </c>
      <c r="D38">
        <f ca="1">RAND()</f>
        <v>0.7404727275057551</v>
      </c>
      <c r="E38">
        <f ca="1">RAND()</f>
        <v>2.5134614737828409E-3</v>
      </c>
      <c r="F38">
        <f ca="1">RAND()</f>
        <v>0.90596693390777017</v>
      </c>
      <c r="G38">
        <f ca="1">RAND()</f>
        <v>0.70770245295087442</v>
      </c>
      <c r="H38">
        <f ca="1">RAND()</f>
        <v>0.75255696093129354</v>
      </c>
      <c r="I38">
        <f ca="1">RAND()</f>
        <v>0.7034896082932206</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Equip0001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800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244</v>
      </c>
      <c r="W38">
        <v>1</v>
      </c>
      <c r="X38" t="s">
        <v>129</v>
      </c>
      <c r="Z38">
        <v>15</v>
      </c>
      <c r="AA38" t="str">
        <f ca="1">IF(ISBLANK(AB38),"",
VLOOKUP(AB38,OFFSET(INDIRECT("$A:$B"),0,MATCH(AB$1&amp;"_Verify",INDIRECT("$1:$1"),0)-1),2,0)
)</f>
        <v>fe</v>
      </c>
      <c r="AB38" t="s">
        <v>82</v>
      </c>
      <c r="AC38" t="s">
        <v>449</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0.33603238866396767</v>
      </c>
      <c r="BT38">
        <f t="shared" ca="1" si="11"/>
        <v>0.23468426013195118</v>
      </c>
      <c r="BU38">
        <f t="shared" ca="1" si="12"/>
        <v>0.25382262996941879</v>
      </c>
      <c r="BV38" t="str">
        <f ca="1">OFFSET([1]EquipTable!$A$1,ROW()-1,0)</f>
        <v>Equip2403</v>
      </c>
      <c r="BX38">
        <f ca="1">IF(VLOOKUP($CA38,[2]ActorTable!$1:$1048576,MATCH("업데이트순번",[2]ActorTable!$1:$1,0),0)&lt;=$BY$1,1,0)
*IF(MID(CA38,7,1)="2",0.1,1)</f>
        <v>1</v>
      </c>
      <c r="BY38">
        <f t="shared" ca="1" si="9"/>
        <v>3.90625E-2</v>
      </c>
      <c r="BZ38">
        <f t="shared" ca="1" si="10"/>
        <v>0.875</v>
      </c>
      <c r="CA38" t="str">
        <f ca="1">OFFSET([2]ActorTable!$A$1,ROW()-1,0)</f>
        <v>Actor0037</v>
      </c>
      <c r="CB38" t="str">
        <f ca="1">VLOOKUP($CA38,[2]ActorTable!$1:$1048576,MATCH("이름참고",[2]ActorTable!$1:$1,0),0)</f>
        <v>튤린</v>
      </c>
    </row>
    <row r="39" spans="1:80">
      <c r="A39">
        <v>4</v>
      </c>
      <c r="B39">
        <v>7</v>
      </c>
      <c r="C39">
        <f>IF(B39&lt;=9,0,
IF(B39=10,1,2))</f>
        <v>0</v>
      </c>
      <c r="D39">
        <f ca="1">RAND()</f>
        <v>0.38998831544100021</v>
      </c>
      <c r="E39">
        <f ca="1">RAND()</f>
        <v>0.63824821036366408</v>
      </c>
      <c r="F39">
        <f ca="1">RAND()</f>
        <v>0.6346821252565702</v>
      </c>
      <c r="G39">
        <f ca="1">RAND()</f>
        <v>0.82776590003496542</v>
      </c>
      <c r="H39">
        <f ca="1">RAND()</f>
        <v>0.47839541610088265</v>
      </c>
      <c r="I39">
        <f ca="1">RAND()</f>
        <v>0.82165908659489673</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Equip7201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9800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237</v>
      </c>
      <c r="W39">
        <v>1</v>
      </c>
      <c r="X39" t="s">
        <v>125</v>
      </c>
      <c r="Z39">
        <v>7800</v>
      </c>
      <c r="AA39" t="str">
        <f ca="1">IF(ISBLANK(AB39),"",
VLOOKUP(AB39,OFFSET(INDIRECT("$A:$B"),0,MATCH(AB$1&amp;"_Verify",INDIRECT("$1:$1"),0)-1),2,0)
)</f>
        <v>fe</v>
      </c>
      <c r="AB39" t="s">
        <v>82</v>
      </c>
      <c r="AC39" t="s">
        <v>431</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0.33603238866396767</v>
      </c>
      <c r="BT39">
        <f t="shared" ca="1" si="11"/>
        <v>0.23468426013195118</v>
      </c>
      <c r="BU39">
        <f t="shared" ca="1" si="12"/>
        <v>0.25382262996941879</v>
      </c>
      <c r="BV39" t="str">
        <f ca="1">OFFSET([1]EquipTable!$A$1,ROW()-1,0)</f>
        <v>Equip2404</v>
      </c>
      <c r="BX39">
        <f ca="1">IF(VLOOKUP($CA39,[2]ActorTable!$1:$1048576,MATCH("업데이트순번",[2]ActorTable!$1:$1,0),0)&lt;=$BY$1,1,0)
*IF(MID(CA39,7,1)="2",0.1,1)</f>
        <v>0.1</v>
      </c>
      <c r="BY39">
        <f t="shared" ca="1" si="9"/>
        <v>3.90625E-3</v>
      </c>
      <c r="BZ39">
        <f t="shared" ca="1" si="10"/>
        <v>0.9140625</v>
      </c>
      <c r="CA39" t="str">
        <f ca="1">OFFSET([2]ActorTable!$A$1,ROW()-1,0)</f>
        <v>Actor2238</v>
      </c>
      <c r="CB39" t="str">
        <f ca="1">VLOOKUP($CA39,[2]ActorTable!$1:$1048576,MATCH("이름참고",[2]ActorTable!$1:$1,0),0)</f>
        <v>니엘</v>
      </c>
    </row>
    <row r="40" spans="1:80">
      <c r="A40">
        <v>4</v>
      </c>
      <c r="B40">
        <v>8</v>
      </c>
      <c r="C40">
        <f>IF(B40&lt;=9,0,
IF(B40=10,1,2))</f>
        <v>0</v>
      </c>
      <c r="D40">
        <f ca="1">RAND()</f>
        <v>0.70065595225340138</v>
      </c>
      <c r="E40">
        <f ca="1">RAND()</f>
        <v>0.30649391595316577</v>
      </c>
      <c r="F40">
        <f ca="1">RAND()</f>
        <v>0.54479859596252167</v>
      </c>
      <c r="G40">
        <f ca="1">RAND()</f>
        <v>0.27589376825029099</v>
      </c>
      <c r="H40">
        <f ca="1">RAND()</f>
        <v>0.36681302302017893</v>
      </c>
      <c r="I40">
        <f ca="1">RAND()</f>
        <v>0.48607613347241319</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0.33603238866396767</v>
      </c>
      <c r="BT40">
        <f t="shared" ca="1" si="11"/>
        <v>0.23468426013195118</v>
      </c>
      <c r="BU40">
        <f t="shared" ca="1" si="12"/>
        <v>0.25382262996941879</v>
      </c>
      <c r="BV40" t="str">
        <f ca="1">OFFSET([1]EquipTable!$A$1,ROW()-1,0)</f>
        <v>Equip2405</v>
      </c>
      <c r="BX40">
        <f ca="1">IF(VLOOKUP($CA40,[2]ActorTable!$1:$1048576,MATCH("업데이트순번",[2]ActorTable!$1:$1,0),0)&lt;=$BY$1,1,0)
*IF(MID(CA40,7,1)="2",0.1,1)</f>
        <v>1</v>
      </c>
      <c r="BY40">
        <f t="shared" ca="1" si="9"/>
        <v>3.90625E-2</v>
      </c>
      <c r="BZ40">
        <f t="shared" ca="1" si="10"/>
        <v>0.91796875</v>
      </c>
      <c r="CA40" t="str">
        <f ca="1">OFFSET([2]ActorTable!$A$1,ROW()-1,0)</f>
        <v>Actor1039</v>
      </c>
      <c r="CB40" t="str">
        <f ca="1">VLOOKUP($CA40,[2]ActorTable!$1:$1048576,MATCH("이름참고",[2]ActorTable!$1:$1,0),0)</f>
        <v>플랜도</v>
      </c>
    </row>
    <row r="41" spans="1:80">
      <c r="A41">
        <v>4</v>
      </c>
      <c r="B41">
        <v>9</v>
      </c>
      <c r="C41">
        <f>IF(B41&lt;=9,0,
IF(B41=10,1,2))</f>
        <v>0</v>
      </c>
      <c r="D41">
        <f ca="1">RAND()</f>
        <v>0.38637909453938535</v>
      </c>
      <c r="E41">
        <f ca="1">RAND()</f>
        <v>0.68409551307793759</v>
      </c>
      <c r="F41">
        <f ca="1">RAND()</f>
        <v>0.92078954048216244</v>
      </c>
      <c r="G41">
        <f ca="1">RAND()</f>
        <v>3.7477852859268967E-3</v>
      </c>
      <c r="H41">
        <f ca="1">RAND()</f>
        <v>0.20869590495392953</v>
      </c>
      <c r="I41">
        <f ca="1">RAND()</f>
        <v>0.34858248798266211</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1.3495276653171391E-2</v>
      </c>
      <c r="BQ41">
        <f t="shared" ca="1" si="6"/>
        <v>9.4250706880301613E-3</v>
      </c>
      <c r="BR41">
        <f t="shared" ca="1" si="7"/>
        <v>1.0193679918450561E-2</v>
      </c>
      <c r="BS41">
        <f t="shared" ca="1" si="8"/>
        <v>0.33603238866396767</v>
      </c>
      <c r="BT41">
        <f t="shared" ca="1" si="11"/>
        <v>0.23468426013195118</v>
      </c>
      <c r="BU41">
        <f t="shared" ca="1" si="12"/>
        <v>0.25382262996941879</v>
      </c>
      <c r="BV41" t="str">
        <f ca="1">OFFSET([1]EquipTable!$A$1,ROW()-1,0)</f>
        <v>Equip3001</v>
      </c>
      <c r="BX41">
        <f ca="1">IF(VLOOKUP($CA41,[2]ActorTable!$1:$1048576,MATCH("업데이트순번",[2]ActorTable!$1:$1,0),0)&lt;=$BY$1,1,0)
*IF(MID(CA41,7,1)="2",0.1,1)</f>
        <v>0.1</v>
      </c>
      <c r="BY41">
        <f t="shared" ca="1" si="9"/>
        <v>3.90625E-3</v>
      </c>
      <c r="BZ41">
        <f t="shared" ca="1" si="10"/>
        <v>0.95703125</v>
      </c>
      <c r="CA41" t="str">
        <f ca="1">OFFSET([2]ActorTable!$A$1,ROW()-1,0)</f>
        <v>Actor0240</v>
      </c>
      <c r="CB41" t="str">
        <f ca="1">VLOOKUP($CA41,[2]ActorTable!$1:$1048576,MATCH("이름참고",[2]ActorTable!$1:$1,0),0)</f>
        <v>클레타</v>
      </c>
    </row>
    <row r="42" spans="1:80">
      <c r="A42">
        <v>5</v>
      </c>
      <c r="B42">
        <v>0</v>
      </c>
      <c r="C42">
        <f>IF(B42&lt;=9,0,
IF(B42=10,1,2))</f>
        <v>0</v>
      </c>
      <c r="D42">
        <f ca="1">RAND()</f>
        <v>0.24930414822176594</v>
      </c>
      <c r="E42">
        <f ca="1">RAND()</f>
        <v>0.96172082485518828</v>
      </c>
      <c r="F42">
        <f ca="1">RAND()</f>
        <v>0.65938608343040783</v>
      </c>
      <c r="G42">
        <f ca="1">RAND()</f>
        <v>0.50150098410233335</v>
      </c>
      <c r="H42">
        <f ca="1">RAND()</f>
        <v>9.4389106210610585E-3</v>
      </c>
      <c r="I42">
        <f ca="1">RAND()</f>
        <v>0.7244020238684189</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Equip8202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29600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205</v>
      </c>
      <c r="W42">
        <v>1</v>
      </c>
      <c r="X42" t="s">
        <v>125</v>
      </c>
      <c r="Z42">
        <v>3800</v>
      </c>
      <c r="AA42" t="str">
        <f ca="1">IF(ISBLANK(AB42),"",
VLOOKUP(AB42,OFFSET(INDIRECT("$A:$B"),0,MATCH(AB$1&amp;"_Verify",INDIRECT("$1:$1"),0)-1),2,0)
)</f>
        <v>fe</v>
      </c>
      <c r="AB42" t="s">
        <v>82</v>
      </c>
      <c r="AC42" t="s">
        <v>408</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ca="1">IF(ROW()=2,AN42,OFFSET(AM42,-1,0)&amp;IF(LEN(AN42)=0,"",","&amp;AN42))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1.3495276653171391E-2</v>
      </c>
      <c r="BQ42">
        <f t="shared" ca="1" si="6"/>
        <v>9.4250706880301613E-3</v>
      </c>
      <c r="BR42">
        <f t="shared" ca="1" si="7"/>
        <v>1.0193679918450561E-2</v>
      </c>
      <c r="BS42">
        <f t="shared" ca="1" si="8"/>
        <v>0.34952766531713908</v>
      </c>
      <c r="BT42">
        <f t="shared" ca="1" si="11"/>
        <v>0.24410933081998135</v>
      </c>
      <c r="BU42">
        <f t="shared" ca="1" si="12"/>
        <v>0.26401630988786934</v>
      </c>
      <c r="BV42" t="str">
        <f ca="1">OFFSET([1]EquipTable!$A$1,ROW()-1,0)</f>
        <v>Equip3002</v>
      </c>
      <c r="BX42">
        <f ca="1">IF(VLOOKUP($CA42,[2]ActorTable!$1:$1048576,MATCH("업데이트순번",[2]ActorTable!$1:$1,0),0)&lt;=$BY$1,1,0)
*IF(MID(CA42,7,1)="2",0.1,1)</f>
        <v>1</v>
      </c>
      <c r="BY42">
        <f t="shared" ca="1" si="9"/>
        <v>3.90625E-2</v>
      </c>
      <c r="BZ42">
        <f t="shared" ca="1" si="10"/>
        <v>0.9609375</v>
      </c>
      <c r="CA42" t="str">
        <f ca="1">OFFSET([2]ActorTable!$A$1,ROW()-1,0)</f>
        <v>Actor1141</v>
      </c>
      <c r="CB42" t="str">
        <f ca="1">VLOOKUP($CA42,[2]ActorTable!$1:$1048576,MATCH("이름참고",[2]ActorTable!$1:$1,0),0)</f>
        <v>오비우스</v>
      </c>
    </row>
    <row r="43" spans="1:80">
      <c r="A43">
        <v>5</v>
      </c>
      <c r="B43">
        <v>1</v>
      </c>
      <c r="C43">
        <f>IF(B43&lt;=9,0,
IF(B43=10,1,2))</f>
        <v>0</v>
      </c>
      <c r="D43">
        <f ca="1">RAND()</f>
        <v>0.38369277851090278</v>
      </c>
      <c r="E43">
        <f ca="1">RAND()</f>
        <v>0.61862772664398147</v>
      </c>
      <c r="F43">
        <f ca="1">RAND()</f>
        <v>0.95761453567849586</v>
      </c>
      <c r="G43">
        <f ca="1">RAND()</f>
        <v>0.65311661700151868</v>
      </c>
      <c r="H43">
        <f ca="1">RAND()</f>
        <v>0.50596497335590451</v>
      </c>
      <c r="I43">
        <f ca="1">RAND()</f>
        <v>0.35564673415614778</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Equip5201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2800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526</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파수꾼의 숏보우</v>
      </c>
      <c r="AL43">
        <v>1</v>
      </c>
      <c r="AM43" t="str">
        <f ca="1">IF(ROW()=2,AN43,OFFSET(AM43,-1,0)&amp;IF(LEN(AN43)=0,"",","&amp;AN43))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{"dy":5,"sl":1,"tp":"fe","vl":"Equip2202","cn":1,"pt":"GO","pr":3100}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1.3495276653171391E-2</v>
      </c>
      <c r="BQ43">
        <f t="shared" ca="1" si="6"/>
        <v>9.4250706880301613E-3</v>
      </c>
      <c r="BR43">
        <f t="shared" ca="1" si="7"/>
        <v>1.0193679918450561E-2</v>
      </c>
      <c r="BS43">
        <f t="shared" ca="1" si="8"/>
        <v>0.36302294197031049</v>
      </c>
      <c r="BT43">
        <f t="shared" ca="1" si="11"/>
        <v>0.25353440150801149</v>
      </c>
      <c r="BU43">
        <f t="shared" ca="1" si="12"/>
        <v>0.27420998980631989</v>
      </c>
      <c r="BV43" t="str">
        <f ca="1">OFFSET([1]EquipTable!$A$1,ROW()-1,0)</f>
        <v>Equip3101</v>
      </c>
      <c r="BX43">
        <f ca="1">IF(VLOOKUP($CA43,[2]ActorTable!$1:$1048576,MATCH("업데이트순번",[2]ActorTable!$1:$1,0),0)&lt;=$BY$1,1,0)
*IF(MID(CA43,7,1)="2",0.1,1)</f>
        <v>0</v>
      </c>
      <c r="BY43">
        <f t="shared" ca="1" si="9"/>
        <v>0</v>
      </c>
      <c r="BZ43">
        <f t="shared" ca="1" si="10"/>
        <v>1</v>
      </c>
      <c r="CA43" t="str">
        <f ca="1">OFFSET([2]ActorTable!$A$1,ROW()-1,0)</f>
        <v>Actor3242</v>
      </c>
      <c r="CB43" t="str">
        <f ca="1">VLOOKUP($CA43,[2]ActorTable!$1:$1048576,MATCH("이름참고",[2]ActorTable!$1:$1,0),0)</f>
        <v>앰비엘라</v>
      </c>
    </row>
    <row r="44" spans="1:80">
      <c r="A44">
        <v>5</v>
      </c>
      <c r="B44">
        <v>2</v>
      </c>
      <c r="C44">
        <f>IF(B44&lt;=9,0,
IF(B44=10,1,2))</f>
        <v>0</v>
      </c>
      <c r="D44">
        <f ca="1">RAND()</f>
        <v>0.88469076562426363</v>
      </c>
      <c r="E44">
        <f ca="1">RAND()</f>
        <v>0.41661075455405217</v>
      </c>
      <c r="F44">
        <f ca="1">RAND()</f>
        <v>0.65043400655751171</v>
      </c>
      <c r="G44">
        <f ca="1">RAND()</f>
        <v>0.89676786303421263</v>
      </c>
      <c r="H44">
        <f ca="1">RAND()</f>
        <v>0.4881199443939328</v>
      </c>
      <c r="I44">
        <f ca="1">RAND()</f>
        <v>0.48864038186071701</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41661</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7</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2100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1.3495276653171391E-2</v>
      </c>
      <c r="BQ44">
        <f t="shared" ca="1" si="6"/>
        <v>9.4250706880301613E-3</v>
      </c>
      <c r="BR44">
        <f t="shared" ca="1" si="7"/>
        <v>1.0193679918450561E-2</v>
      </c>
      <c r="BS44">
        <f t="shared" ca="1" si="8"/>
        <v>0.37651821862348189</v>
      </c>
      <c r="BT44">
        <f t="shared" ca="1" si="11"/>
        <v>0.26295947219604165</v>
      </c>
      <c r="BU44">
        <f t="shared" ca="1" si="12"/>
        <v>0.28440366972477044</v>
      </c>
      <c r="BV44" t="str">
        <f ca="1">OFFSET([1]EquipTable!$A$1,ROW()-1,0)</f>
        <v>Equip3102</v>
      </c>
      <c r="BX44">
        <f>IF(VLOOKUP($CA44,[2]ActorTable!$1:$1048576,MATCH("업데이트순번",[2]ActorTable!$1:$1,0),0)&lt;=$BY$1,1,0)
*IF(MID(CA44,7,1)="2",0.1,1)</f>
        <v>0</v>
      </c>
      <c r="BY44">
        <f t="shared" ca="1" si="9"/>
        <v>0</v>
      </c>
      <c r="BZ44">
        <f t="shared" ca="1" si="10"/>
        <v>1</v>
      </c>
      <c r="CA44" t="s">
        <v>206</v>
      </c>
      <c r="CB44" t="str">
        <f>VLOOKUP($CA44,[2]ActorTable!$1:$1048576,MATCH("이름참고",[2]ActorTable!$1:$1,0),0)</f>
        <v>레나</v>
      </c>
    </row>
    <row r="45" spans="1:80">
      <c r="A45">
        <v>5</v>
      </c>
      <c r="B45">
        <v>3</v>
      </c>
      <c r="C45">
        <f>IF(B45&lt;=9,0,
IF(B45=10,1,2))</f>
        <v>0</v>
      </c>
      <c r="D45">
        <f ca="1">RAND()</f>
        <v>0.82291701014113972</v>
      </c>
      <c r="E45">
        <f ca="1">RAND()</f>
        <v>0.9025361280618025</v>
      </c>
      <c r="F45">
        <f ca="1">RAND()</f>
        <v>0.83488797843802209</v>
      </c>
      <c r="G45">
        <f ca="1">RAND()</f>
        <v>0.79529025508354134</v>
      </c>
      <c r="H45">
        <f ca="1">RAND()</f>
        <v>0.77409940425037771</v>
      </c>
      <c r="I45">
        <f ca="1">RAND()</f>
        <v>0.35085837201109094</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90253</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458</v>
      </c>
      <c r="AD45">
        <v>1</v>
      </c>
      <c r="AE45" t="s">
        <v>129</v>
      </c>
      <c r="AF45">
        <v>189</v>
      </c>
      <c r="AG45">
        <v>99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단단한 칼날 메이스</v>
      </c>
      <c r="AL45">
        <v>1</v>
      </c>
      <c r="AM45" t="str">
        <f ca="1">IF(ROW()=2,AN45,OFFSET(AM45,-1,0)&amp;IF(LEN(AN45)=0,"",","&amp;AN45))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v>
      </c>
      <c r="AN45" t="str">
        <f ca="1">IF(AL45&lt;&gt;1,"",
"{"""&amp;A$1&amp;""":"&amp;A45
&amp;","""&amp;B$1&amp;""":"&amp;B45
&amp;IF(LEN(AA45)=0,"",","""&amp;AA$1&amp;""":"""&amp;AA45&amp;"""")
&amp;IF(LEN(AC45)=0,"",","""&amp;AC$1&amp;""":"""&amp;AC45&amp;"""")
&amp;IF(LEN(AD45)=0,"",","""&amp;AD$1&amp;""":"&amp;AD45)
&amp;IF(LEN(AE45)=0,"",","""&amp;AE$1&amp;""":"""&amp;AE45&amp;"""")
&amp;IF(LEN(AF45)=0,"",","""&amp;AF$1&amp;""":"&amp;AF45)
&amp;IF(LEN(AG45)=0,"",","""&amp;AG$1&amp;""":"&amp;AG45)&amp;"}")</f>
        <v>{"dy":5,"sl":3,"tp":"fe","vl":"Equip4401","cn":1,"pt":"DI","pp":189,"pr":99}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1.3495276653171391E-2</v>
      </c>
      <c r="BQ45">
        <f t="shared" ca="1" si="6"/>
        <v>9.4250706880301613E-3</v>
      </c>
      <c r="BR45">
        <f t="shared" ca="1" si="7"/>
        <v>1.0193679918450561E-2</v>
      </c>
      <c r="BS45">
        <f t="shared" ca="1" si="8"/>
        <v>0.3900134952766533</v>
      </c>
      <c r="BT45">
        <f t="shared" ca="1" si="11"/>
        <v>0.27238454288407182</v>
      </c>
      <c r="BU45">
        <f t="shared" ca="1" si="12"/>
        <v>0.29459734964322098</v>
      </c>
      <c r="BV45" t="str">
        <f ca="1">OFFSET([1]EquipTable!$A$1,ROW()-1,0)</f>
        <v>Equip3201</v>
      </c>
      <c r="BX45">
        <f>IF(VLOOKUP($CA45,[2]ActorTable!$1:$1048576,MATCH("업데이트순번",[2]ActorTable!$1:$1,0),0)&lt;=$BY$1,1,0)
*IF(MID(CA45,7,1)="2",0.1,1)</f>
        <v>0</v>
      </c>
      <c r="BY45">
        <f t="shared" ca="1" si="9"/>
        <v>0</v>
      </c>
      <c r="BZ45">
        <f t="shared" ca="1" si="10"/>
        <v>1</v>
      </c>
      <c r="CA45" t="s">
        <v>207</v>
      </c>
      <c r="CB45" t="str">
        <f>VLOOKUP($CA45,[2]ActorTable!$1:$1048576,MATCH("이름참고",[2]ActorTable!$1:$1,0),0)</f>
        <v>서린</v>
      </c>
    </row>
    <row r="46" spans="1:80">
      <c r="A46">
        <v>5</v>
      </c>
      <c r="B46">
        <v>4</v>
      </c>
      <c r="C46">
        <f>IF(B46&lt;=9,0,
IF(B46=10,1,2))</f>
        <v>0</v>
      </c>
      <c r="D46">
        <f ca="1">RAND()</f>
        <v>0.84770120720441</v>
      </c>
      <c r="E46">
        <f ca="1">RAND()</f>
        <v>0.28409990210319269</v>
      </c>
      <c r="F46">
        <f ca="1">RAND()</f>
        <v>0.35369193157667556</v>
      </c>
      <c r="G46">
        <f ca="1">RAND()</f>
        <v>0.94351671833403061</v>
      </c>
      <c r="H46">
        <f ca="1">RAND()</f>
        <v>0.67136757345691578</v>
      </c>
      <c r="I46">
        <f ca="1">RAND()</f>
        <v>0.68238403206969855</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28409</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6</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1800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487</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오디세이 픽액스</v>
      </c>
      <c r="AL46">
        <v>1</v>
      </c>
      <c r="AM46" t="str">
        <f ca="1">IF(ROW()=2,AN46,OFFSET(AM46,-1,0)&amp;IF(LEN(AN46)=0,"",","&amp;AN46))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1.3495276653171391E-2</v>
      </c>
      <c r="BQ46">
        <f t="shared" ca="1" si="6"/>
        <v>9.4250706880301613E-3</v>
      </c>
      <c r="BR46">
        <f t="shared" ca="1" si="7"/>
        <v>1.0193679918450561E-2</v>
      </c>
      <c r="BS46">
        <f t="shared" ca="1" si="8"/>
        <v>0.40350877192982471</v>
      </c>
      <c r="BT46">
        <f t="shared" ca="1" si="11"/>
        <v>0.28180961357210199</v>
      </c>
      <c r="BU46">
        <f t="shared" ca="1" si="12"/>
        <v>0.30479102956167153</v>
      </c>
      <c r="BV46" t="str">
        <f ca="1">OFFSET([1]EquipTable!$A$1,ROW()-1,0)</f>
        <v>Equip3202</v>
      </c>
    </row>
    <row r="47" spans="1:80">
      <c r="A47">
        <v>5</v>
      </c>
      <c r="B47">
        <v>5</v>
      </c>
      <c r="C47">
        <f>IF(B47&lt;=9,0,
IF(B47=10,1,2))</f>
        <v>0</v>
      </c>
      <c r="D47">
        <f ca="1">RAND()</f>
        <v>0.98206521916621337</v>
      </c>
      <c r="E47">
        <f ca="1">RAND()</f>
        <v>0.62470946166875352</v>
      </c>
      <c r="F47">
        <f ca="1">RAND()</f>
        <v>0.89728626370629272</v>
      </c>
      <c r="G47">
        <f ca="1">RAND()</f>
        <v>0.94330056879179403</v>
      </c>
      <c r="H47">
        <f ca="1">RAND()</f>
        <v>0.37445184866261916</v>
      </c>
      <c r="I47">
        <f ca="1">RAND()</f>
        <v>0.69587213206709564</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62470</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10</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1.3495276653171391E-2</v>
      </c>
      <c r="BQ47">
        <f t="shared" ca="1" si="6"/>
        <v>9.4250706880301613E-3</v>
      </c>
      <c r="BR47">
        <f t="shared" ca="1" si="7"/>
        <v>1.0193679918450561E-2</v>
      </c>
      <c r="BS47">
        <f t="shared" ca="1" si="8"/>
        <v>0.41700404858299611</v>
      </c>
      <c r="BT47">
        <f t="shared" ca="1" si="11"/>
        <v>0.29123468426013216</v>
      </c>
      <c r="BU47">
        <f t="shared" ca="1" si="12"/>
        <v>0.31498470948012208</v>
      </c>
      <c r="BV47" t="str">
        <f ca="1">OFFSET([1]EquipTable!$A$1,ROW()-1,0)</f>
        <v>Equip3301</v>
      </c>
    </row>
    <row r="48" spans="1:80">
      <c r="A48">
        <v>5</v>
      </c>
      <c r="B48">
        <v>6</v>
      </c>
      <c r="C48">
        <f>IF(B48&lt;=9,0,
IF(B48=10,1,2))</f>
        <v>0</v>
      </c>
      <c r="D48">
        <f ca="1">RAND()</f>
        <v>0.20720204730738068</v>
      </c>
      <c r="E48">
        <f ca="1">RAND()</f>
        <v>0.90697016830263566</v>
      </c>
      <c r="F48">
        <f ca="1">RAND()</f>
        <v>0.22772891333333811</v>
      </c>
      <c r="G48">
        <f ca="1">RAND()</f>
        <v>0.40658565639290811</v>
      </c>
      <c r="H48">
        <f ca="1">RAND()</f>
        <v>0.62120046606916557</v>
      </c>
      <c r="I48">
        <f ca="1">RAND()</f>
        <v>0.16826519133062234</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Equip7302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22100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192</v>
      </c>
      <c r="W48">
        <v>1</v>
      </c>
      <c r="X48" t="s">
        <v>125</v>
      </c>
      <c r="Z48">
        <v>800</v>
      </c>
      <c r="AA48" t="str">
        <f ca="1">IF(ISBLANK(AB48),"",
VLOOKUP(AB48,OFFSET(INDIRECT("$A:$B"),0,MATCH(AB$1&amp;"_Verify",INDIRECT("$1:$1"),0)-1),2,0)
)</f>
        <v>uph</v>
      </c>
      <c r="AB48" t="s">
        <v>91</v>
      </c>
      <c r="AC48">
        <v>68754</v>
      </c>
      <c r="AD48">
        <v>13</v>
      </c>
      <c r="AE48" t="s">
        <v>395</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1.3495276653171391E-2</v>
      </c>
      <c r="BQ48">
        <f t="shared" ca="1" si="6"/>
        <v>9.4250706880301613E-3</v>
      </c>
      <c r="BR48">
        <f t="shared" ca="1" si="7"/>
        <v>1.0193679918450561E-2</v>
      </c>
      <c r="BS48">
        <f t="shared" ca="1" si="8"/>
        <v>0.43049932523616752</v>
      </c>
      <c r="BT48">
        <f t="shared" ca="1" si="11"/>
        <v>0.30065975494816233</v>
      </c>
      <c r="BU48">
        <f t="shared" ca="1" si="12"/>
        <v>0.32517838939857263</v>
      </c>
      <c r="BV48" t="str">
        <f ca="1">OFFSET([1]EquipTable!$A$1,ROW()-1,0)</f>
        <v>Equip3302</v>
      </c>
    </row>
    <row r="49" spans="1:74">
      <c r="A49">
        <v>5</v>
      </c>
      <c r="B49">
        <v>7</v>
      </c>
      <c r="C49">
        <f>IF(B49&lt;=9,0,
IF(B49=10,1,2))</f>
        <v>0</v>
      </c>
      <c r="D49">
        <f ca="1">RAND()</f>
        <v>0.76848122272176433</v>
      </c>
      <c r="E49">
        <f ca="1">RAND()</f>
        <v>1.4778393625282882E-2</v>
      </c>
      <c r="F49">
        <f ca="1">RAND()</f>
        <v>0.6082700566777195</v>
      </c>
      <c r="G49">
        <f ca="1">RAND()</f>
        <v>0.87770071608688882</v>
      </c>
      <c r="H49">
        <f ca="1">RAND()</f>
        <v>0.56484434601255396</v>
      </c>
      <c r="I49">
        <f ca="1">RAND()</f>
        <v>0.39170868500364409</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Equip0002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250</v>
      </c>
      <c r="W49">
        <v>1</v>
      </c>
      <c r="X49" t="s">
        <v>125</v>
      </c>
      <c r="Z49">
        <v>700</v>
      </c>
      <c r="AA49" t="str">
        <f ca="1">IF(ISBLANK(AB49),"",
VLOOKUP(AB49,OFFSET(INDIRECT("$A:$B"),0,MATCH(AB$1&amp;"_Verify",INDIRECT("$1:$1"),0)-1),2,0)
)</f>
        <v>fe</v>
      </c>
      <c r="AB49" t="s">
        <v>82</v>
      </c>
      <c r="AC49" t="s">
        <v>379</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1.3495276653171392E-3</v>
      </c>
      <c r="BQ49">
        <f t="shared" ca="1" si="6"/>
        <v>9.4250706880301622E-4</v>
      </c>
      <c r="BR49">
        <f t="shared" ca="1" si="7"/>
        <v>1.0193679918450561E-3</v>
      </c>
      <c r="BS49">
        <f t="shared" ca="1" si="8"/>
        <v>0.44399460188933892</v>
      </c>
      <c r="BT49">
        <f t="shared" ca="1" si="11"/>
        <v>0.3100848256361925</v>
      </c>
      <c r="BU49">
        <f t="shared" ca="1" si="12"/>
        <v>0.33537206931702318</v>
      </c>
      <c r="BV49" t="str">
        <f ca="1">OFFSET([1]EquipTable!$A$1,ROW()-1,0)</f>
        <v>Equip3401</v>
      </c>
    </row>
    <row r="50" spans="1:74">
      <c r="A50">
        <v>5</v>
      </c>
      <c r="B50">
        <v>8</v>
      </c>
      <c r="C50">
        <f>IF(B50&lt;=9,0,
IF(B50=10,1,2))</f>
        <v>0</v>
      </c>
      <c r="D50">
        <f ca="1">RAND()</f>
        <v>0.62433176211431707</v>
      </c>
      <c r="E50">
        <f ca="1">RAND()</f>
        <v>0.65083499636129372</v>
      </c>
      <c r="F50">
        <f ca="1">RAND()</f>
        <v>0.42476110208142681</v>
      </c>
      <c r="G50">
        <f ca="1">RAND()</f>
        <v>0.88422086104493824</v>
      </c>
      <c r="H50">
        <f ca="1">RAND()</f>
        <v>0.65344210197614627</v>
      </c>
      <c r="I50">
        <f ca="1">RAND()</f>
        <v>0.80180613449372506</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fl1</v>
      </c>
      <c r="AB50" t="s">
        <v>87</v>
      </c>
      <c r="AC50" t="s">
        <v>517</v>
      </c>
      <c r="AD50">
        <v>1</v>
      </c>
      <c r="AE50" t="s">
        <v>129</v>
      </c>
      <c r="AF50">
        <v>219</v>
      </c>
      <c r="AG50">
        <v>129</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케이저</v>
      </c>
      <c r="AL50">
        <v>1</v>
      </c>
      <c r="AM50" t="str">
        <f ca="1">IF(ROW()=2,AN50,OFFSET(AM50,-1,0)&amp;IF(LEN(AN50)=0,"",","&amp;AN50))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v>
      </c>
      <c r="AN50" t="str">
        <f ca="1">IF(AL50&lt;&gt;1,"",
"{"""&amp;A$1&amp;""":"&amp;A50
&amp;","""&amp;B$1&amp;""":"&amp;B50
&amp;IF(LEN(AA50)=0,"",","""&amp;AA$1&amp;""":"""&amp;AA50&amp;"""")
&amp;IF(LEN(AC50)=0,"",","""&amp;AC$1&amp;""":"""&amp;AC50&amp;"""")
&amp;IF(LEN(AD50)=0,"",","""&amp;AD$1&amp;""":"&amp;AD50)
&amp;IF(LEN(AE50)=0,"",","""&amp;AE$1&amp;""":"""&amp;AE50&amp;"""")
&amp;IF(LEN(AF50)=0,"",","""&amp;AF$1&amp;""":"&amp;AF50)
&amp;IF(LEN(AG50)=0,"",","""&amp;AG$1&amp;""":"&amp;AG50)&amp;"}")</f>
        <v>{"dy":5,"sl":8,"tp":"fl1","vl":"Actor0113","cn":1,"pt":"DI","pp":219,"pr":129}</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1.3495276653171392E-3</v>
      </c>
      <c r="BQ50">
        <f t="shared" ca="1" si="6"/>
        <v>9.4250706880301622E-4</v>
      </c>
      <c r="BR50">
        <f t="shared" ca="1" si="7"/>
        <v>1.0193679918450561E-3</v>
      </c>
      <c r="BS50">
        <f t="shared" ca="1" si="8"/>
        <v>0.44534412955465608</v>
      </c>
      <c r="BT50">
        <f t="shared" ca="1" si="11"/>
        <v>0.3110273327049955</v>
      </c>
      <c r="BU50">
        <f t="shared" ca="1" si="12"/>
        <v>0.33639143730886822</v>
      </c>
      <c r="BV50" t="str">
        <f ca="1">OFFSET([1]EquipTable!$A$1,ROW()-1,0)</f>
        <v>Equip3402</v>
      </c>
    </row>
    <row r="51" spans="1:74">
      <c r="A51">
        <v>5</v>
      </c>
      <c r="B51">
        <v>9</v>
      </c>
      <c r="C51">
        <f>IF(B51&lt;=9,0,
IF(B51=10,1,2))</f>
        <v>0</v>
      </c>
      <c r="D51">
        <f ca="1">RAND()</f>
        <v>0.28005060456123587</v>
      </c>
      <c r="E51">
        <f ca="1">RAND()</f>
        <v>0.63456341410579087</v>
      </c>
      <c r="F51">
        <f ca="1">RAND()</f>
        <v>0.49897889997065514</v>
      </c>
      <c r="G51">
        <f ca="1">RAND()</f>
        <v>0.9224355674162461</v>
      </c>
      <c r="H51">
        <f ca="1">RAND()</f>
        <v>0.23875003531738281</v>
      </c>
      <c r="I51">
        <f ca="1">RAND()</f>
        <v>0.42907036183477432</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fl1</v>
      </c>
      <c r="AB51" t="s">
        <v>87</v>
      </c>
      <c r="AC51" t="s">
        <v>515</v>
      </c>
      <c r="AD51">
        <v>1</v>
      </c>
      <c r="AE51" t="s">
        <v>129</v>
      </c>
      <c r="AF51">
        <v>229</v>
      </c>
      <c r="AG51">
        <v>149</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원더</v>
      </c>
      <c r="AL51">
        <v>1</v>
      </c>
      <c r="AM51" t="str">
        <f ca="1">IF(ROW()=2,AN51,OFFSET(AM51,-1,0)&amp;IF(LEN(AN51)=0,"",","&amp;AN51))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v>
      </c>
      <c r="AN51" t="str">
        <f ca="1">IF(AL51&lt;&gt;1,"",
"{"""&amp;A$1&amp;""":"&amp;A51
&amp;","""&amp;B$1&amp;""":"&amp;B51
&amp;IF(LEN(AA51)=0,"",","""&amp;AA$1&amp;""":"""&amp;AA51&amp;"""")
&amp;IF(LEN(AC51)=0,"",","""&amp;AC$1&amp;""":"""&amp;AC51&amp;"""")
&amp;IF(LEN(AD51)=0,"",","""&amp;AD$1&amp;""":"&amp;AD51)
&amp;IF(LEN(AE51)=0,"",","""&amp;AE$1&amp;""":"""&amp;AE51&amp;"""")
&amp;IF(LEN(AF51)=0,"",","""&amp;AF$1&amp;""":"&amp;AF51)
&amp;IF(LEN(AG51)=0,"",","""&amp;AG$1&amp;""":"&amp;AG51)&amp;"}")</f>
        <v>{"dy":5,"sl":9,"tp":"fl1","vl":"Actor2128","cn":1,"pt":"DI","pp":229,"pr":149}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0.44669365721997323</v>
      </c>
      <c r="BT51">
        <f t="shared" ca="1" si="11"/>
        <v>0.3119698397737985</v>
      </c>
      <c r="BU51">
        <f t="shared" ca="1" si="12"/>
        <v>0.33741080530071327</v>
      </c>
      <c r="BV51" t="str">
        <f ca="1">OFFSET([1]EquipTable!$A$1,ROW()-1,0)</f>
        <v>Equip3403</v>
      </c>
    </row>
    <row r="52" spans="1:74">
      <c r="A52">
        <v>6</v>
      </c>
      <c r="B52">
        <v>0</v>
      </c>
      <c r="C52">
        <f>IF(B52&lt;=9,0,
IF(B52=10,1,2))</f>
        <v>0</v>
      </c>
      <c r="D52">
        <f ca="1">RAND()</f>
        <v>0.78956269950100844</v>
      </c>
      <c r="E52">
        <f ca="1">RAND()</f>
        <v>0.58043402024568791</v>
      </c>
      <c r="F52">
        <f ca="1">RAND()</f>
        <v>0.93705068155703131</v>
      </c>
      <c r="G52">
        <f ca="1">RAND()</f>
        <v>0.99306555908938476</v>
      </c>
      <c r="H52">
        <f ca="1">RAND()</f>
        <v>0.73857765977937351</v>
      </c>
      <c r="I52">
        <f ca="1">RAND()</f>
        <v>0.39482698920775694</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Equip5002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700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0.44669365721997323</v>
      </c>
      <c r="BT52">
        <f t="shared" ca="1" si="11"/>
        <v>0.3119698397737985</v>
      </c>
      <c r="BU52">
        <f t="shared" ca="1" si="12"/>
        <v>0.33741080530071327</v>
      </c>
      <c r="BV52" t="str">
        <f ca="1">OFFSET([1]EquipTable!$A$1,ROW()-1,0)</f>
        <v>Equip3404</v>
      </c>
    </row>
    <row r="53" spans="1:74">
      <c r="A53">
        <v>6</v>
      </c>
      <c r="B53">
        <v>1</v>
      </c>
      <c r="C53">
        <f>IF(B53&lt;=9,0,
IF(B53=10,1,2))</f>
        <v>0</v>
      </c>
      <c r="D53">
        <f ca="1">RAND()</f>
        <v>0.58396920158262877</v>
      </c>
      <c r="E53">
        <f ca="1">RAND()</f>
        <v>0.35060222008763564</v>
      </c>
      <c r="F53">
        <f ca="1">RAND()</f>
        <v>0.28445208065754124</v>
      </c>
      <c r="G53">
        <f ca="1">RAND()</f>
        <v>0.47759417653545599</v>
      </c>
      <c r="H53">
        <f ca="1">RAND()</f>
        <v>0.94405266296997903</v>
      </c>
      <c r="I53">
        <f ca="1">RAND()</f>
        <v>0.81864274062789533</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Equip3002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900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194</v>
      </c>
      <c r="W53">
        <v>1</v>
      </c>
      <c r="X53" t="s">
        <v>125</v>
      </c>
      <c r="Z53">
        <v>7000</v>
      </c>
      <c r="AA53" t="str">
        <f ca="1">IF(ISBLANK(AB53),"",
VLOOKUP(AB53,OFFSET(INDIRECT("$A:$B"),0,MATCH(AB$1&amp;"_Verify",INDIRECT("$1:$1"),0)-1),2,0)
)</f>
        <v>fe</v>
      </c>
      <c r="AB53" t="s">
        <v>82</v>
      </c>
      <c r="AC53" t="s">
        <v>452</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이중 날개 활</v>
      </c>
      <c r="AL53">
        <v>1</v>
      </c>
      <c r="AM53" t="str">
        <f ca="1">IF(ROW()=2,AN53,OFFSET(AM53,-1,0)&amp;IF(LEN(AN53)=0,"",","&amp;AN53))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{"dy":6,"sl":1,"tp":"fe","vl":"Equip2201","cn":1,"pt":"DI","pr":4}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0.44669365721997323</v>
      </c>
      <c r="BT53">
        <f t="shared" ca="1" si="11"/>
        <v>0.3119698397737985</v>
      </c>
      <c r="BU53">
        <f t="shared" ca="1" si="12"/>
        <v>0.33741080530071327</v>
      </c>
      <c r="BV53" t="str">
        <f ca="1">OFFSET([1]EquipTable!$A$1,ROW()-1,0)</f>
        <v>Equip3405</v>
      </c>
    </row>
    <row r="54" spans="1:74">
      <c r="A54">
        <v>6</v>
      </c>
      <c r="B54">
        <v>2</v>
      </c>
      <c r="C54">
        <f>IF(B54&lt;=9,0,
IF(B54=10,1,2))</f>
        <v>0</v>
      </c>
      <c r="D54">
        <f ca="1">RAND()</f>
        <v>0.76374358852126278</v>
      </c>
      <c r="E54">
        <f ca="1">RAND()</f>
        <v>0.76086504562032042</v>
      </c>
      <c r="F54">
        <f ca="1">RAND()</f>
        <v>0.72219944458395291</v>
      </c>
      <c r="G54">
        <f ca="1">RAND()</f>
        <v>0.21282286261317163</v>
      </c>
      <c r="H54">
        <f ca="1">RAND()</f>
        <v>0.99355690219271886</v>
      </c>
      <c r="I54">
        <f ca="1">RAND()</f>
        <v>0.45049495803941819</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76086</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12</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3600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484</v>
      </c>
      <c r="AD54">
        <v>1</v>
      </c>
      <c r="AE54" t="s">
        <v>396</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아주르 스트라이프</v>
      </c>
      <c r="AL54">
        <v>1</v>
      </c>
      <c r="AM54" t="str">
        <f ca="1">IF(ROW()=2,AN54,OFFSET(AM54,-1,0)&amp;IF(LEN(AN54)=0,"",","&amp;AN54))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{"dy":6,"sl":2,"tp":"fe","vl":"Equip1202","cn":1,"pt":"GO","pr":2500}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1.3495276653171391E-2</v>
      </c>
      <c r="BQ54">
        <f t="shared" ca="1" si="6"/>
        <v>9.4250706880301613E-3</v>
      </c>
      <c r="BR54">
        <f t="shared" ca="1" si="7"/>
        <v>1.0193679918450561E-2</v>
      </c>
      <c r="BS54">
        <f t="shared" ca="1" si="8"/>
        <v>0.44669365721997323</v>
      </c>
      <c r="BT54">
        <f t="shared" ca="1" si="11"/>
        <v>0.3119698397737985</v>
      </c>
      <c r="BU54">
        <f t="shared" ca="1" si="12"/>
        <v>0.33741080530071327</v>
      </c>
      <c r="BV54" t="str">
        <f ca="1">OFFSET([1]EquipTable!$A$1,ROW()-1,0)</f>
        <v>Equip4001</v>
      </c>
    </row>
    <row r="55" spans="1:74">
      <c r="A55">
        <v>6</v>
      </c>
      <c r="B55">
        <v>3</v>
      </c>
      <c r="C55">
        <f>IF(B55&lt;=9,0,
IF(B55=10,1,2))</f>
        <v>0</v>
      </c>
      <c r="D55">
        <f ca="1">RAND()</f>
        <v>0.4237650842688564</v>
      </c>
      <c r="E55">
        <f ca="1">RAND()</f>
        <v>0.31098299232108151</v>
      </c>
      <c r="F55">
        <f ca="1">RAND()</f>
        <v>0.51438393945398075</v>
      </c>
      <c r="G55">
        <f ca="1">RAND()</f>
        <v>0.60974486245690174</v>
      </c>
      <c r="H55">
        <f ca="1">RAND()</f>
        <v>0.3331819793923283</v>
      </c>
      <c r="I55">
        <f ca="1">RAND()</f>
        <v>0.50982836345070282</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31098</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6</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1800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451</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1.3495276653171391E-2</v>
      </c>
      <c r="BQ55">
        <f t="shared" ca="1" si="6"/>
        <v>9.4250706880301613E-3</v>
      </c>
      <c r="BR55">
        <f t="shared" ca="1" si="7"/>
        <v>1.0193679918450561E-2</v>
      </c>
      <c r="BS55">
        <f t="shared" ca="1" si="8"/>
        <v>0.46018893387314463</v>
      </c>
      <c r="BT55">
        <f t="shared" ca="1" si="11"/>
        <v>0.32139491046182866</v>
      </c>
      <c r="BU55">
        <f t="shared" ca="1" si="12"/>
        <v>0.34760448521916382</v>
      </c>
      <c r="BV55" t="str">
        <f ca="1">OFFSET([1]EquipTable!$A$1,ROW()-1,0)</f>
        <v>Equip4002</v>
      </c>
    </row>
    <row r="56" spans="1:74">
      <c r="A56">
        <v>6</v>
      </c>
      <c r="B56">
        <v>4</v>
      </c>
      <c r="C56">
        <f>IF(B56&lt;=9,0,
IF(B56=10,1,2))</f>
        <v>0</v>
      </c>
      <c r="D56">
        <f ca="1">RAND()</f>
        <v>0.7174981480482876</v>
      </c>
      <c r="E56">
        <f ca="1">RAND()</f>
        <v>0.5538248528423918</v>
      </c>
      <c r="F56">
        <f ca="1">RAND()</f>
        <v>0.98978197508368226</v>
      </c>
      <c r="G56">
        <f ca="1">RAND()</f>
        <v>0.60981277183095983</v>
      </c>
      <c r="H56">
        <f ca="1">RAND()</f>
        <v>0.42882564264294742</v>
      </c>
      <c r="I56">
        <f ca="1">RAND()</f>
        <v>0.32578031290735343</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55382</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9</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2700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416</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1.3495276653171391E-2</v>
      </c>
      <c r="BQ56">
        <f t="shared" ca="1" si="6"/>
        <v>9.4250706880301613E-3</v>
      </c>
      <c r="BR56">
        <f t="shared" ca="1" si="7"/>
        <v>1.0193679918450561E-2</v>
      </c>
      <c r="BS56">
        <f t="shared" ca="1" si="8"/>
        <v>0.47368421052631604</v>
      </c>
      <c r="BT56">
        <f t="shared" ca="1" si="11"/>
        <v>0.33081998114985883</v>
      </c>
      <c r="BU56">
        <f t="shared" ca="1" si="12"/>
        <v>0.35779816513761437</v>
      </c>
      <c r="BV56" t="str">
        <f ca="1">OFFSET([1]EquipTable!$A$1,ROW()-1,0)</f>
        <v>Equip4101</v>
      </c>
    </row>
    <row r="57" spans="1:74">
      <c r="A57">
        <v>6</v>
      </c>
      <c r="B57">
        <v>5</v>
      </c>
      <c r="C57">
        <f>IF(B57&lt;=9,0,
IF(B57=10,1,2))</f>
        <v>0</v>
      </c>
      <c r="D57">
        <f ca="1">RAND()</f>
        <v>0.57255919319881954</v>
      </c>
      <c r="E57">
        <f ca="1">RAND()</f>
        <v>0.31188055804489523</v>
      </c>
      <c r="F57">
        <f ca="1">RAND()</f>
        <v>0.3061315072991192</v>
      </c>
      <c r="G57">
        <f ca="1">RAND()</f>
        <v>8.9267081827601347E-2</v>
      </c>
      <c r="H57">
        <f ca="1">RAND()</f>
        <v>0.194165484799108</v>
      </c>
      <c r="I57">
        <f ca="1">RAND()</f>
        <v>0.23485302106667127</v>
      </c>
      <c r="M57" t="str">
        <f ca="1">IF(LEN(J57)&lt;&gt;0,J57,VLOOKUP(D57+$B57,$BJ:$BK,MATCH($BK$1,$BJ$1:$BK$1,0),1))</f>
        <v>안 지정 캐릭터 PP 영웅등급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31188</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6</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1800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453</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1.3495276653171391E-2</v>
      </c>
      <c r="BQ57">
        <f t="shared" ca="1" si="6"/>
        <v>9.4250706880301613E-3</v>
      </c>
      <c r="BR57">
        <f t="shared" ca="1" si="7"/>
        <v>1.0193679918450561E-2</v>
      </c>
      <c r="BS57">
        <f t="shared" ca="1" si="8"/>
        <v>0.48717948717948745</v>
      </c>
      <c r="BT57">
        <f t="shared" ca="1" si="11"/>
        <v>0.340245051837889</v>
      </c>
      <c r="BU57">
        <f t="shared" ca="1" si="12"/>
        <v>0.36799184505606491</v>
      </c>
      <c r="BV57" t="str">
        <f ca="1">OFFSET([1]EquipTable!$A$1,ROW()-1,0)</f>
        <v>Equip4102</v>
      </c>
    </row>
    <row r="58" spans="1:74">
      <c r="A58">
        <v>6</v>
      </c>
      <c r="B58">
        <v>6</v>
      </c>
      <c r="C58">
        <f>IF(B58&lt;=9,0,
IF(B58=10,1,2))</f>
        <v>0</v>
      </c>
      <c r="D58">
        <f ca="1">RAND()</f>
        <v>0.26057357898983713</v>
      </c>
      <c r="E58">
        <f ca="1">RAND()</f>
        <v>0.70878200089058663</v>
      </c>
      <c r="F58">
        <f ca="1">RAND()</f>
        <v>0.9978010330005056</v>
      </c>
      <c r="G58">
        <f ca="1">RAND()</f>
        <v>0.20048386663180695</v>
      </c>
      <c r="H58">
        <f ca="1">RAND()</f>
        <v>5.2556422041229012E-2</v>
      </c>
      <c r="I58">
        <f ca="1">RAND()</f>
        <v>0.12128756627500514</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Equip7001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1700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1.3495276653171391E-2</v>
      </c>
      <c r="BQ58">
        <f t="shared" ca="1" si="6"/>
        <v>9.4250706880301613E-3</v>
      </c>
      <c r="BR58">
        <f t="shared" ca="1" si="7"/>
        <v>1.0193679918450561E-2</v>
      </c>
      <c r="BS58">
        <f t="shared" ca="1" si="8"/>
        <v>0.50067476383265885</v>
      </c>
      <c r="BT58">
        <f t="shared" ca="1" si="11"/>
        <v>0.34967012252591917</v>
      </c>
      <c r="BU58">
        <f t="shared" ca="1" si="12"/>
        <v>0.37818552497451546</v>
      </c>
      <c r="BV58" t="str">
        <f ca="1">OFFSET([1]EquipTable!$A$1,ROW()-1,0)</f>
        <v>Equip4201</v>
      </c>
    </row>
    <row r="59" spans="1:74">
      <c r="A59">
        <v>6</v>
      </c>
      <c r="B59">
        <v>7</v>
      </c>
      <c r="C59">
        <f>IF(B59&lt;=9,0,
IF(B59=10,1,2))</f>
        <v>0</v>
      </c>
      <c r="D59">
        <f ca="1">RAND()</f>
        <v>0.58010974874420018</v>
      </c>
      <c r="E59">
        <f ca="1">RAND()</f>
        <v>0.91306127347514898</v>
      </c>
      <c r="F59">
        <f ca="1">RAND()</f>
        <v>0.31959194439631367</v>
      </c>
      <c r="G59">
        <f ca="1">RAND()</f>
        <v>0.79622165327714789</v>
      </c>
      <c r="H59">
        <f ca="1">RAND()</f>
        <v>0.93874972685000624</v>
      </c>
      <c r="I59">
        <f ca="1">RAND()</f>
        <v>0.6570086743543595</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Equip8202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29600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187</v>
      </c>
      <c r="W59">
        <v>1</v>
      </c>
      <c r="X59" t="s">
        <v>125</v>
      </c>
      <c r="Z59">
        <v>7700</v>
      </c>
      <c r="AA59" t="str">
        <f ca="1">IF(ISBLANK(AB59),"",
VLOOKUP(AB59,OFFSET(INDIRECT("$A:$B"),0,MATCH(AB$1&amp;"_Verify",INDIRECT("$1:$1"),0)-1),2,0)
)</f>
        <v>fe</v>
      </c>
      <c r="AB59" t="s">
        <v>82</v>
      </c>
      <c r="AC59" t="s">
        <v>437</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1.3495276653171391E-2</v>
      </c>
      <c r="BQ59">
        <f t="shared" ca="1" si="6"/>
        <v>9.4250706880301613E-3</v>
      </c>
      <c r="BR59">
        <f t="shared" ca="1" si="7"/>
        <v>1.0193679918450561E-2</v>
      </c>
      <c r="BS59">
        <f t="shared" ca="1" si="8"/>
        <v>0.51417004048583026</v>
      </c>
      <c r="BT59">
        <f t="shared" ca="1" si="11"/>
        <v>0.35909519321394934</v>
      </c>
      <c r="BU59">
        <f t="shared" ca="1" si="12"/>
        <v>0.38837920489296601</v>
      </c>
      <c r="BV59" t="str">
        <f ca="1">OFFSET([1]EquipTable!$A$1,ROW()-1,0)</f>
        <v>Equip4202</v>
      </c>
    </row>
    <row r="60" spans="1:74">
      <c r="A60">
        <v>6</v>
      </c>
      <c r="B60">
        <v>8</v>
      </c>
      <c r="C60">
        <f>IF(B60&lt;=9,0,
IF(B60=10,1,2))</f>
        <v>0</v>
      </c>
      <c r="D60">
        <f ca="1">RAND()</f>
        <v>0.63809756693319286</v>
      </c>
      <c r="E60">
        <f ca="1">RAND()</f>
        <v>0.75252957244246232</v>
      </c>
      <c r="F60">
        <f ca="1">RAND()</f>
        <v>2.5273073261837697E-2</v>
      </c>
      <c r="G60">
        <f ca="1">RAND()</f>
        <v>0.48461157195492921</v>
      </c>
      <c r="H60">
        <f ca="1">RAND()</f>
        <v>0.31737393147197346</v>
      </c>
      <c r="I60">
        <f ca="1">RAND()</f>
        <v>5.2513510214009851E-2</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1.3495276653171391E-2</v>
      </c>
      <c r="BQ60">
        <f t="shared" ca="1" si="6"/>
        <v>9.4250706880301613E-3</v>
      </c>
      <c r="BR60">
        <f t="shared" ca="1" si="7"/>
        <v>1.0193679918450561E-2</v>
      </c>
      <c r="BS60">
        <f t="shared" ca="1" si="8"/>
        <v>0.52766531713900167</v>
      </c>
      <c r="BT60">
        <f t="shared" ca="1" si="11"/>
        <v>0.36852026390197951</v>
      </c>
      <c r="BU60">
        <f t="shared" ca="1" si="12"/>
        <v>0.39857288481141656</v>
      </c>
      <c r="BV60" t="str">
        <f ca="1">OFFSET([1]EquipTable!$A$1,ROW()-1,0)</f>
        <v>Equip4301</v>
      </c>
    </row>
    <row r="61" spans="1:74">
      <c r="A61">
        <v>6</v>
      </c>
      <c r="B61">
        <v>9</v>
      </c>
      <c r="C61">
        <f>IF(B61&lt;=9,0,
IF(B61=10,1,2))</f>
        <v>0</v>
      </c>
      <c r="D61">
        <f ca="1">RAND()</f>
        <v>0.10337883694559902</v>
      </c>
      <c r="E61">
        <f ca="1">RAND()</f>
        <v>0.68184297251985493</v>
      </c>
      <c r="F61">
        <f ca="1">RAND()</f>
        <v>0.23110744668040739</v>
      </c>
      <c r="G61">
        <f ca="1">RAND()</f>
        <v>0.76537039037529897</v>
      </c>
      <c r="H61">
        <f ca="1">RAND()</f>
        <v>4.8336603680696033E-2</v>
      </c>
      <c r="I61">
        <f ca="1">RAND()</f>
        <v>0.33886247449468998</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1.3495276653171391E-2</v>
      </c>
      <c r="BQ61">
        <f t="shared" ca="1" si="6"/>
        <v>9.4250706880301613E-3</v>
      </c>
      <c r="BR61">
        <f t="shared" ca="1" si="7"/>
        <v>1.0193679918450561E-2</v>
      </c>
      <c r="BS61">
        <f t="shared" ca="1" si="8"/>
        <v>0.54116059379217307</v>
      </c>
      <c r="BT61">
        <f t="shared" ca="1" si="11"/>
        <v>0.37794533459000967</v>
      </c>
      <c r="BU61">
        <f t="shared" ca="1" si="12"/>
        <v>0.40876656472986711</v>
      </c>
      <c r="BV61" t="str">
        <f ca="1">OFFSET([1]EquipTable!$A$1,ROW()-1,0)</f>
        <v>Equip4302</v>
      </c>
    </row>
    <row r="62" spans="1:74">
      <c r="A62">
        <v>7</v>
      </c>
      <c r="B62">
        <v>0</v>
      </c>
      <c r="C62">
        <f>IF(B62&lt;=9,0,
IF(B62=10,1,2))</f>
        <v>0</v>
      </c>
      <c r="D62">
        <f ca="1">RAND()</f>
        <v>0.6078362963352637</v>
      </c>
      <c r="E62">
        <f ca="1">RAND()</f>
        <v>0.58320013739503818</v>
      </c>
      <c r="F62">
        <f ca="1">RAND()</f>
        <v>0.19207467383405186</v>
      </c>
      <c r="G62">
        <f ca="1">RAND()</f>
        <v>0.95020145392958688</v>
      </c>
      <c r="H62">
        <f ca="1">RAND()</f>
        <v>0.91569934321277269</v>
      </c>
      <c r="I62">
        <f ca="1">RAND()</f>
        <v>0.61295008175531951</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Equip5002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800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199</v>
      </c>
      <c r="W62">
        <v>1</v>
      </c>
      <c r="X62" t="s">
        <v>129</v>
      </c>
      <c r="Z62">
        <v>5</v>
      </c>
      <c r="AA62" t="str">
        <f ca="1">IF(ISBLANK(AB62),"",
VLOOKUP(AB62,OFFSET(INDIRECT("$A:$B"),0,MATCH(AB$1&amp;"_Verify",INDIRECT("$1:$1"),0)-1),2,0)
)</f>
        <v>fe</v>
      </c>
      <c r="AB62" t="s">
        <v>82</v>
      </c>
      <c r="AC62" t="s">
        <v>433</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1.3495276653171392E-3</v>
      </c>
      <c r="BQ62">
        <f t="shared" ca="1" si="6"/>
        <v>9.4250706880301622E-4</v>
      </c>
      <c r="BR62">
        <f t="shared" ca="1" si="7"/>
        <v>1.0193679918450561E-3</v>
      </c>
      <c r="BS62">
        <f t="shared" ca="1" si="8"/>
        <v>0.55465587044534448</v>
      </c>
      <c r="BT62">
        <f t="shared" ca="1" si="11"/>
        <v>0.38737040527803984</v>
      </c>
      <c r="BU62">
        <f t="shared" ca="1" si="12"/>
        <v>0.41896024464831766</v>
      </c>
      <c r="BV62" t="str">
        <f ca="1">OFFSET([1]EquipTable!$A$1,ROW()-1,0)</f>
        <v>Equip4401</v>
      </c>
    </row>
    <row r="63" spans="1:74">
      <c r="A63">
        <v>7</v>
      </c>
      <c r="B63">
        <v>1</v>
      </c>
      <c r="C63">
        <f>IF(B63&lt;=9,0,
IF(B63=10,1,2))</f>
        <v>0</v>
      </c>
      <c r="D63">
        <f ca="1">RAND()</f>
        <v>0.6093761077051425</v>
      </c>
      <c r="E63">
        <f ca="1">RAND()</f>
        <v>8.5549235660542733E-2</v>
      </c>
      <c r="F63">
        <f ca="1">RAND()</f>
        <v>7.4350377172001658E-2</v>
      </c>
      <c r="G63">
        <f ca="1">RAND()</f>
        <v>0.24572394845456558</v>
      </c>
      <c r="H63">
        <f ca="1">RAND()</f>
        <v>0.9497321347234543</v>
      </c>
      <c r="I63">
        <f ca="1">RAND()</f>
        <v>0.66061076075180813</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Equip0301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11</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1.3495276653171392E-3</v>
      </c>
      <c r="BQ63">
        <f t="shared" ca="1" si="6"/>
        <v>9.4250706880301622E-4</v>
      </c>
      <c r="BR63">
        <f t="shared" ca="1" si="7"/>
        <v>1.0193679918450561E-3</v>
      </c>
      <c r="BS63">
        <f t="shared" ca="1" si="8"/>
        <v>0.55600539811066163</v>
      </c>
      <c r="BT63">
        <f t="shared" ca="1" si="11"/>
        <v>0.38831291234684284</v>
      </c>
      <c r="BU63">
        <f t="shared" ca="1" si="12"/>
        <v>0.4199796126401627</v>
      </c>
      <c r="BV63" t="str">
        <f ca="1">OFFSET([1]EquipTable!$A$1,ROW()-1,0)</f>
        <v>Equip4402</v>
      </c>
    </row>
    <row r="64" spans="1:74">
      <c r="A64">
        <v>7</v>
      </c>
      <c r="B64">
        <v>2</v>
      </c>
      <c r="C64">
        <f>IF(B64&lt;=9,0,
IF(B64=10,1,2))</f>
        <v>0</v>
      </c>
      <c r="D64">
        <f ca="1">RAND()</f>
        <v>0.42814214057296429</v>
      </c>
      <c r="E64">
        <f ca="1">RAND()</f>
        <v>0.18385066284842222</v>
      </c>
      <c r="F64">
        <f ca="1">RAND()</f>
        <v>0.90747077166408863</v>
      </c>
      <c r="G64">
        <f ca="1">RAND()</f>
        <v>0.73393851879203642</v>
      </c>
      <c r="H64">
        <f ca="1">RAND()</f>
        <v>0.24823039127563229</v>
      </c>
      <c r="I64">
        <f ca="1">RAND()</f>
        <v>0.2544124440124127</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18385</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5</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1500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0.55735492577597878</v>
      </c>
      <c r="BT64">
        <f t="shared" ca="1" si="11"/>
        <v>0.38925541941564584</v>
      </c>
      <c r="BU64">
        <f t="shared" ca="1" si="12"/>
        <v>0.42099898063200775</v>
      </c>
      <c r="BV64" t="str">
        <f ca="1">OFFSET([1]EquipTable!$A$1,ROW()-1,0)</f>
        <v>Equip4403</v>
      </c>
    </row>
    <row r="65" spans="1:74">
      <c r="A65">
        <v>7</v>
      </c>
      <c r="B65">
        <v>3</v>
      </c>
      <c r="C65">
        <f>IF(B65&lt;=9,0,
IF(B65=10,1,2))</f>
        <v>0</v>
      </c>
      <c r="D65">
        <f ca="1">RAND()</f>
        <v>0.97371770671438063</v>
      </c>
      <c r="E65">
        <f ca="1">RAND()</f>
        <v>0.75803975345698293</v>
      </c>
      <c r="F65">
        <f ca="1">RAND()</f>
        <v>0.64060724836096061</v>
      </c>
      <c r="G65">
        <f ca="1">RAND()</f>
        <v>1.0474966589008372E-2</v>
      </c>
      <c r="H65">
        <f ca="1">RAND()</f>
        <v>0.69022166957003606</v>
      </c>
      <c r="I65">
        <f ca="1">RAND()</f>
        <v>0.58575035565097555</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75803</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12</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3600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398</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0.55735492577597878</v>
      </c>
      <c r="BT65">
        <f t="shared" ca="1" si="11"/>
        <v>0.38925541941564584</v>
      </c>
      <c r="BU65">
        <f t="shared" ca="1" si="12"/>
        <v>0.42099898063200775</v>
      </c>
      <c r="BV65" t="str">
        <f ca="1">OFFSET([1]EquipTable!$A$1,ROW()-1,0)</f>
        <v>Equip4404</v>
      </c>
    </row>
    <row r="66" spans="1:74">
      <c r="A66">
        <v>7</v>
      </c>
      <c r="B66">
        <v>4</v>
      </c>
      <c r="C66">
        <f>IF(B66&lt;=9,0,
IF(B66=10,1,2))</f>
        <v>0</v>
      </c>
      <c r="D66">
        <f ca="1">RAND()</f>
        <v>0.76409755237190935</v>
      </c>
      <c r="E66">
        <f ca="1">RAND()</f>
        <v>0.86901550482877465</v>
      </c>
      <c r="F66">
        <f ca="1">RAND()</f>
        <v>0.730614182624994</v>
      </c>
      <c r="G66">
        <f ca="1">RAND()</f>
        <v>5.3961715296292123E-2</v>
      </c>
      <c r="H66">
        <f ca="1">RAND()</f>
        <v>0.14416117153268659</v>
      </c>
      <c r="I66">
        <f ca="1">RAND()</f>
        <v>0.78853079142631755</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86901</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527</v>
      </c>
      <c r="AD66">
        <v>1</v>
      </c>
      <c r="AE66" t="s">
        <v>125</v>
      </c>
      <c r="AG66">
        <v>900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{"dy":7,"sl":4,"tp":"fe","vl":"Equip4001","cn":1,"pt":"GO","pr":900}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0.55735492577597878</v>
      </c>
      <c r="BT66">
        <f t="shared" ca="1" si="11"/>
        <v>0.38925541941564584</v>
      </c>
      <c r="BU66">
        <f t="shared" ca="1" si="12"/>
        <v>0.42099898063200775</v>
      </c>
      <c r="BV66" t="str">
        <f ca="1">OFFSET([1]EquipTable!$A$1,ROW()-1,0)</f>
        <v>Equip4405</v>
      </c>
    </row>
    <row r="67" spans="1:74">
      <c r="A67">
        <v>7</v>
      </c>
      <c r="B67">
        <v>5</v>
      </c>
      <c r="C67">
        <f>IF(B67&lt;=9,0,
IF(B67=10,1,2))</f>
        <v>0</v>
      </c>
      <c r="D67">
        <f ca="1">RAND()</f>
        <v>0.20167303908998435</v>
      </c>
      <c r="E67">
        <f ca="1">RAND()</f>
        <v>0.7116441411863752</v>
      </c>
      <c r="F67">
        <f ca="1">RAND()</f>
        <v>0.37542898119918655</v>
      </c>
      <c r="G67">
        <f ca="1">RAND()</f>
        <v>0.94088428793670731</v>
      </c>
      <c r="H67">
        <f ca="1">RAND()</f>
        <v>0.24436291415212075</v>
      </c>
      <c r="I67">
        <f ca="1">RAND()</f>
        <v>0.89861658142029988</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Equip6102</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3900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405</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숨겨온 원한</v>
      </c>
      <c r="AL67">
        <v>1</v>
      </c>
      <c r="AM67" t="str">
        <f ca="1">IF(ROW()=2,AN67,OFFSET(AM67,-1,0)&amp;IF(LEN(AN67)=0,"",","&amp;AN67))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{"dy":7,"sl":5,"tp":"fe","vl":"Equip1002","cn":1,"pt":"GO","pr":700}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0.55735492577597878</v>
      </c>
      <c r="BT67">
        <f t="shared" ca="1" si="11"/>
        <v>0.38925541941564584</v>
      </c>
      <c r="BU67">
        <f t="shared" ca="1" si="12"/>
        <v>0.42099898063200775</v>
      </c>
      <c r="BV67" t="str">
        <f ca="1">OFFSET([1]EquipTable!$A$1,ROW()-1,0)</f>
        <v>후보</v>
      </c>
    </row>
    <row r="68" spans="1:74">
      <c r="A68">
        <v>7</v>
      </c>
      <c r="B68">
        <v>6</v>
      </c>
      <c r="C68">
        <f>IF(B68&lt;=9,0,
IF(B68=10,1,2))</f>
        <v>0</v>
      </c>
      <c r="D68">
        <f ca="1">RAND()</f>
        <v>0.91544334128583105</v>
      </c>
      <c r="E68">
        <f ca="1">RAND()</f>
        <v>0.30612695856421568</v>
      </c>
      <c r="F68">
        <f ca="1">RAND()</f>
        <v>0.28318351535236674</v>
      </c>
      <c r="G68">
        <f ca="1">RAND()</f>
        <v>1.0822598768032266E-2</v>
      </c>
      <c r="H68">
        <f ca="1">RAND()</f>
        <v>0.5381312141069885</v>
      </c>
      <c r="I68">
        <f ca="1">RAND()</f>
        <v>0.84431633133045492</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Equip3302</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12</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252</v>
      </c>
      <c r="W68">
        <v>1</v>
      </c>
      <c r="X68" t="s">
        <v>125</v>
      </c>
      <c r="Z68">
        <v>7600</v>
      </c>
      <c r="AA68" t="str">
        <f ca="1">IF(ISBLANK(AB68),"",
VLOOKUP(AB68,OFFSET(INDIRECT("$A:$B"),0,MATCH(AB$1&amp;"_Verify",INDIRECT("$1:$1"),0)-1),2,0)
)</f>
        <v>fe</v>
      </c>
      <c r="AB68" t="s">
        <v>82</v>
      </c>
      <c r="AC68" t="s">
        <v>413</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1.3495276653171391E-2</v>
      </c>
      <c r="BQ68">
        <f t="shared" ca="1" si="17"/>
        <v>9.4250706880301613E-3</v>
      </c>
      <c r="BR68">
        <f t="shared" ca="1" si="18"/>
        <v>1.0193679918450561E-2</v>
      </c>
      <c r="BS68">
        <f t="shared" ca="1" si="19"/>
        <v>0.55735492577597878</v>
      </c>
      <c r="BT68">
        <f t="shared" ref="BT68:BT128" ca="1" si="20">BT67+BQ67</f>
        <v>0.38925541941564584</v>
      </c>
      <c r="BU68">
        <f t="shared" ref="BU68:BU128" ca="1" si="21">BU67+BR67</f>
        <v>0.42099898063200775</v>
      </c>
      <c r="BV68" t="str">
        <f ca="1">OFFSET([1]EquipTable!$A$1,ROW()-1,0)</f>
        <v>Equip5001</v>
      </c>
    </row>
    <row r="69" spans="1:74">
      <c r="A69">
        <v>7</v>
      </c>
      <c r="B69">
        <v>7</v>
      </c>
      <c r="C69">
        <f>IF(B69&lt;=9,0,
IF(B69=10,1,2))</f>
        <v>0</v>
      </c>
      <c r="D69">
        <f ca="1">RAND()</f>
        <v>0.67667516929670779</v>
      </c>
      <c r="E69">
        <f ca="1">RAND()</f>
        <v>0.71619679567587335</v>
      </c>
      <c r="F69">
        <f ca="1">RAND()</f>
        <v>8.9644345802741832E-2</v>
      </c>
      <c r="G69">
        <f ca="1">RAND()</f>
        <v>0.93103889180452737</v>
      </c>
      <c r="H69">
        <f ca="1">RAND()</f>
        <v>0.20203162224708859</v>
      </c>
      <c r="I69">
        <f ca="1">RAND()</f>
        <v>0.20617015979331377</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Equip8002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4700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1.3495276653171391E-2</v>
      </c>
      <c r="BQ69">
        <f t="shared" ca="1" si="17"/>
        <v>9.4250706880301613E-3</v>
      </c>
      <c r="BR69">
        <f t="shared" ca="1" si="18"/>
        <v>1.0193679918450561E-2</v>
      </c>
      <c r="BS69">
        <f t="shared" ca="1" si="19"/>
        <v>0.57085020242915019</v>
      </c>
      <c r="BT69">
        <f t="shared" ca="1" si="20"/>
        <v>0.39868049010367601</v>
      </c>
      <c r="BU69">
        <f t="shared" ca="1" si="21"/>
        <v>0.4311926605504583</v>
      </c>
      <c r="BV69" t="str">
        <f ca="1">OFFSET([1]EquipTable!$A$1,ROW()-1,0)</f>
        <v>Equip5002</v>
      </c>
    </row>
    <row r="70" spans="1:74">
      <c r="A70">
        <v>7</v>
      </c>
      <c r="B70">
        <v>8</v>
      </c>
      <c r="C70">
        <f>IF(B70&lt;=9,0,
IF(B70=10,1,2))</f>
        <v>0</v>
      </c>
      <c r="D70">
        <f ca="1">RAND()</f>
        <v>0.31098361341906089</v>
      </c>
      <c r="E70">
        <f ca="1">RAND()</f>
        <v>0.74500425299020601</v>
      </c>
      <c r="F70">
        <f ca="1">RAND()</f>
        <v>0.37544667819634658</v>
      </c>
      <c r="G70">
        <f ca="1">RAND()</f>
        <v>0.56518909198472478</v>
      </c>
      <c r="H70">
        <f ca="1">RAND()</f>
        <v>6.581179208985255E-2</v>
      </c>
      <c r="I70">
        <f ca="1">RAND()</f>
        <v>0.93494965277572273</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1.3495276653171391E-2</v>
      </c>
      <c r="BQ70">
        <f t="shared" ca="1" si="17"/>
        <v>9.4250706880301613E-3</v>
      </c>
      <c r="BR70">
        <f t="shared" ca="1" si="18"/>
        <v>1.0193679918450561E-2</v>
      </c>
      <c r="BS70">
        <f t="shared" ca="1" si="19"/>
        <v>0.58434547908232159</v>
      </c>
      <c r="BT70">
        <f t="shared" ca="1" si="20"/>
        <v>0.40810556079170618</v>
      </c>
      <c r="BU70">
        <f t="shared" ca="1" si="21"/>
        <v>0.44138634046890884</v>
      </c>
      <c r="BV70" t="str">
        <f ca="1">OFFSET([1]EquipTable!$A$1,ROW()-1,0)</f>
        <v>Equip5101</v>
      </c>
    </row>
    <row r="71" spans="1:74">
      <c r="A71">
        <v>7</v>
      </c>
      <c r="B71">
        <v>9</v>
      </c>
      <c r="C71">
        <f>IF(B71&lt;=9,0,
IF(B71=10,1,2))</f>
        <v>0</v>
      </c>
      <c r="D71">
        <f ca="1">RAND()</f>
        <v>0.53042061160820442</v>
      </c>
      <c r="E71">
        <f ca="1">RAND()</f>
        <v>0.612814861598734</v>
      </c>
      <c r="F71">
        <f ca="1">RAND()</f>
        <v>0.25283155600957163</v>
      </c>
      <c r="G71">
        <f ca="1">RAND()</f>
        <v>0.93401665458388583</v>
      </c>
      <c r="H71">
        <f ca="1">RAND()</f>
        <v>0.91825498364971703</v>
      </c>
      <c r="I71">
        <f ca="1">RAND()</f>
        <v>0.96588276660301731</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1.3495276653171391E-2</v>
      </c>
      <c r="BQ71">
        <f t="shared" ca="1" si="17"/>
        <v>9.4250706880301613E-3</v>
      </c>
      <c r="BR71">
        <f t="shared" ca="1" si="18"/>
        <v>1.0193679918450561E-2</v>
      </c>
      <c r="BS71">
        <f t="shared" ca="1" si="19"/>
        <v>0.597840755735493</v>
      </c>
      <c r="BT71">
        <f t="shared" ca="1" si="20"/>
        <v>0.41753063147973635</v>
      </c>
      <c r="BU71">
        <f t="shared" ca="1" si="21"/>
        <v>0.45158002038735939</v>
      </c>
      <c r="BV71" t="str">
        <f ca="1">OFFSET([1]EquipTable!$A$1,ROW()-1,0)</f>
        <v>Equip5102</v>
      </c>
    </row>
    <row r="72" spans="1:74">
      <c r="A72">
        <v>8</v>
      </c>
      <c r="B72">
        <v>0</v>
      </c>
      <c r="C72">
        <f>IF(B72&lt;=9,0,
IF(B72=10,1,2))</f>
        <v>0</v>
      </c>
      <c r="D72">
        <f ca="1">RAND()</f>
        <v>9.1495757041493153E-2</v>
      </c>
      <c r="E72">
        <f ca="1">RAND()</f>
        <v>0.85274066861910158</v>
      </c>
      <c r="F72">
        <f ca="1">RAND()</f>
        <v>0.95989098742682122</v>
      </c>
      <c r="G72">
        <f ca="1">RAND()</f>
        <v>0.74000759512827874</v>
      </c>
      <c r="H72">
        <f ca="1">RAND()</f>
        <v>0.32144401353343954</v>
      </c>
      <c r="I72">
        <f ca="1">RAND()</f>
        <v>0.67102697752828189</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Equip7202</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9600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396</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1.3495276653171391E-2</v>
      </c>
      <c r="BQ72">
        <f t="shared" ca="1" si="17"/>
        <v>9.4250706880301613E-3</v>
      </c>
      <c r="BR72">
        <f t="shared" ca="1" si="18"/>
        <v>1.0193679918450561E-2</v>
      </c>
      <c r="BS72">
        <f t="shared" ca="1" si="19"/>
        <v>0.61133603238866441</v>
      </c>
      <c r="BT72">
        <f t="shared" ca="1" si="20"/>
        <v>0.42695570216776652</v>
      </c>
      <c r="BU72">
        <f t="shared" ca="1" si="21"/>
        <v>0.46177370030580994</v>
      </c>
      <c r="BV72" t="str">
        <f ca="1">OFFSET([1]EquipTable!$A$1,ROW()-1,0)</f>
        <v>Equip5201</v>
      </c>
    </row>
    <row r="73" spans="1:74">
      <c r="A73">
        <v>8</v>
      </c>
      <c r="B73">
        <v>1</v>
      </c>
      <c r="C73">
        <f>IF(B73&lt;=9,0,
IF(B73=10,1,2))</f>
        <v>0</v>
      </c>
      <c r="D73">
        <f ca="1">RAND()</f>
        <v>0.52349219707927497</v>
      </c>
      <c r="E73">
        <f ca="1">RAND()</f>
        <v>0.60706667630689415</v>
      </c>
      <c r="F73">
        <f ca="1">RAND()</f>
        <v>0.73174556399932678</v>
      </c>
      <c r="G73">
        <f ca="1">RAND()</f>
        <v>0.11105248456181616</v>
      </c>
      <c r="H73">
        <f ca="1">RAND()</f>
        <v>0.56886852414150568</v>
      </c>
      <c r="I73">
        <f ca="1">RAND()</f>
        <v>0.61092599438145245</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Equip5102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1300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241</v>
      </c>
      <c r="W73">
        <v>1</v>
      </c>
      <c r="X73" t="s">
        <v>125</v>
      </c>
      <c r="Z73">
        <v>7000</v>
      </c>
      <c r="AA73" t="str">
        <f ca="1">IF(ISBLANK(AB73),"",
VLOOKUP(AB73,OFFSET(INDIRECT("$A:$B"),0,MATCH(AB$1&amp;"_Verify",INDIRECT("$1:$1"),0)-1),2,0)
)</f>
        <v>fe</v>
      </c>
      <c r="AB73" t="s">
        <v>82</v>
      </c>
      <c r="AC73" t="s">
        <v>397</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1.3495276653171391E-2</v>
      </c>
      <c r="BQ73">
        <f t="shared" ca="1" si="17"/>
        <v>9.4250706880301613E-3</v>
      </c>
      <c r="BR73">
        <f t="shared" ca="1" si="18"/>
        <v>1.0193679918450561E-2</v>
      </c>
      <c r="BS73">
        <f t="shared" ca="1" si="19"/>
        <v>0.62483130904183581</v>
      </c>
      <c r="BT73">
        <f t="shared" ca="1" si="20"/>
        <v>0.43638077285579668</v>
      </c>
      <c r="BU73">
        <f t="shared" ca="1" si="21"/>
        <v>0.47196738022426049</v>
      </c>
      <c r="BV73" t="str">
        <f ca="1">OFFSET([1]EquipTable!$A$1,ROW()-1,0)</f>
        <v>Equip5202</v>
      </c>
    </row>
    <row r="74" spans="1:74">
      <c r="A74">
        <v>8</v>
      </c>
      <c r="B74">
        <v>2</v>
      </c>
      <c r="C74">
        <f>IF(B74&lt;=9,0,
IF(B74=10,1,2))</f>
        <v>0</v>
      </c>
      <c r="D74">
        <f ca="1">RAND()</f>
        <v>0.86293378021074452</v>
      </c>
      <c r="E74">
        <f ca="1">RAND()</f>
        <v>0.42940492064838764</v>
      </c>
      <c r="F74">
        <f ca="1">RAND()</f>
        <v>0.69068884866973412</v>
      </c>
      <c r="G74">
        <f ca="1">RAND()</f>
        <v>0.50241019676882004</v>
      </c>
      <c r="H74">
        <f ca="1">RAND()</f>
        <v>0.70611492019749589</v>
      </c>
      <c r="I74">
        <f ca="1">RAND()</f>
        <v>0.64398924074305997</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42940</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8</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2400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386</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1.3495276653171391E-2</v>
      </c>
      <c r="BQ74">
        <f t="shared" ca="1" si="17"/>
        <v>9.4250706880301613E-3</v>
      </c>
      <c r="BR74">
        <f t="shared" ca="1" si="18"/>
        <v>1.0193679918450561E-2</v>
      </c>
      <c r="BS74">
        <f t="shared" ca="1" si="19"/>
        <v>0.63832658569500722</v>
      </c>
      <c r="BT74">
        <f t="shared" ca="1" si="20"/>
        <v>0.44580584354382685</v>
      </c>
      <c r="BU74">
        <f t="shared" ca="1" si="21"/>
        <v>0.48216106014271104</v>
      </c>
      <c r="BV74" t="str">
        <f ca="1">OFFSET([1]EquipTable!$A$1,ROW()-1,0)</f>
        <v>Equip5301</v>
      </c>
    </row>
    <row r="75" spans="1:74">
      <c r="A75">
        <v>8</v>
      </c>
      <c r="B75">
        <v>3</v>
      </c>
      <c r="C75">
        <f>IF(B75&lt;=9,0,
IF(B75=10,1,2))</f>
        <v>0</v>
      </c>
      <c r="D75">
        <f ca="1">RAND()</f>
        <v>0.48289728972341128</v>
      </c>
      <c r="E75">
        <f ca="1">RAND()</f>
        <v>0.68289108962469747</v>
      </c>
      <c r="F75">
        <f ca="1">RAND()</f>
        <v>7.702414329857632E-2</v>
      </c>
      <c r="G75">
        <f ca="1">RAND()</f>
        <v>0.93384165998623259</v>
      </c>
      <c r="H75">
        <f ca="1">RAND()</f>
        <v>0.83854251924689049</v>
      </c>
      <c r="I75">
        <f ca="1">RAND()</f>
        <v>0.72638448581941895</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68289</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11</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3300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472</v>
      </c>
      <c r="AD75">
        <v>1</v>
      </c>
      <c r="AE75" t="s">
        <v>129</v>
      </c>
      <c r="AF75">
        <v>189</v>
      </c>
      <c r="AG75">
        <v>79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유물 약탈자</v>
      </c>
      <c r="AL75">
        <v>1</v>
      </c>
      <c r="AM75" t="str">
        <f ca="1">IF(ROW()=2,AN75,OFFSET(AM75,-1,0)&amp;IF(LEN(AN75)=0,"",","&amp;AN75))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v>
      </c>
      <c r="AN75" t="str">
        <f ca="1">IF(AL75&lt;&gt;1,"",
"{"""&amp;A$1&amp;""":"&amp;A75
&amp;","""&amp;B$1&amp;""":"&amp;B75
&amp;IF(LEN(AA75)=0,"",","""&amp;AA$1&amp;""":"""&amp;AA75&amp;"""")
&amp;IF(LEN(AC75)=0,"",","""&amp;AC$1&amp;""":"""&amp;AC75&amp;"""")
&amp;IF(LEN(AD75)=0,"",","""&amp;AD$1&amp;""":"&amp;AD75)
&amp;IF(LEN(AE75)=0,"",","""&amp;AE$1&amp;""":"""&amp;AE75&amp;"""")
&amp;IF(LEN(AF75)=0,"",","""&amp;AF$1&amp;""":"&amp;AF75)
&amp;IF(LEN(AG75)=0,"",","""&amp;AG$1&amp;""":"&amp;AG75)&amp;"}")</f>
        <v>{"dy":8,"sl":3,"tp":"fe","vl":"Equip0402","cn":1,"pt":"DI","pp":189,"pr":79}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1.3495276653171391E-2</v>
      </c>
      <c r="BQ75">
        <f t="shared" ca="1" si="17"/>
        <v>9.4250706880301613E-3</v>
      </c>
      <c r="BR75">
        <f t="shared" ca="1" si="18"/>
        <v>1.0193679918450561E-2</v>
      </c>
      <c r="BS75">
        <f t="shared" ca="1" si="19"/>
        <v>0.65182186234817863</v>
      </c>
      <c r="BT75">
        <f t="shared" ca="1" si="20"/>
        <v>0.45523091423185702</v>
      </c>
      <c r="BU75">
        <f t="shared" ca="1" si="21"/>
        <v>0.49235474006116159</v>
      </c>
      <c r="BV75" t="str">
        <f ca="1">OFFSET([1]EquipTable!$A$1,ROW()-1,0)</f>
        <v>Equip5302</v>
      </c>
    </row>
    <row r="76" spans="1:74">
      <c r="A76">
        <v>8</v>
      </c>
      <c r="B76">
        <v>4</v>
      </c>
      <c r="C76">
        <f>IF(B76&lt;=9,0,
IF(B76=10,1,2))</f>
        <v>0</v>
      </c>
      <c r="D76">
        <f ca="1">RAND()</f>
        <v>0.34345491962658847</v>
      </c>
      <c r="E76">
        <f ca="1">RAND()</f>
        <v>0.68177229151230512</v>
      </c>
      <c r="F76">
        <f ca="1">RAND()</f>
        <v>0.70336949765760792</v>
      </c>
      <c r="G76">
        <f ca="1">RAND()</f>
        <v>0.46340901479582741</v>
      </c>
      <c r="H76">
        <f ca="1">RAND()</f>
        <v>0.75695445503644421</v>
      </c>
      <c r="I76">
        <f ca="1">RAND()</f>
        <v>0.75831351621905885</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68177</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395</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1.3495276653171392E-3</v>
      </c>
      <c r="BQ76">
        <f t="shared" ca="1" si="17"/>
        <v>9.4250706880301622E-4</v>
      </c>
      <c r="BR76">
        <f t="shared" ca="1" si="18"/>
        <v>1.0193679918450561E-3</v>
      </c>
      <c r="BS76">
        <f t="shared" ca="1" si="19"/>
        <v>0.66531713900135003</v>
      </c>
      <c r="BT76">
        <f t="shared" ca="1" si="20"/>
        <v>0.46465598491988719</v>
      </c>
      <c r="BU76">
        <f t="shared" ca="1" si="21"/>
        <v>0.50254841997961219</v>
      </c>
      <c r="BV76" t="str">
        <f ca="1">OFFSET([1]EquipTable!$A$1,ROW()-1,0)</f>
        <v>Equip5401</v>
      </c>
    </row>
    <row r="77" spans="1:74">
      <c r="A77">
        <v>8</v>
      </c>
      <c r="B77">
        <v>5</v>
      </c>
      <c r="C77">
        <f>IF(B77&lt;=9,0,
IF(B77=10,1,2))</f>
        <v>0</v>
      </c>
      <c r="D77">
        <f ca="1">RAND()</f>
        <v>0.30986485827964838</v>
      </c>
      <c r="E77">
        <f ca="1">RAND()</f>
        <v>0.47906554132440793</v>
      </c>
      <c r="F77">
        <f ca="1">RAND()</f>
        <v>6.8385233080584529E-3</v>
      </c>
      <c r="G77">
        <f ca="1">RAND()</f>
        <v>0.71609269565002809</v>
      </c>
      <c r="H77">
        <f ca="1">RAND()</f>
        <v>0.9149329046827831</v>
      </c>
      <c r="I77">
        <f ca="1">RAND()</f>
        <v>0.69586033363505406</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Equip4101</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1400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401</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1.3495276653171392E-3</v>
      </c>
      <c r="BQ77">
        <f t="shared" ca="1" si="17"/>
        <v>9.4250706880301622E-4</v>
      </c>
      <c r="BR77">
        <f t="shared" ca="1" si="18"/>
        <v>1.0193679918450561E-3</v>
      </c>
      <c r="BS77">
        <f t="shared" ca="1" si="19"/>
        <v>0.66666666666666718</v>
      </c>
      <c r="BT77">
        <f t="shared" ca="1" si="20"/>
        <v>0.46559849198869019</v>
      </c>
      <c r="BU77">
        <f t="shared" ca="1" si="21"/>
        <v>0.50356778797145729</v>
      </c>
      <c r="BV77" t="str">
        <f ca="1">OFFSET([1]EquipTable!$A$1,ROW()-1,0)</f>
        <v>Equip5402</v>
      </c>
    </row>
    <row r="78" spans="1:74">
      <c r="A78">
        <v>8</v>
      </c>
      <c r="B78">
        <v>6</v>
      </c>
      <c r="C78">
        <f>IF(B78&lt;=9,0,
IF(B78=10,1,2))</f>
        <v>0</v>
      </c>
      <c r="D78">
        <f ca="1">RAND()</f>
        <v>0.99015909744420139</v>
      </c>
      <c r="E78">
        <f ca="1">RAND()</f>
        <v>0.89356175987455433</v>
      </c>
      <c r="F78">
        <f ca="1">RAND()</f>
        <v>0.68548716882246141</v>
      </c>
      <c r="G78">
        <f ca="1">RAND()</f>
        <v>0.62850788810777714</v>
      </c>
      <c r="H78">
        <f ca="1">RAND()</f>
        <v>0.73424223674662425</v>
      </c>
      <c r="I78">
        <f ca="1">RAND()</f>
        <v>0.10799937700013451</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Equip7302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22100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0.66801619433198434</v>
      </c>
      <c r="BT78">
        <f t="shared" ca="1" si="20"/>
        <v>0.46654099905749319</v>
      </c>
      <c r="BU78">
        <f t="shared" ca="1" si="21"/>
        <v>0.50458715596330239</v>
      </c>
      <c r="BV78" t="str">
        <f ca="1">OFFSET([1]EquipTable!$A$1,ROW()-1,0)</f>
        <v>Equip5403</v>
      </c>
    </row>
    <row r="79" spans="1:74">
      <c r="A79">
        <v>8</v>
      </c>
      <c r="B79">
        <v>7</v>
      </c>
      <c r="C79">
        <f>IF(B79&lt;=9,0,
IF(B79=10,1,2))</f>
        <v>0</v>
      </c>
      <c r="D79">
        <f ca="1">RAND()</f>
        <v>0.98201810389571631</v>
      </c>
      <c r="E79">
        <f ca="1">RAND()</f>
        <v>0.15814287943605421</v>
      </c>
      <c r="F79">
        <f ca="1">RAND()</f>
        <v>0.67698218403319022</v>
      </c>
      <c r="G79">
        <f ca="1">RAND()</f>
        <v>0.44636645978290512</v>
      </c>
      <c r="H79">
        <f ca="1">RAND()</f>
        <v>0.21496882793474126</v>
      </c>
      <c r="I79">
        <f ca="1">RAND()</f>
        <v>0.42749857085121878</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Equip1302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7400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252</v>
      </c>
      <c r="W79">
        <v>1</v>
      </c>
      <c r="X79" t="s">
        <v>125</v>
      </c>
      <c r="Z79">
        <v>7300</v>
      </c>
      <c r="AA79" t="str">
        <f ca="1">IF(ISBLANK(AB79),"",
VLOOKUP(AB79,OFFSET(INDIRECT("$A:$B"),0,MATCH(AB$1&amp;"_Verify",INDIRECT("$1:$1"),0)-1),2,0)
)</f>
        <v>fe</v>
      </c>
      <c r="AB79" t="s">
        <v>82</v>
      </c>
      <c r="AC79" t="s">
        <v>400</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0.66801619433198434</v>
      </c>
      <c r="BT79">
        <f t="shared" ca="1" si="20"/>
        <v>0.46654099905749319</v>
      </c>
      <c r="BU79">
        <f t="shared" ca="1" si="21"/>
        <v>0.50458715596330239</v>
      </c>
      <c r="BV79" t="str">
        <f ca="1">OFFSET([1]EquipTable!$A$1,ROW()-1,0)</f>
        <v>Equip5404</v>
      </c>
    </row>
    <row r="80" spans="1:74">
      <c r="A80">
        <v>8</v>
      </c>
      <c r="B80">
        <v>8</v>
      </c>
      <c r="C80">
        <f>IF(B80&lt;=9,0,
IF(B80=10,1,2))</f>
        <v>0</v>
      </c>
      <c r="D80">
        <f ca="1">RAND()</f>
        <v>0.70323329485541963</v>
      </c>
      <c r="E80">
        <f ca="1">RAND()</f>
        <v>0.93237878119334794</v>
      </c>
      <c r="F80">
        <f ca="1">RAND()</f>
        <v>0.10710671317561493</v>
      </c>
      <c r="G80">
        <f ca="1">RAND()</f>
        <v>0.46638270548227767</v>
      </c>
      <c r="H80">
        <f ca="1">RAND()</f>
        <v>1.0904550832974369E-2</v>
      </c>
      <c r="I80">
        <f ca="1">RAND()</f>
        <v>0.61700851028684489</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0.66801619433198434</v>
      </c>
      <c r="BT80">
        <f t="shared" ca="1" si="20"/>
        <v>0.46654099905749319</v>
      </c>
      <c r="BU80">
        <f t="shared" ca="1" si="21"/>
        <v>0.50458715596330239</v>
      </c>
      <c r="BV80" t="str">
        <f ca="1">OFFSET([1]EquipTable!$A$1,ROW()-1,0)</f>
        <v>Equip5405</v>
      </c>
    </row>
    <row r="81" spans="1:74">
      <c r="A81">
        <v>8</v>
      </c>
      <c r="B81">
        <v>9</v>
      </c>
      <c r="C81">
        <f>IF(B81&lt;=9,0,
IF(B81=10,1,2))</f>
        <v>0</v>
      </c>
      <c r="D81">
        <f ca="1">RAND()</f>
        <v>1.6211163072670121E-2</v>
      </c>
      <c r="E81">
        <f ca="1">RAND()</f>
        <v>0.16910451804452797</v>
      </c>
      <c r="F81">
        <f ca="1">RAND()</f>
        <v>0.76444998707435852</v>
      </c>
      <c r="G81">
        <f ca="1">RAND()</f>
        <v>0.44238652677873491</v>
      </c>
      <c r="H81">
        <f ca="1">RAND()</f>
        <v>0.75508065342203301</v>
      </c>
      <c r="I81">
        <f ca="1">RAND()</f>
        <v>0.59829806918729223</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0.66801619433198434</v>
      </c>
      <c r="BT81">
        <f t="shared" ca="1" si="20"/>
        <v>0.46654099905749319</v>
      </c>
      <c r="BU81">
        <f t="shared" ca="1" si="21"/>
        <v>0.50458715596330239</v>
      </c>
      <c r="BV81" t="str">
        <f ca="1">OFFSET([1]EquipTable!$A$1,ROW()-1,0)</f>
        <v>후보</v>
      </c>
    </row>
    <row r="82" spans="1:74">
      <c r="A82">
        <v>9</v>
      </c>
      <c r="B82">
        <v>0</v>
      </c>
      <c r="C82">
        <f>IF(B82&lt;=9,0,
IF(B82=10,1,2))</f>
        <v>0</v>
      </c>
      <c r="D82">
        <f ca="1">RAND()</f>
        <v>0.25280176183617842</v>
      </c>
      <c r="E82">
        <f ca="1">RAND()</f>
        <v>0.60502600362225012</v>
      </c>
      <c r="F82">
        <f ca="1">RAND()</f>
        <v>0.24502275053934508</v>
      </c>
      <c r="G82">
        <f ca="1">RAND()</f>
        <v>0.84978161857172041</v>
      </c>
      <c r="H82">
        <f ca="1">RAND()</f>
        <v>0.82844831934802066</v>
      </c>
      <c r="I82">
        <f ca="1">RAND()</f>
        <v>0.83075918177930375</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Equip5102</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1400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259</v>
      </c>
      <c r="W82">
        <v>1</v>
      </c>
      <c r="X82" t="s">
        <v>129</v>
      </c>
      <c r="Z82">
        <v>11</v>
      </c>
      <c r="AA82" t="str">
        <f ca="1">IF(ISBLANK(AB82),"",
VLOOKUP(AB82,OFFSET(INDIRECT("$A:$B"),0,MATCH(AB$1&amp;"_Verify",INDIRECT("$1:$1"),0)-1),2,0)
)</f>
        <v>fe</v>
      </c>
      <c r="AB82" t="s">
        <v>82</v>
      </c>
      <c r="AC82" t="s">
        <v>450</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0.66801619433198434</v>
      </c>
      <c r="BT82">
        <f t="shared" ca="1" si="20"/>
        <v>0.46654099905749319</v>
      </c>
      <c r="BU82">
        <f t="shared" ca="1" si="21"/>
        <v>0.50458715596330239</v>
      </c>
      <c r="BV82" t="str">
        <f ca="1">OFFSET([1]EquipTable!$A$1,ROW()-1,0)</f>
        <v>후보</v>
      </c>
    </row>
    <row r="83" spans="1:74">
      <c r="A83">
        <v>9</v>
      </c>
      <c r="B83">
        <v>1</v>
      </c>
      <c r="C83">
        <f>IF(B83&lt;=9,0,
IF(B83=10,1,2))</f>
        <v>0</v>
      </c>
      <c r="D83">
        <f ca="1">RAND()</f>
        <v>0.91259611543724728</v>
      </c>
      <c r="E83">
        <f ca="1">RAND()</f>
        <v>0.72299079019904222</v>
      </c>
      <c r="F83">
        <f ca="1">RAND()</f>
        <v>0.372482711183726</v>
      </c>
      <c r="G83">
        <f ca="1">RAND()</f>
        <v>0.55112180133084421</v>
      </c>
      <c r="H83">
        <f ca="1">RAND()</f>
        <v>0.68097874606291808</v>
      </c>
      <c r="I83">
        <f ca="1">RAND()</f>
        <v>9.7481817970095919E-2</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Equip6201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9000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0.66801619433198434</v>
      </c>
      <c r="BT83">
        <f t="shared" ca="1" si="20"/>
        <v>0.46654099905749319</v>
      </c>
      <c r="BU83">
        <f t="shared" ca="1" si="21"/>
        <v>0.50458715596330239</v>
      </c>
      <c r="BV83" t="str">
        <f ca="1">OFFSET([1]EquipTable!$A$1,ROW()-1,0)</f>
        <v>후보</v>
      </c>
    </row>
    <row r="84" spans="1:74">
      <c r="A84">
        <v>9</v>
      </c>
      <c r="B84">
        <v>2</v>
      </c>
      <c r="C84">
        <f>IF(B84&lt;=9,0,
IF(B84=10,1,2))</f>
        <v>0</v>
      </c>
      <c r="D84">
        <f ca="1">RAND()</f>
        <v>0.85284842750854006</v>
      </c>
      <c r="E84">
        <f ca="1">RAND()</f>
        <v>0.15844191551913756</v>
      </c>
      <c r="F84">
        <f ca="1">RAND()</f>
        <v>0.54270968302770017</v>
      </c>
      <c r="G84">
        <f ca="1">RAND()</f>
        <v>0.97844403508981526</v>
      </c>
      <c r="H84">
        <f ca="1">RAND()</f>
        <v>0.10002816961907846</v>
      </c>
      <c r="I84">
        <f ca="1">RAND()</f>
        <v>2.8532522704052266E-3</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15844</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456</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0.66801619433198434</v>
      </c>
      <c r="BT84">
        <f t="shared" ca="1" si="20"/>
        <v>0.46654099905749319</v>
      </c>
      <c r="BU84">
        <f t="shared" ca="1" si="21"/>
        <v>0.50458715596330239</v>
      </c>
      <c r="BV84" t="str">
        <f ca="1">OFFSET([1]EquipTable!$A$1,ROW()-1,0)</f>
        <v>후보</v>
      </c>
    </row>
    <row r="85" spans="1:74">
      <c r="A85">
        <v>9</v>
      </c>
      <c r="B85">
        <v>3</v>
      </c>
      <c r="C85">
        <f>IF(B85&lt;=9,0,
IF(B85=10,1,2))</f>
        <v>0</v>
      </c>
      <c r="D85">
        <f ca="1">RAND()</f>
        <v>0.35361735573708808</v>
      </c>
      <c r="E85">
        <f ca="1">RAND()</f>
        <v>0.76171209537788964</v>
      </c>
      <c r="F85">
        <f ca="1">RAND()</f>
        <v>0.34086532468419928</v>
      </c>
      <c r="G85">
        <f ca="1">RAND()</f>
        <v>0.31551820606133496</v>
      </c>
      <c r="H85">
        <f ca="1">RAND()</f>
        <v>0.49258945934947451</v>
      </c>
      <c r="I85">
        <f ca="1">RAND()</f>
        <v>0.32210916849147531</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76171</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12</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3600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528</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ca="1">IF(ROW()=2,AN85,OFFSET(AM85,-1,0)&amp;IF(LEN(AN85)=0,"",","&amp;AN85))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{"dy":9,"sl":3,"tp":"fe","vl":"Equip0301","cn":1,"pt":"GO","pr":7900}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0.66801619433198434</v>
      </c>
      <c r="BT85">
        <f t="shared" ca="1" si="20"/>
        <v>0.46654099905749319</v>
      </c>
      <c r="BU85">
        <f t="shared" ca="1" si="21"/>
        <v>0.50458715596330239</v>
      </c>
      <c r="BV85" t="str">
        <f ca="1">OFFSET([1]EquipTable!$A$1,ROW()-1,0)</f>
        <v>후보</v>
      </c>
    </row>
    <row r="86" spans="1:74">
      <c r="A86">
        <v>9</v>
      </c>
      <c r="B86">
        <v>4</v>
      </c>
      <c r="C86">
        <f>IF(B86&lt;=9,0,
IF(B86=10,1,2))</f>
        <v>0</v>
      </c>
      <c r="D86">
        <f ca="1">RAND()</f>
        <v>0.8485802957542522</v>
      </c>
      <c r="E86">
        <f ca="1">RAND()</f>
        <v>0.16820578762184835</v>
      </c>
      <c r="F86">
        <f ca="1">RAND()</f>
        <v>0.10734126760655049</v>
      </c>
      <c r="G86">
        <f ca="1">RAND()</f>
        <v>0.88720197817677104</v>
      </c>
      <c r="H86">
        <f ca="1">RAND()</f>
        <v>0.44894548203597728</v>
      </c>
      <c r="I86">
        <f ca="1">RAND()</f>
        <v>3.242330298246332E-2</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16820</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5</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1500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241</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0.66801619433198434</v>
      </c>
      <c r="BT86">
        <f t="shared" ca="1" si="20"/>
        <v>0.46654099905749319</v>
      </c>
      <c r="BU86">
        <f t="shared" ca="1" si="21"/>
        <v>0.50458715596330239</v>
      </c>
      <c r="BV86" t="str">
        <f ca="1">OFFSET([1]EquipTable!$A$1,ROW()-1,0)</f>
        <v>후보</v>
      </c>
    </row>
    <row r="87" spans="1:74">
      <c r="A87">
        <v>9</v>
      </c>
      <c r="B87">
        <v>5</v>
      </c>
      <c r="C87">
        <f>IF(B87&lt;=9,0,
IF(B87=10,1,2))</f>
        <v>0</v>
      </c>
      <c r="D87">
        <f ca="1">RAND()</f>
        <v>0.66546412595397775</v>
      </c>
      <c r="E87">
        <f ca="1">RAND()</f>
        <v>0.42230005058042064</v>
      </c>
      <c r="F87">
        <f ca="1">RAND()</f>
        <v>0.11492638075638173</v>
      </c>
      <c r="G87">
        <f ca="1">RAND()</f>
        <v>0.1191280002171321</v>
      </c>
      <c r="H87">
        <f ca="1">RAND()</f>
        <v>0.5820562616459819</v>
      </c>
      <c r="I87">
        <f ca="1">RAND()</f>
        <v>6.7376102855263631E-2</v>
      </c>
      <c r="M87" t="str">
        <f ca="1">IF(LEN(J87)&lt;&gt;0,J87,VLOOKUP(D87+$B87,$BJ:$BK,MATCH($BK$1,$BJ$1:$BK$1,0),1))</f>
        <v>안 지정 캐릭터 PP 영웅등급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42230</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8</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0.66801619433198434</v>
      </c>
      <c r="BT87">
        <f t="shared" ca="1" si="20"/>
        <v>0.46654099905749319</v>
      </c>
      <c r="BU87">
        <f t="shared" ca="1" si="21"/>
        <v>0.50458715596330239</v>
      </c>
      <c r="BV87" t="str">
        <f ca="1">OFFSET([1]EquipTable!$A$1,ROW()-1,0)</f>
        <v>후보</v>
      </c>
    </row>
    <row r="88" spans="1:74">
      <c r="A88">
        <v>9</v>
      </c>
      <c r="B88">
        <v>6</v>
      </c>
      <c r="C88">
        <f>IF(B88&lt;=9,0,
IF(B88=10,1,2))</f>
        <v>0</v>
      </c>
      <c r="D88">
        <f ca="1">RAND()</f>
        <v>0.96033994035963677</v>
      </c>
      <c r="E88">
        <f ca="1">RAND()</f>
        <v>0.87568848251597642</v>
      </c>
      <c r="F88">
        <f ca="1">RAND()</f>
        <v>3.4935658881001808E-2</v>
      </c>
      <c r="G88">
        <f ca="1">RAND()</f>
        <v>0.51152948453563052</v>
      </c>
      <c r="H88">
        <f ca="1">RAND()</f>
        <v>0.14572806311592834</v>
      </c>
      <c r="I88">
        <f ca="1">RAND()</f>
        <v>0.24762352779118979</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Equip7301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22200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1.3495276653171391E-2</v>
      </c>
      <c r="BQ88">
        <f t="shared" ca="1" si="17"/>
        <v>2.8275212064090487E-2</v>
      </c>
      <c r="BR88">
        <f t="shared" ca="1" si="18"/>
        <v>1.0193679918450561E-2</v>
      </c>
      <c r="BS88">
        <f t="shared" ca="1" si="19"/>
        <v>0.66801619433198434</v>
      </c>
      <c r="BT88">
        <f t="shared" ca="1" si="20"/>
        <v>0.46654099905749319</v>
      </c>
      <c r="BU88">
        <f t="shared" ca="1" si="21"/>
        <v>0.50458715596330239</v>
      </c>
      <c r="BV88" t="str">
        <f ca="1">OFFSET([1]EquipTable!$A$1,ROW()-1,0)</f>
        <v>Equip6001</v>
      </c>
    </row>
    <row r="89" spans="1:74">
      <c r="A89">
        <v>9</v>
      </c>
      <c r="B89">
        <v>7</v>
      </c>
      <c r="C89">
        <f>IF(B89&lt;=9,0,
IF(B89=10,1,2))</f>
        <v>0</v>
      </c>
      <c r="D89">
        <f ca="1">RAND()</f>
        <v>0.12495818589632768</v>
      </c>
      <c r="E89">
        <f ca="1">RAND()</f>
        <v>0.10631010117190476</v>
      </c>
      <c r="F89">
        <f ca="1">RAND()</f>
        <v>0.44540486225382925</v>
      </c>
      <c r="G89">
        <f ca="1">RAND()</f>
        <v>0.25125064314243173</v>
      </c>
      <c r="H89">
        <f ca="1">RAND()</f>
        <v>0.4597388600401473</v>
      </c>
      <c r="I89">
        <f ca="1">RAND()</f>
        <v>0.49159538499879996</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Equip1101</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1200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1.3495276653171391E-2</v>
      </c>
      <c r="BQ89">
        <f t="shared" ca="1" si="17"/>
        <v>2.8275212064090487E-2</v>
      </c>
      <c r="BR89">
        <f t="shared" ca="1" si="18"/>
        <v>1.0193679918450561E-2</v>
      </c>
      <c r="BS89">
        <f t="shared" ca="1" si="19"/>
        <v>0.68151147098515574</v>
      </c>
      <c r="BT89">
        <f t="shared" ca="1" si="20"/>
        <v>0.49481621112158369</v>
      </c>
      <c r="BU89">
        <f t="shared" ca="1" si="21"/>
        <v>0.51478083588175294</v>
      </c>
      <c r="BV89" t="str">
        <f ca="1">OFFSET([1]EquipTable!$A$1,ROW()-1,0)</f>
        <v>Equip6002</v>
      </c>
    </row>
    <row r="90" spans="1:74">
      <c r="A90">
        <v>9</v>
      </c>
      <c r="B90">
        <v>8</v>
      </c>
      <c r="C90">
        <f>IF(B90&lt;=9,0,
IF(B90=10,1,2))</f>
        <v>0</v>
      </c>
      <c r="D90">
        <f ca="1">RAND()</f>
        <v>0.68147275512471628</v>
      </c>
      <c r="E90">
        <f ca="1">RAND()</f>
        <v>0.29811776112031896</v>
      </c>
      <c r="F90">
        <f ca="1">RAND()</f>
        <v>0.12509688038019662</v>
      </c>
      <c r="G90">
        <f ca="1">RAND()</f>
        <v>0.60928357455402737</v>
      </c>
      <c r="H90">
        <f ca="1">RAND()</f>
        <v>0.47587361546911355</v>
      </c>
      <c r="I90">
        <f ca="1">RAND()</f>
        <v>0.54755081883714574</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fl1</v>
      </c>
      <c r="AB90" t="s">
        <v>462</v>
      </c>
      <c r="AC90" t="s">
        <v>518</v>
      </c>
      <c r="AD90">
        <v>1</v>
      </c>
      <c r="AE90" t="s">
        <v>129</v>
      </c>
      <c r="AF90">
        <v>72</v>
      </c>
      <c r="AG90">
        <v>49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클라크</v>
      </c>
      <c r="AL90">
        <v>1</v>
      </c>
      <c r="AM90" t="str">
        <f ca="1">IF(ROW()=2,AN90,OFFSET(AM90,-1,0)&amp;IF(LEN(AN90)=0,"",","&amp;AN90))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v>
      </c>
      <c r="AN90" t="str">
        <f ca="1">IF(AL90&lt;&gt;1,"",
"{"""&amp;A$1&amp;""":"&amp;A90
&amp;","""&amp;B$1&amp;""":"&amp;B90
&amp;IF(LEN(AA90)=0,"",","""&amp;AA$1&amp;""":"""&amp;AA90&amp;"""")
&amp;IF(LEN(AC90)=0,"",","""&amp;AC$1&amp;""":"""&amp;AC90&amp;"""")
&amp;IF(LEN(AD90)=0,"",","""&amp;AD$1&amp;""":"&amp;AD90)
&amp;IF(LEN(AE90)=0,"",","""&amp;AE$1&amp;""":"""&amp;AE90&amp;"""")
&amp;IF(LEN(AF90)=0,"",","""&amp;AF$1&amp;""":"&amp;AF90)
&amp;IF(LEN(AG90)=0,"",","""&amp;AG$1&amp;""":"&amp;AG90)&amp;"}")</f>
        <v>{"dy":9,"sl":8,"tp":"fl1","vl":"Actor2011","cn":1,"pt":"DI","pp":72,"pr":49}</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1.3495276653171391E-2</v>
      </c>
      <c r="BQ90">
        <f t="shared" ca="1" si="17"/>
        <v>2.8275212064090487E-2</v>
      </c>
      <c r="BR90">
        <f t="shared" ca="1" si="18"/>
        <v>1.0193679918450561E-2</v>
      </c>
      <c r="BS90">
        <f t="shared" ca="1" si="19"/>
        <v>0.69500674763832715</v>
      </c>
      <c r="BT90">
        <f t="shared" ca="1" si="20"/>
        <v>0.52309142318567414</v>
      </c>
      <c r="BU90">
        <f t="shared" ca="1" si="21"/>
        <v>0.52497451580020349</v>
      </c>
      <c r="BV90" t="str">
        <f ca="1">OFFSET([1]EquipTable!$A$1,ROW()-1,0)</f>
        <v>Equip6101</v>
      </c>
    </row>
    <row r="91" spans="1:74">
      <c r="A91">
        <v>9</v>
      </c>
      <c r="B91">
        <v>9</v>
      </c>
      <c r="C91">
        <f>IF(B91&lt;=9,0,
IF(B91=10,1,2))</f>
        <v>0</v>
      </c>
      <c r="D91">
        <f ca="1">RAND()</f>
        <v>0.54542736741119002</v>
      </c>
      <c r="E91">
        <f ca="1">RAND()</f>
        <v>9.8387136359781024E-2</v>
      </c>
      <c r="F91">
        <f ca="1">RAND()</f>
        <v>0.65262398110792752</v>
      </c>
      <c r="G91">
        <f ca="1">RAND()</f>
        <v>0.16211135331614845</v>
      </c>
      <c r="H91">
        <f ca="1">RAND()</f>
        <v>0.36038024938176338</v>
      </c>
      <c r="I91">
        <f ca="1">RAND()</f>
        <v>0.22386162956412092</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fl1</v>
      </c>
      <c r="AB91" t="s">
        <v>462</v>
      </c>
      <c r="AC91" t="s">
        <v>443</v>
      </c>
      <c r="AD91">
        <v>1</v>
      </c>
      <c r="AE91" t="s">
        <v>129</v>
      </c>
      <c r="AF91">
        <v>64</v>
      </c>
      <c r="AG91">
        <v>39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롤라</v>
      </c>
      <c r="AL91">
        <v>1</v>
      </c>
      <c r="AM91" t="str">
        <f ca="1">IF(ROW()=2,AN91,OFFSET(AM91,-1,0)&amp;IF(LEN(AN91)=0,"",","&amp;AN91))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v>
      </c>
      <c r="AN91" t="str">
        <f ca="1">IF(AL91&lt;&gt;1,"",
"{"""&amp;A$1&amp;""":"&amp;A91
&amp;","""&amp;B$1&amp;""":"&amp;B91
&amp;IF(LEN(AA91)=0,"",","""&amp;AA$1&amp;""":"""&amp;AA91&amp;"""")
&amp;IF(LEN(AC91)=0,"",","""&amp;AC$1&amp;""":"""&amp;AC91&amp;"""")
&amp;IF(LEN(AD91)=0,"",","""&amp;AD$1&amp;""":"&amp;AD91)
&amp;IF(LEN(AE91)=0,"",","""&amp;AE$1&amp;""":"""&amp;AE91&amp;"""")
&amp;IF(LEN(AF91)=0,"",","""&amp;AF$1&amp;""":"&amp;AF91)
&amp;IF(LEN(AG91)=0,"",","""&amp;AG$1&amp;""":"&amp;AG91)&amp;"}")</f>
        <v>{"dy":9,"sl":9,"tp":"fl1","vl":"Actor3019","cn":1,"pt":"DI","pp":64,"pr":39}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1.3495276653171391E-2</v>
      </c>
      <c r="BQ91">
        <f t="shared" ca="1" si="17"/>
        <v>2.8275212064090487E-2</v>
      </c>
      <c r="BR91">
        <f t="shared" ca="1" si="18"/>
        <v>1.0193679918450561E-2</v>
      </c>
      <c r="BS91">
        <f t="shared" ca="1" si="19"/>
        <v>0.70850202429149856</v>
      </c>
      <c r="BT91">
        <f t="shared" ca="1" si="20"/>
        <v>0.55136663524976459</v>
      </c>
      <c r="BU91">
        <f t="shared" ca="1" si="21"/>
        <v>0.53516819571865404</v>
      </c>
      <c r="BV91" t="str">
        <f ca="1">OFFSET([1]EquipTable!$A$1,ROW()-1,0)</f>
        <v>Equip6102</v>
      </c>
    </row>
    <row r="92" spans="1:74">
      <c r="A92">
        <v>10</v>
      </c>
      <c r="B92">
        <v>0</v>
      </c>
      <c r="C92">
        <f>IF(B92&lt;=9,0,
IF(B92=10,1,2))</f>
        <v>0</v>
      </c>
      <c r="D92">
        <f ca="1">RAND()</f>
        <v>0.56671270661267092</v>
      </c>
      <c r="E92">
        <f ca="1">RAND()</f>
        <v>0.59074541855768625</v>
      </c>
      <c r="F92">
        <f ca="1">RAND()</f>
        <v>1.6856611860322945E-2</v>
      </c>
      <c r="G92">
        <f ca="1">RAND()</f>
        <v>0.19467411919963784</v>
      </c>
      <c r="H92">
        <f ca="1">RAND()</f>
        <v>0.74004293655367281</v>
      </c>
      <c r="I92">
        <f ca="1">RAND()</f>
        <v>0.17315669678745382</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Equip5101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1100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193</v>
      </c>
      <c r="W92">
        <v>1</v>
      </c>
      <c r="X92" t="s">
        <v>125</v>
      </c>
      <c r="Z92">
        <v>900</v>
      </c>
      <c r="AA92" t="str">
        <f ca="1">IF(ISBLANK(AB92),"",
VLOOKUP(AB92,OFFSET(INDIRECT("$A:$B"),0,MATCH(AB$1&amp;"_Verify",INDIRECT("$1:$1"),0)-1),2,0)
)</f>
        <v>fe</v>
      </c>
      <c r="AB92" t="s">
        <v>82</v>
      </c>
      <c r="AC92" t="s">
        <v>403</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ca="1">IF(ROW()=2,AN92,OFFSET(AM92,-1,0)&amp;IF(LEN(AN92)=0,"",","&amp;AN92))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1.3495276653171391E-2</v>
      </c>
      <c r="BQ92">
        <f t="shared" ca="1" si="17"/>
        <v>2.8275212064090487E-2</v>
      </c>
      <c r="BR92">
        <f t="shared" ca="1" si="18"/>
        <v>1.0193679918450561E-2</v>
      </c>
      <c r="BS92">
        <f t="shared" ca="1" si="19"/>
        <v>0.72199730094466996</v>
      </c>
      <c r="BT92">
        <f t="shared" ca="1" si="20"/>
        <v>0.57964184731385504</v>
      </c>
      <c r="BU92">
        <f t="shared" ca="1" si="21"/>
        <v>0.54536187563710459</v>
      </c>
      <c r="BV92" t="str">
        <f ca="1">OFFSET([1]EquipTable!$A$1,ROW()-1,0)</f>
        <v>Equip6201</v>
      </c>
    </row>
    <row r="93" spans="1:74">
      <c r="A93">
        <v>10</v>
      </c>
      <c r="B93">
        <v>1</v>
      </c>
      <c r="C93">
        <f>IF(B93&lt;=9,0,
IF(B93=10,1,2))</f>
        <v>0</v>
      </c>
      <c r="D93">
        <f ca="1">RAND()</f>
        <v>0.60514256232022046</v>
      </c>
      <c r="E93">
        <f ca="1">RAND()</f>
        <v>0.4614047468537873</v>
      </c>
      <c r="F93">
        <f ca="1">RAND()</f>
        <v>0.24897792628563054</v>
      </c>
      <c r="G93">
        <f ca="1">RAND()</f>
        <v>0.53331652946963948</v>
      </c>
      <c r="H93">
        <f ca="1">RAND()</f>
        <v>0.59214278610144711</v>
      </c>
      <c r="I93">
        <f ca="1">RAND()</f>
        <v>0.3881734662764843</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Equip4002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700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276</v>
      </c>
      <c r="W93">
        <v>1</v>
      </c>
      <c r="X93" t="s">
        <v>125</v>
      </c>
      <c r="Z93">
        <v>1200</v>
      </c>
      <c r="AA93" t="str">
        <f ca="1">IF(ISBLANK(AB93),"",
VLOOKUP(AB93,OFFSET(INDIRECT("$A:$B"),0,MATCH(AB$1&amp;"_Verify",INDIRECT("$1:$1"),0)-1),2,0)
)</f>
        <v>fe</v>
      </c>
      <c r="AB93" t="s">
        <v>82</v>
      </c>
      <c r="AC93" t="s">
        <v>493</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별의 계시</v>
      </c>
      <c r="AL93">
        <v>1</v>
      </c>
      <c r="AM93" t="str">
        <f ca="1">IF(ROW()=2,AN93,OFFSET(AM93,-1,0)&amp;IF(LEN(AN93)=0,"",","&amp;AN93))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{"dy":10,"sl":1,"tp":"fe","vl":"Equip4101","cn":1,"pt":"GO","pr":1200}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1.3495276653171391E-2</v>
      </c>
      <c r="BQ93">
        <f t="shared" ca="1" si="17"/>
        <v>2.8275212064090487E-2</v>
      </c>
      <c r="BR93">
        <f t="shared" ca="1" si="18"/>
        <v>1.0193679918450561E-2</v>
      </c>
      <c r="BS93">
        <f t="shared" ca="1" si="19"/>
        <v>0.73549257759784137</v>
      </c>
      <c r="BT93">
        <f t="shared" ca="1" si="20"/>
        <v>0.60791705937794549</v>
      </c>
      <c r="BU93">
        <f t="shared" ca="1" si="21"/>
        <v>0.55555555555555514</v>
      </c>
      <c r="BV93" t="str">
        <f ca="1">OFFSET([1]EquipTable!$A$1,ROW()-1,0)</f>
        <v>Equip6202</v>
      </c>
    </row>
    <row r="94" spans="1:74">
      <c r="A94">
        <v>10</v>
      </c>
      <c r="B94">
        <v>2</v>
      </c>
      <c r="C94">
        <f>IF(B94&lt;=9,0,
IF(B94=10,1,2))</f>
        <v>0</v>
      </c>
      <c r="D94">
        <f ca="1">RAND()</f>
        <v>0.68071010197801618</v>
      </c>
      <c r="E94">
        <f ca="1">RAND()</f>
        <v>0.55691981487565501</v>
      </c>
      <c r="F94">
        <f ca="1">RAND()</f>
        <v>0.23697391632784348</v>
      </c>
      <c r="G94">
        <f ca="1">RAND()</f>
        <v>0.19765150379375218</v>
      </c>
      <c r="H94">
        <f ca="1">RAND()</f>
        <v>0.32720680632328381</v>
      </c>
      <c r="I94">
        <f ca="1">RAND()</f>
        <v>0.6460460783141394</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55691</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2700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1.3495276653171391E-2</v>
      </c>
      <c r="BQ94">
        <f t="shared" ca="1" si="17"/>
        <v>2.8275212064090487E-2</v>
      </c>
      <c r="BR94">
        <f t="shared" ca="1" si="18"/>
        <v>1.0193679918450561E-2</v>
      </c>
      <c r="BS94">
        <f t="shared" ca="1" si="19"/>
        <v>0.74898785425101277</v>
      </c>
      <c r="BT94">
        <f t="shared" ca="1" si="20"/>
        <v>0.63619227144203594</v>
      </c>
      <c r="BU94">
        <f t="shared" ca="1" si="21"/>
        <v>0.56574923547400569</v>
      </c>
      <c r="BV94" t="str">
        <f ca="1">OFFSET([1]EquipTable!$A$1,ROW()-1,0)</f>
        <v>Equip6301</v>
      </c>
    </row>
    <row r="95" spans="1:74">
      <c r="A95">
        <v>10</v>
      </c>
      <c r="B95">
        <v>3</v>
      </c>
      <c r="C95">
        <f>IF(B95&lt;=9,0,
IF(B95=10,1,2))</f>
        <v>0</v>
      </c>
      <c r="D95">
        <f ca="1">RAND()</f>
        <v>0.82824813401898856</v>
      </c>
      <c r="E95">
        <f ca="1">RAND()</f>
        <v>0.45218454455100687</v>
      </c>
      <c r="F95">
        <f ca="1">RAND()</f>
        <v>0.71235973051767931</v>
      </c>
      <c r="G95">
        <f ca="1">RAND()</f>
        <v>0.12626370919994567</v>
      </c>
      <c r="H95">
        <f ca="1">RAND()</f>
        <v>0.91326512856861186</v>
      </c>
      <c r="I95">
        <f ca="1">RAND()</f>
        <v>0.15072828989295295</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45218</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8</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441</v>
      </c>
      <c r="AD95">
        <v>1</v>
      </c>
      <c r="AE95" t="s">
        <v>129</v>
      </c>
      <c r="AF95">
        <v>199</v>
      </c>
      <c r="AG95">
        <v>79</v>
      </c>
      <c r="AH95" t="str">
        <f ca="1">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전설</v>
      </c>
      <c r="AJ95" t="str">
        <f>IF(ISBLANK($AB95),"",
IF(AND($B95&gt;=VLOOKUP($AB95,$AP:$AS,3,0),$B95&lt;=VLOOKUP($AB95,$AP:$AS,4,0)),"","슬롯타입이상"))</f>
        <v/>
      </c>
      <c r="AK95" t="str">
        <f ca="1">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나선형 단검</v>
      </c>
      <c r="AL95">
        <v>1</v>
      </c>
      <c r="AM95" t="str">
        <f ca="1">IF(ROW()=2,AN95,OFFSET(AM95,-1,0)&amp;IF(LEN(AN95)=0,"",","&amp;AN95))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v>
      </c>
      <c r="AN95" t="str">
        <f ca="1">IF(AL95&lt;&gt;1,"",
"{"""&amp;A$1&amp;""":"&amp;A95
&amp;","""&amp;B$1&amp;""":"&amp;B95
&amp;IF(LEN(AA95)=0,"",","""&amp;AA$1&amp;""":"""&amp;AA95&amp;"""")
&amp;IF(LEN(AC95)=0,"",","""&amp;AC$1&amp;""":"""&amp;AC95&amp;"""")
&amp;IF(LEN(AD95)=0,"",","""&amp;AD$1&amp;""":"&amp;AD95)
&amp;IF(LEN(AE95)=0,"",","""&amp;AE$1&amp;""":"""&amp;AE95&amp;"""")
&amp;IF(LEN(AF95)=0,"",","""&amp;AF$1&amp;""":"&amp;AF95)
&amp;IF(LEN(AG95)=0,"",","""&amp;AG$1&amp;""":"&amp;AG95)&amp;"}")</f>
        <v>{"dy":10,"sl":3,"tp":"fe","vl":"Equip1402","cn":1,"pt":"DI","pp":199,"pr":79}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1.3495276653171391E-2</v>
      </c>
      <c r="BQ95">
        <f t="shared" ca="1" si="17"/>
        <v>2.8275212064090487E-2</v>
      </c>
      <c r="BR95">
        <f t="shared" ca="1" si="18"/>
        <v>1.0193679918450561E-2</v>
      </c>
      <c r="BS95">
        <f t="shared" ca="1" si="19"/>
        <v>0.76248313090418418</v>
      </c>
      <c r="BT95">
        <f t="shared" ca="1" si="20"/>
        <v>0.66446748350612639</v>
      </c>
      <c r="BU95">
        <f t="shared" ca="1" si="21"/>
        <v>0.57594291539245623</v>
      </c>
      <c r="BV95" t="str">
        <f ca="1">OFFSET([1]EquipTable!$A$1,ROW()-1,0)</f>
        <v>Equip6302</v>
      </c>
    </row>
    <row r="96" spans="1:74">
      <c r="A96">
        <v>10</v>
      </c>
      <c r="B96">
        <v>4</v>
      </c>
      <c r="C96">
        <f>IF(B96&lt;=9,0,
IF(B96=10,1,2))</f>
        <v>0</v>
      </c>
      <c r="D96">
        <f ca="1">RAND()</f>
        <v>0.67736130781249992</v>
      </c>
      <c r="E96">
        <f ca="1">RAND()</f>
        <v>0.61834509948915484</v>
      </c>
      <c r="F96">
        <f ca="1">RAND()</f>
        <v>0.36067094775126596</v>
      </c>
      <c r="G96">
        <f ca="1">RAND()</f>
        <v>0.44841915432354373</v>
      </c>
      <c r="H96">
        <f ca="1">RAND()</f>
        <v>0.45943550552103463</v>
      </c>
      <c r="I96">
        <f ca="1">RAND()</f>
        <v>0.85024392545367522</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61834</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10</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3000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1.3495276653171392E-3</v>
      </c>
      <c r="BQ96">
        <f t="shared" ca="1" si="17"/>
        <v>9.4250706880301622E-4</v>
      </c>
      <c r="BR96">
        <f t="shared" ca="1" si="18"/>
        <v>1.0193679918450561E-3</v>
      </c>
      <c r="BS96">
        <f t="shared" ca="1" si="19"/>
        <v>0.77597840755735559</v>
      </c>
      <c r="BT96">
        <f t="shared" ca="1" si="20"/>
        <v>0.69274269557021684</v>
      </c>
      <c r="BU96">
        <f t="shared" ca="1" si="21"/>
        <v>0.58613659531090678</v>
      </c>
      <c r="BV96" t="str">
        <f ca="1">OFFSET([1]EquipTable!$A$1,ROW()-1,0)</f>
        <v>Equip6401</v>
      </c>
    </row>
    <row r="97" spans="1:74">
      <c r="A97">
        <v>10</v>
      </c>
      <c r="B97">
        <v>5</v>
      </c>
      <c r="C97">
        <f>IF(B97&lt;=9,0,
IF(B97=10,1,2))</f>
        <v>0</v>
      </c>
      <c r="D97">
        <f ca="1">RAND()</f>
        <v>0.50085306581605449</v>
      </c>
      <c r="E97">
        <f ca="1">RAND()</f>
        <v>0.2915670924228656</v>
      </c>
      <c r="F97">
        <f ca="1">RAND()</f>
        <v>0.27489963781931881</v>
      </c>
      <c r="G97">
        <f ca="1">RAND()</f>
        <v>0.52959379858024391</v>
      </c>
      <c r="H97">
        <f ca="1">RAND()</f>
        <v>0.7390652021187164</v>
      </c>
      <c r="I97">
        <f ca="1">RAND()</f>
        <v>0.36082659625960745</v>
      </c>
      <c r="M97" t="str">
        <f ca="1">IF(LEN(J97)&lt;&gt;0,J97,VLOOKUP(D97+$B97,$BJ:$BK,MATCH($BK$1,$BJ$1:$BK$1,0),1))</f>
        <v>안 지정 캐릭터 PP 영웅등급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29156</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6</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1800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404</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1.3495276653171392E-3</v>
      </c>
      <c r="BQ97">
        <f t="shared" ca="1" si="17"/>
        <v>9.4250706880301622E-4</v>
      </c>
      <c r="BR97">
        <f t="shared" ca="1" si="18"/>
        <v>1.0193679918450561E-3</v>
      </c>
      <c r="BS97">
        <f t="shared" ca="1" si="19"/>
        <v>0.77732793522267274</v>
      </c>
      <c r="BT97">
        <f t="shared" ca="1" si="20"/>
        <v>0.69368520263901989</v>
      </c>
      <c r="BU97">
        <f t="shared" ca="1" si="21"/>
        <v>0.58715596330275188</v>
      </c>
      <c r="BV97" t="str">
        <f ca="1">OFFSET([1]EquipTable!$A$1,ROW()-1,0)</f>
        <v>Equip6402</v>
      </c>
    </row>
    <row r="98" spans="1:74">
      <c r="A98">
        <v>10</v>
      </c>
      <c r="B98">
        <v>6</v>
      </c>
      <c r="C98">
        <f>IF(B98&lt;=9,0,
IF(B98=10,1,2))</f>
        <v>0</v>
      </c>
      <c r="D98">
        <f ca="1">RAND()</f>
        <v>0.56078389995346178</v>
      </c>
      <c r="E98">
        <f ca="1">RAND()</f>
        <v>8.7595971109225568E-2</v>
      </c>
      <c r="F98">
        <f ca="1">RAND()</f>
        <v>0.62282190004907267</v>
      </c>
      <c r="G98">
        <f ca="1">RAND()</f>
        <v>3.4122554436861408E-2</v>
      </c>
      <c r="H98">
        <f ca="1">RAND()</f>
        <v>0.43642938819601096</v>
      </c>
      <c r="I98">
        <f ca="1">RAND()</f>
        <v>0.46122843705221428</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Equip1001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700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0.77867746288798989</v>
      </c>
      <c r="BT98">
        <f t="shared" ca="1" si="20"/>
        <v>0.69462770970782295</v>
      </c>
      <c r="BU98">
        <f t="shared" ca="1" si="21"/>
        <v>0.58817533129459698</v>
      </c>
      <c r="BV98" t="str">
        <f ca="1">OFFSET([1]EquipTable!$A$1,ROW()-1,0)</f>
        <v>Equip6403</v>
      </c>
    </row>
    <row r="99" spans="1:74">
      <c r="A99">
        <v>10</v>
      </c>
      <c r="B99">
        <v>7</v>
      </c>
      <c r="C99">
        <f>IF(B99&lt;=9,0,
IF(B99=10,1,2))</f>
        <v>0</v>
      </c>
      <c r="D99">
        <f ca="1">RAND()</f>
        <v>0.9469665334289038</v>
      </c>
      <c r="E99">
        <f ca="1">RAND()</f>
        <v>0.59027279387179243</v>
      </c>
      <c r="F99">
        <f ca="1">RAND()</f>
        <v>0.72076361222886187</v>
      </c>
      <c r="G99">
        <f ca="1">RAND()</f>
        <v>0.97641075046090764</v>
      </c>
      <c r="H99">
        <f ca="1">RAND()</f>
        <v>0.55485182571862823</v>
      </c>
      <c r="I99">
        <f ca="1">RAND()</f>
        <v>0.32286402915650547</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Equip7001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1900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195</v>
      </c>
      <c r="W99">
        <v>1</v>
      </c>
      <c r="X99" t="s">
        <v>125</v>
      </c>
      <c r="Z99">
        <v>22300</v>
      </c>
      <c r="AA99" t="str">
        <f ca="1">IF(ISBLANK(AB99),"",
VLOOKUP(AB99,OFFSET(INDIRECT("$A:$B"),0,MATCH(AB$1&amp;"_Verify",INDIRECT("$1:$1"),0)-1),2,0)
)</f>
        <v>fe</v>
      </c>
      <c r="AB99" t="s">
        <v>82</v>
      </c>
      <c r="AC99" t="s">
        <v>492</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블룸 유탄발사기</v>
      </c>
      <c r="AL99">
        <v>1</v>
      </c>
      <c r="AM99" t="str">
        <f ca="1">IF(ROW()=2,AN99,OFFSET(AM99,-1,0)&amp;IF(LEN(AN99)=0,"",","&amp;AN99))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0.77867746288798989</v>
      </c>
      <c r="BT99">
        <f t="shared" ca="1" si="20"/>
        <v>0.69462770970782295</v>
      </c>
      <c r="BU99">
        <f t="shared" ca="1" si="21"/>
        <v>0.58817533129459698</v>
      </c>
      <c r="BV99" t="str">
        <f ca="1">OFFSET([1]EquipTable!$A$1,ROW()-1,0)</f>
        <v>Equip6404</v>
      </c>
    </row>
    <row r="100" spans="1:74">
      <c r="A100">
        <v>10</v>
      </c>
      <c r="B100">
        <v>8</v>
      </c>
      <c r="C100">
        <f>IF(B100&lt;=9,0,
IF(B100=10,1,2))</f>
        <v>0</v>
      </c>
      <c r="D100">
        <f ca="1">RAND()</f>
        <v>0.75994505634732046</v>
      </c>
      <c r="E100">
        <f ca="1">RAND()</f>
        <v>8.9897623119017389E-4</v>
      </c>
      <c r="F100">
        <f ca="1">RAND()</f>
        <v>0.67251652613341117</v>
      </c>
      <c r="G100">
        <f ca="1">RAND()</f>
        <v>0.19516233044213871</v>
      </c>
      <c r="H100">
        <f ca="1">RAND()</f>
        <v>0.56549640152710312</v>
      </c>
      <c r="I100">
        <f ca="1">RAND()</f>
        <v>0.78297564886218396</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0.77867746288798989</v>
      </c>
      <c r="BT100">
        <f t="shared" ca="1" si="20"/>
        <v>0.69462770970782295</v>
      </c>
      <c r="BU100">
        <f t="shared" ca="1" si="21"/>
        <v>0.58817533129459698</v>
      </c>
      <c r="BV100" t="str">
        <f ca="1">OFFSET([1]EquipTable!$A$1,ROW()-1,0)</f>
        <v>Equip6405</v>
      </c>
    </row>
    <row r="101" spans="1:74">
      <c r="A101">
        <v>10</v>
      </c>
      <c r="B101">
        <v>9</v>
      </c>
      <c r="C101">
        <f>IF(B101&lt;=9,0,
IF(B101=10,1,2))</f>
        <v>0</v>
      </c>
      <c r="D101">
        <f ca="1">RAND()</f>
        <v>0.13869314554904921</v>
      </c>
      <c r="E101">
        <f ca="1">RAND()</f>
        <v>0.62636217801021732</v>
      </c>
      <c r="F101">
        <f ca="1">RAND()</f>
        <v>0.98024357765618664</v>
      </c>
      <c r="G101">
        <f ca="1">RAND()</f>
        <v>0.72923329137410908</v>
      </c>
      <c r="H101">
        <f ca="1">RAND()</f>
        <v>0.92637809724524989</v>
      </c>
      <c r="I101">
        <f ca="1">RAND()</f>
        <v>0.48934535136093438</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1.3495276653171391E-2</v>
      </c>
      <c r="BQ101">
        <f t="shared" ca="1" si="17"/>
        <v>2.8275212064090487E-2</v>
      </c>
      <c r="BR101">
        <f t="shared" ca="1" si="18"/>
        <v>1.0193679918450561E-2</v>
      </c>
      <c r="BS101">
        <f t="shared" ca="1" si="19"/>
        <v>0.77867746288798989</v>
      </c>
      <c r="BT101">
        <f t="shared" ca="1" si="20"/>
        <v>0.69462770970782295</v>
      </c>
      <c r="BU101">
        <f t="shared" ca="1" si="21"/>
        <v>0.58817533129459698</v>
      </c>
      <c r="BV101" t="str">
        <f ca="1">OFFSET([1]EquipTable!$A$1,ROW()-1,0)</f>
        <v>Equip7001</v>
      </c>
    </row>
    <row r="102" spans="1:74">
      <c r="A102">
        <v>11</v>
      </c>
      <c r="B102">
        <v>0</v>
      </c>
      <c r="C102">
        <f>IF(B102&lt;=9,0,
IF(B102=10,1,2))</f>
        <v>0</v>
      </c>
      <c r="D102">
        <f ca="1">RAND()</f>
        <v>0.94564930559909599</v>
      </c>
      <c r="E102">
        <f ca="1">RAND()</f>
        <v>0.93387554125250871</v>
      </c>
      <c r="F102">
        <f ca="1">RAND()</f>
        <v>0.12569333384757142</v>
      </c>
      <c r="G102">
        <f ca="1">RAND()</f>
        <v>0.28023449001588596</v>
      </c>
      <c r="H102">
        <f ca="1">RAND()</f>
        <v>0.77419697229708206</v>
      </c>
      <c r="I102">
        <f ca="1">RAND()</f>
        <v>1.5314215092119055E-2</v>
      </c>
      <c r="M102" t="str">
        <f ca="1">IF(LEN(J102)&lt;&gt;0,J102,VLOOKUP(D102+$B102,$BJ:$BK,MATCH($BK$1,$BJ$1:$BK$1,0),1))</f>
        <v>캐릭터 상자 영웅등급</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삭제</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149</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435</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ca="1">IF(ROW()=2,AN102,OFFSET(AM102,-1,0)&amp;IF(LEN(AN102)=0,"",","&amp;AN102))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1.3495276653171391E-2</v>
      </c>
      <c r="BQ102">
        <f t="shared" ca="1" si="17"/>
        <v>2.8275212064090487E-2</v>
      </c>
      <c r="BR102">
        <f t="shared" ca="1" si="18"/>
        <v>1.0193679918450561E-2</v>
      </c>
      <c r="BS102">
        <f t="shared" ca="1" si="19"/>
        <v>0.7921727395411613</v>
      </c>
      <c r="BT102">
        <f t="shared" ca="1" si="20"/>
        <v>0.7229029217719134</v>
      </c>
      <c r="BU102">
        <f t="shared" ca="1" si="21"/>
        <v>0.59836901121304753</v>
      </c>
      <c r="BV102" t="str">
        <f ca="1">OFFSET([1]EquipTable!$A$1,ROW()-1,0)</f>
        <v>Equip7002</v>
      </c>
    </row>
    <row r="103" spans="1:74">
      <c r="A103">
        <v>11</v>
      </c>
      <c r="B103">
        <v>1</v>
      </c>
      <c r="C103">
        <f>IF(B103&lt;=9,0,
IF(B103=10,1,2))</f>
        <v>0</v>
      </c>
      <c r="D103">
        <f ca="1">RAND()</f>
        <v>0.52556166199436638</v>
      </c>
      <c r="E103">
        <f ca="1">RAND()</f>
        <v>0.86894412424876255</v>
      </c>
      <c r="F103">
        <f ca="1">RAND()</f>
        <v>0.11627486698525391</v>
      </c>
      <c r="G103">
        <f ca="1">RAND()</f>
        <v>0.3873647075424298</v>
      </c>
      <c r="H103">
        <f ca="1">RAND()</f>
        <v>0.17018385029493877</v>
      </c>
      <c r="I103">
        <f ca="1">RAND()</f>
        <v>8.9208544910292176E-2</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Equip7301</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33</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1.3495276653171391E-2</v>
      </c>
      <c r="BQ103">
        <f t="shared" ca="1" si="17"/>
        <v>2.8275212064090487E-2</v>
      </c>
      <c r="BR103">
        <f t="shared" ca="1" si="18"/>
        <v>1.0193679918450561E-2</v>
      </c>
      <c r="BS103">
        <f t="shared" ca="1" si="19"/>
        <v>0.8056680161943327</v>
      </c>
      <c r="BT103">
        <f t="shared" ca="1" si="20"/>
        <v>0.75117813383600385</v>
      </c>
      <c r="BU103">
        <f t="shared" ca="1" si="21"/>
        <v>0.60856269113149808</v>
      </c>
      <c r="BV103" t="str">
        <f ca="1">OFFSET([1]EquipTable!$A$1,ROW()-1,0)</f>
        <v>Equip7101</v>
      </c>
    </row>
    <row r="104" spans="1:74">
      <c r="A104">
        <v>11</v>
      </c>
      <c r="B104">
        <v>2</v>
      </c>
      <c r="C104">
        <f>IF(B104&lt;=9,0,
IF(B104=10,1,2))</f>
        <v>0</v>
      </c>
      <c r="D104">
        <f ca="1">RAND()</f>
        <v>0.5894146261559573</v>
      </c>
      <c r="E104">
        <f ca="1">RAND()</f>
        <v>0.31113947950379162</v>
      </c>
      <c r="F104">
        <f ca="1">RAND()</f>
        <v>0.76777628934490094</v>
      </c>
      <c r="G104">
        <f ca="1">RAND()</f>
        <v>0.13892528532088655</v>
      </c>
      <c r="H104">
        <f ca="1">RAND()</f>
        <v>0.13889565470713983</v>
      </c>
      <c r="I104">
        <f ca="1">RAND()</f>
        <v>0.84650024537408908</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31113</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6</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1800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405</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ca="1">IF(ROW()=2,AN104,OFFSET(AM104,-1,0)&amp;IF(LEN(AN104)=0,"",","&amp;AN104))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1.3495276653171391E-2</v>
      </c>
      <c r="BQ104">
        <f t="shared" ca="1" si="17"/>
        <v>2.8275212064090487E-2</v>
      </c>
      <c r="BR104">
        <f t="shared" ca="1" si="18"/>
        <v>1.0193679918450561E-2</v>
      </c>
      <c r="BS104">
        <f t="shared" ca="1" si="19"/>
        <v>0.81916329284750411</v>
      </c>
      <c r="BT104">
        <f t="shared" ca="1" si="20"/>
        <v>0.7794533459000943</v>
      </c>
      <c r="BU104">
        <f t="shared" ca="1" si="21"/>
        <v>0.61875637104994863</v>
      </c>
      <c r="BV104" t="str">
        <f ca="1">OFFSET([1]EquipTable!$A$1,ROW()-1,0)</f>
        <v>Equip7102</v>
      </c>
    </row>
    <row r="105" spans="1:74">
      <c r="A105">
        <v>11</v>
      </c>
      <c r="B105">
        <v>3</v>
      </c>
      <c r="C105">
        <f>IF(B105&lt;=9,0,
IF(B105=10,1,2))</f>
        <v>0</v>
      </c>
      <c r="D105">
        <f ca="1">RAND()</f>
        <v>0.9910298368749153</v>
      </c>
      <c r="E105">
        <f ca="1">RAND()</f>
        <v>0.29787504007911914</v>
      </c>
      <c r="F105">
        <f ca="1">RAND()</f>
        <v>0.58140332808171902</v>
      </c>
      <c r="G105">
        <f ca="1">RAND()</f>
        <v>5.9775992006780965E-2</v>
      </c>
      <c r="H105">
        <f ca="1">RAND()</f>
        <v>0.77208176822789099</v>
      </c>
      <c r="I105">
        <f ca="1">RAND()</f>
        <v>0.70349064889662061</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29787</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6</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1800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276</v>
      </c>
      <c r="AD105">
        <v>1</v>
      </c>
      <c r="AE105" t="s">
        <v>125</v>
      </c>
      <c r="AG105">
        <v>1300</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주홍 스킨</v>
      </c>
      <c r="AL105">
        <v>1</v>
      </c>
      <c r="AM105" t="str">
        <f ca="1">IF(ROW()=2,AN105,OFFSET(AM105,-1,0)&amp;IF(LEN(AN105)=0,"",","&amp;AN105))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{"dy":11,"sl":3,"tp":"fe","vl":"Equip5102","cn":1,"pt":"GO","pr":1300}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1.3495276653171391E-2</v>
      </c>
      <c r="BQ105">
        <f t="shared" ca="1" si="17"/>
        <v>2.8275212064090487E-2</v>
      </c>
      <c r="BR105">
        <f t="shared" ca="1" si="18"/>
        <v>1.0193679918450561E-2</v>
      </c>
      <c r="BS105">
        <f t="shared" ca="1" si="19"/>
        <v>0.83265856950067552</v>
      </c>
      <c r="BT105">
        <f t="shared" ca="1" si="20"/>
        <v>0.80772855796418475</v>
      </c>
      <c r="BU105">
        <f t="shared" ca="1" si="21"/>
        <v>0.62895005096839918</v>
      </c>
      <c r="BV105" t="str">
        <f ca="1">OFFSET([1]EquipTable!$A$1,ROW()-1,0)</f>
        <v>Equip7201</v>
      </c>
    </row>
    <row r="106" spans="1:74">
      <c r="A106">
        <v>11</v>
      </c>
      <c r="B106">
        <v>4</v>
      </c>
      <c r="C106">
        <f>IF(B106&lt;=9,0,
IF(B106=10,1,2))</f>
        <v>0</v>
      </c>
      <c r="D106">
        <f ca="1">RAND()</f>
        <v>0.29142608041420914</v>
      </c>
      <c r="E106">
        <f ca="1">RAND()</f>
        <v>0.71174340017671878</v>
      </c>
      <c r="F106">
        <f ca="1">RAND()</f>
        <v>0.59617134708741026</v>
      </c>
      <c r="G106">
        <f ca="1">RAND()</f>
        <v>0.45266583548225736</v>
      </c>
      <c r="H106">
        <f ca="1">RAND()</f>
        <v>0.51539551567737163</v>
      </c>
      <c r="I106">
        <f ca="1">RAND()</f>
        <v>0.20259293214655294</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71174</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3300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1.3495276653171391E-2</v>
      </c>
      <c r="BQ106">
        <f t="shared" ca="1" si="17"/>
        <v>2.8275212064090487E-2</v>
      </c>
      <c r="BR106">
        <f t="shared" ca="1" si="18"/>
        <v>1.0193679918450561E-2</v>
      </c>
      <c r="BS106">
        <f t="shared" ca="1" si="19"/>
        <v>0.84615384615384692</v>
      </c>
      <c r="BT106">
        <f t="shared" ca="1" si="20"/>
        <v>0.83600377002827519</v>
      </c>
      <c r="BU106">
        <f t="shared" ca="1" si="21"/>
        <v>0.63914373088684973</v>
      </c>
      <c r="BV106" t="str">
        <f ca="1">OFFSET([1]EquipTable!$A$1,ROW()-1,0)</f>
        <v>Equip7202</v>
      </c>
    </row>
    <row r="107" spans="1:74">
      <c r="A107">
        <v>11</v>
      </c>
      <c r="B107">
        <v>5</v>
      </c>
      <c r="C107">
        <f>IF(B107&lt;=9,0,
IF(B107=10,1,2))</f>
        <v>0</v>
      </c>
      <c r="D107">
        <f ca="1">RAND()</f>
        <v>0.34194740296826165</v>
      </c>
      <c r="E107">
        <f ca="1">RAND()</f>
        <v>0.56826179197561644</v>
      </c>
      <c r="F107">
        <f ca="1">RAND()</f>
        <v>0.8690383227652333</v>
      </c>
      <c r="G107">
        <f ca="1">RAND()</f>
        <v>0.31979613923881767</v>
      </c>
      <c r="H107">
        <f ca="1">RAND()</f>
        <v>6.9095766888697896E-2</v>
      </c>
      <c r="I107">
        <f ca="1">RAND()</f>
        <v>0.77688690057750998</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Equip5001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1.3495276653171391E-2</v>
      </c>
      <c r="BQ107">
        <f t="shared" ca="1" si="17"/>
        <v>2.8275212064090487E-2</v>
      </c>
      <c r="BR107">
        <f t="shared" ca="1" si="18"/>
        <v>1.0193679918450561E-2</v>
      </c>
      <c r="BS107">
        <f t="shared" ca="1" si="19"/>
        <v>0.85964912280701833</v>
      </c>
      <c r="BT107">
        <f t="shared" ca="1" si="20"/>
        <v>0.86427898209236564</v>
      </c>
      <c r="BU107">
        <f t="shared" ca="1" si="21"/>
        <v>0.64933741080530027</v>
      </c>
      <c r="BV107" t="str">
        <f ca="1">OFFSET([1]EquipTable!$A$1,ROW()-1,0)</f>
        <v>Equip7301</v>
      </c>
    </row>
    <row r="108" spans="1:74">
      <c r="A108">
        <v>11</v>
      </c>
      <c r="B108">
        <v>6</v>
      </c>
      <c r="C108">
        <f>IF(B108&lt;=9,0,
IF(B108=10,1,2))</f>
        <v>0</v>
      </c>
      <c r="D108">
        <f ca="1">RAND()</f>
        <v>0.28225385353840649</v>
      </c>
      <c r="E108">
        <f ca="1">RAND()</f>
        <v>0.75980433266790237</v>
      </c>
      <c r="F108">
        <f ca="1">RAND()</f>
        <v>0.49209611410825871</v>
      </c>
      <c r="G108">
        <f ca="1">RAND()</f>
        <v>0.49617123675592012</v>
      </c>
      <c r="H108">
        <f ca="1">RAND()</f>
        <v>0.31592699784767142</v>
      </c>
      <c r="I108">
        <f ca="1">RAND()</f>
        <v>0.7028520494999444</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Equip7101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3700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253</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1.3495276653171391E-2</v>
      </c>
      <c r="BQ108">
        <f t="shared" ca="1" si="17"/>
        <v>2.8275212064090487E-2</v>
      </c>
      <c r="BR108">
        <f t="shared" ca="1" si="18"/>
        <v>1.0193679918450561E-2</v>
      </c>
      <c r="BS108">
        <f t="shared" ca="1" si="19"/>
        <v>0.87314439946018974</v>
      </c>
      <c r="BT108">
        <f t="shared" ca="1" si="20"/>
        <v>0.89255419415645609</v>
      </c>
      <c r="BU108">
        <f t="shared" ca="1" si="21"/>
        <v>0.65953109072375082</v>
      </c>
      <c r="BV108" t="str">
        <f ca="1">OFFSET([1]EquipTable!$A$1,ROW()-1,0)</f>
        <v>Equip7302</v>
      </c>
    </row>
    <row r="109" spans="1:74">
      <c r="A109">
        <v>11</v>
      </c>
      <c r="B109">
        <v>7</v>
      </c>
      <c r="C109">
        <f>IF(B109&lt;=9,0,
IF(B109=10,1,2))</f>
        <v>0</v>
      </c>
      <c r="D109">
        <f ca="1">RAND()</f>
        <v>0.16389365521953136</v>
      </c>
      <c r="E109">
        <f ca="1">RAND()</f>
        <v>9.3890562134610223E-2</v>
      </c>
      <c r="F109">
        <f ca="1">RAND()</f>
        <v>0.57884549657747786</v>
      </c>
      <c r="G109">
        <f ca="1">RAND()</f>
        <v>3.5752530796353543E-2</v>
      </c>
      <c r="H109">
        <f ca="1">RAND()</f>
        <v>9.3437660913971876E-2</v>
      </c>
      <c r="I109">
        <f ca="1">RAND()</f>
        <v>0.66220045612183198</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Equip1001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800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1.3495276653171392E-3</v>
      </c>
      <c r="BQ109">
        <f t="shared" ca="1" si="17"/>
        <v>9.4250706880301622E-4</v>
      </c>
      <c r="BR109">
        <f t="shared" ca="1" si="18"/>
        <v>1.0193679918450561E-3</v>
      </c>
      <c r="BS109">
        <f t="shared" ca="1" si="19"/>
        <v>0.88663967611336114</v>
      </c>
      <c r="BT109">
        <f t="shared" ca="1" si="20"/>
        <v>0.92082940622054654</v>
      </c>
      <c r="BU109">
        <f t="shared" ca="1" si="21"/>
        <v>0.66972477064220137</v>
      </c>
      <c r="BV109" t="str">
        <f ca="1">OFFSET([1]EquipTable!$A$1,ROW()-1,0)</f>
        <v>Equip7401</v>
      </c>
    </row>
    <row r="110" spans="1:74">
      <c r="A110">
        <v>11</v>
      </c>
      <c r="B110">
        <v>8</v>
      </c>
      <c r="C110">
        <f>IF(B110&lt;=9,0,
IF(B110=10,1,2))</f>
        <v>0</v>
      </c>
      <c r="D110">
        <f ca="1">RAND()</f>
        <v>9.2184103038456033E-2</v>
      </c>
      <c r="E110">
        <f ca="1">RAND()</f>
        <v>0.86283768029163344</v>
      </c>
      <c r="F110">
        <f ca="1">RAND()</f>
        <v>0.33235410039608615</v>
      </c>
      <c r="G110">
        <f ca="1">RAND()</f>
        <v>0.31001368873665835</v>
      </c>
      <c r="H110">
        <f ca="1">RAND()</f>
        <v>0.87441292303019835</v>
      </c>
      <c r="I110">
        <f ca="1">RAND()</f>
        <v>0.14251801345096116</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1.3495276653171392E-3</v>
      </c>
      <c r="BQ110">
        <f t="shared" ca="1" si="17"/>
        <v>9.4250706880301622E-4</v>
      </c>
      <c r="BR110">
        <f t="shared" ca="1" si="18"/>
        <v>1.0193679918450561E-3</v>
      </c>
      <c r="BS110">
        <f t="shared" ca="1" si="19"/>
        <v>0.88798920377867829</v>
      </c>
      <c r="BT110">
        <f t="shared" ca="1" si="20"/>
        <v>0.9217719132893496</v>
      </c>
      <c r="BU110">
        <f t="shared" ca="1" si="21"/>
        <v>0.67074413863404647</v>
      </c>
      <c r="BV110" t="str">
        <f ca="1">OFFSET([1]EquipTable!$A$1,ROW()-1,0)</f>
        <v>Equip7402</v>
      </c>
    </row>
    <row r="111" spans="1:74">
      <c r="A111">
        <v>11</v>
      </c>
      <c r="B111">
        <v>9</v>
      </c>
      <c r="C111">
        <f>IF(B111&lt;=9,0,
IF(B111=10,1,2))</f>
        <v>0</v>
      </c>
      <c r="D111">
        <f ca="1">RAND()</f>
        <v>0.57500071791906171</v>
      </c>
      <c r="E111">
        <f ca="1">RAND()</f>
        <v>0.58737210215948377</v>
      </c>
      <c r="F111">
        <f ca="1">RAND()</f>
        <v>0.24441838697577289</v>
      </c>
      <c r="G111">
        <f ca="1">RAND()</f>
        <v>0.16561453028315443</v>
      </c>
      <c r="H111">
        <f ca="1">RAND()</f>
        <v>0.41099703945287946</v>
      </c>
      <c r="I111">
        <f ca="1">RAND()</f>
        <v>0.22474647960870642</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0.88933873144399544</v>
      </c>
      <c r="BT111">
        <f t="shared" ca="1" si="20"/>
        <v>0.92271442035815265</v>
      </c>
      <c r="BU111">
        <f t="shared" ca="1" si="21"/>
        <v>0.67176350662589157</v>
      </c>
      <c r="BV111" t="str">
        <f ca="1">OFFSET([1]EquipTable!$A$1,ROW()-1,0)</f>
        <v>Equip7403</v>
      </c>
    </row>
    <row r="112" spans="1:74">
      <c r="A112">
        <v>12</v>
      </c>
      <c r="B112">
        <v>0</v>
      </c>
      <c r="C112">
        <f>IF(B112&lt;=9,0,
IF(B112=10,1,2))</f>
        <v>0</v>
      </c>
      <c r="D112">
        <f ca="1">RAND()</f>
        <v>0.83756065912672839</v>
      </c>
      <c r="E112">
        <f ca="1">RAND()</f>
        <v>0.30725771723294493</v>
      </c>
      <c r="F112">
        <f ca="1">RAND()</f>
        <v>0.93532595475527558</v>
      </c>
      <c r="G112">
        <f ca="1">RAND()</f>
        <v>0.57969203994284435</v>
      </c>
      <c r="H112">
        <f ca="1">RAND()</f>
        <v>0.77484662621641154</v>
      </c>
      <c r="I112">
        <f ca="1">RAND()</f>
        <v>0.79852388686223885</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Equip2301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7800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0.88933873144399544</v>
      </c>
      <c r="BT112">
        <f t="shared" ca="1" si="20"/>
        <v>0.92271442035815265</v>
      </c>
      <c r="BU112">
        <f t="shared" ca="1" si="21"/>
        <v>0.67176350662589157</v>
      </c>
      <c r="BV112" t="str">
        <f ca="1">OFFSET([1]EquipTable!$A$1,ROW()-1,0)</f>
        <v>Equip7404</v>
      </c>
    </row>
    <row r="113" spans="1:74">
      <c r="A113">
        <v>12</v>
      </c>
      <c r="B113">
        <v>1</v>
      </c>
      <c r="C113">
        <f>IF(B113&lt;=9,0,
IF(B113=10,1,2))</f>
        <v>0</v>
      </c>
      <c r="D113">
        <f ca="1">RAND()</f>
        <v>0.76080077541558011</v>
      </c>
      <c r="E113">
        <f ca="1">RAND()</f>
        <v>5.315693460247195E-2</v>
      </c>
      <c r="F113">
        <f ca="1">RAND()</f>
        <v>0.87143549638685935</v>
      </c>
      <c r="G113">
        <f ca="1">RAND()</f>
        <v>0.82267638229883855</v>
      </c>
      <c r="H113">
        <f ca="1">RAND()</f>
        <v>0.14479853907745577</v>
      </c>
      <c r="I113">
        <f ca="1">RAND()</f>
        <v>0.72215659289479783</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Equip0102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1400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190</v>
      </c>
      <c r="W113">
        <v>1</v>
      </c>
      <c r="X113" t="s">
        <v>125</v>
      </c>
      <c r="Z113">
        <v>1200</v>
      </c>
      <c r="AA113" t="str">
        <f ca="1">IF(ISBLANK(AB113),"",
VLOOKUP(AB113,OFFSET(INDIRECT("$A:$B"),0,MATCH(AB$1&amp;"_Verify",INDIRECT("$1:$1"),0)-1),2,0)
)</f>
        <v>fe</v>
      </c>
      <c r="AB113" t="s">
        <v>82</v>
      </c>
      <c r="AC113" t="s">
        <v>438</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0.88933873144399544</v>
      </c>
      <c r="BT113">
        <f t="shared" ca="1" si="20"/>
        <v>0.92271442035815265</v>
      </c>
      <c r="BU113">
        <f t="shared" ca="1" si="21"/>
        <v>0.67176350662589157</v>
      </c>
      <c r="BV113" t="str">
        <f ca="1">OFFSET([1]EquipTable!$A$1,ROW()-1,0)</f>
        <v>Equip7405</v>
      </c>
    </row>
    <row r="114" spans="1:74">
      <c r="A114">
        <v>12</v>
      </c>
      <c r="B114">
        <v>2</v>
      </c>
      <c r="C114">
        <f>IF(B114&lt;=9,0,
IF(B114=10,1,2))</f>
        <v>0</v>
      </c>
      <c r="D114">
        <f ca="1">RAND()</f>
        <v>0.1576068733567676</v>
      </c>
      <c r="E114">
        <f ca="1">RAND()</f>
        <v>0.67910658924918887</v>
      </c>
      <c r="F114">
        <f ca="1">RAND()</f>
        <v>0.19645873102589129</v>
      </c>
      <c r="G114">
        <f ca="1">RAND()</f>
        <v>0.60673115479754669</v>
      </c>
      <c r="H114">
        <f ca="1">RAND()</f>
        <v>0.74930646803289003</v>
      </c>
      <c r="I114">
        <f ca="1">RAND()</f>
        <v>0.23192004438462743</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67910</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11</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3300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0.88933873144399544</v>
      </c>
      <c r="BT114">
        <f t="shared" ca="1" si="20"/>
        <v>0.92271442035815265</v>
      </c>
      <c r="BU114">
        <f t="shared" ca="1" si="21"/>
        <v>0.67176350662589157</v>
      </c>
      <c r="BV114" t="str">
        <f ca="1">OFFSET([1]EquipTable!$A$1,ROW()-1,0)</f>
        <v>후보</v>
      </c>
    </row>
    <row r="115" spans="1:74">
      <c r="A115">
        <v>12</v>
      </c>
      <c r="B115">
        <v>3</v>
      </c>
      <c r="C115">
        <f>IF(B115&lt;=9,0,
IF(B115=10,1,2))</f>
        <v>0</v>
      </c>
      <c r="D115">
        <f ca="1">RAND()</f>
        <v>0.88964613913903856</v>
      </c>
      <c r="E115">
        <f ca="1">RAND()</f>
        <v>0.27825482758103359</v>
      </c>
      <c r="F115">
        <f ca="1">RAND()</f>
        <v>0.56664431368152968</v>
      </c>
      <c r="G115">
        <f ca="1">RAND()</f>
        <v>0.22949259358776153</v>
      </c>
      <c r="H115">
        <f ca="1">RAND()</f>
        <v>0.33365072376006644</v>
      </c>
      <c r="I115">
        <f ca="1">RAND()</f>
        <v>0.18564824232239296</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27825</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6</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1800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401</v>
      </c>
      <c r="AD115">
        <v>1</v>
      </c>
      <c r="AE115" t="s">
        <v>125</v>
      </c>
      <c r="AG115">
        <v>7600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뿔과 뼈</v>
      </c>
      <c r="AL115">
        <v>1</v>
      </c>
      <c r="AM115" t="str">
        <f ca="1">IF(ROW()=2,AN115,OFFSET(AM115,-1,0)&amp;IF(LEN(AN115)=0,"",","&amp;AN115))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{"dy":12,"sl":3,"tp":"fe","vl":"Equip2301","cn":1,"pt":"GO","pr":7600}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1.3495276653171391E-2</v>
      </c>
      <c r="BQ115">
        <f t="shared" ca="1" si="17"/>
        <v>9.4250706880301613E-3</v>
      </c>
      <c r="BR115">
        <f t="shared" ca="1" si="18"/>
        <v>4.0774719673802244E-2</v>
      </c>
      <c r="BS115">
        <f t="shared" ca="1" si="19"/>
        <v>0.88933873144399544</v>
      </c>
      <c r="BT115">
        <f t="shared" ca="1" si="20"/>
        <v>0.92271442035815265</v>
      </c>
      <c r="BU115">
        <f t="shared" ca="1" si="21"/>
        <v>0.67176350662589157</v>
      </c>
      <c r="BV115" t="str">
        <f ca="1">OFFSET([1]EquipTable!$A$1,ROW()-1,0)</f>
        <v>Equip8001</v>
      </c>
    </row>
    <row r="116" spans="1:74">
      <c r="A116">
        <v>12</v>
      </c>
      <c r="B116">
        <v>4</v>
      </c>
      <c r="C116">
        <f>IF(B116&lt;=9,0,
IF(B116=10,1,2))</f>
        <v>0</v>
      </c>
      <c r="D116">
        <f ca="1">RAND()</f>
        <v>0.48824644660917582</v>
      </c>
      <c r="E116">
        <f ca="1">RAND()</f>
        <v>0.35782722136728595</v>
      </c>
      <c r="F116">
        <f ca="1">RAND()</f>
        <v>0.17002394109979901</v>
      </c>
      <c r="G116">
        <f ca="1">RAND()</f>
        <v>0.28925380815054957</v>
      </c>
      <c r="H116">
        <f ca="1">RAND()</f>
        <v>0.60404958008091125</v>
      </c>
      <c r="I116">
        <f ca="1">RAND()</f>
        <v>2.5832864294016877E-2</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35782</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7</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2100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1.3495276653171391E-2</v>
      </c>
      <c r="BQ116">
        <f t="shared" ca="1" si="17"/>
        <v>9.4250706880301613E-3</v>
      </c>
      <c r="BR116">
        <f t="shared" ca="1" si="18"/>
        <v>4.0774719673802244E-2</v>
      </c>
      <c r="BS116">
        <f t="shared" ca="1" si="19"/>
        <v>0.90283400809716685</v>
      </c>
      <c r="BT116">
        <f t="shared" ca="1" si="20"/>
        <v>0.93213949104618277</v>
      </c>
      <c r="BU116">
        <f t="shared" ca="1" si="21"/>
        <v>0.71253822629969377</v>
      </c>
      <c r="BV116" t="str">
        <f ca="1">OFFSET([1]EquipTable!$A$1,ROW()-1,0)</f>
        <v>Equip8002</v>
      </c>
    </row>
    <row r="117" spans="1:74">
      <c r="A117">
        <v>12</v>
      </c>
      <c r="B117">
        <v>5</v>
      </c>
      <c r="C117">
        <f>IF(B117&lt;=9,0,
IF(B117=10,1,2))</f>
        <v>0</v>
      </c>
      <c r="D117">
        <f ca="1">RAND()</f>
        <v>0.94611045001219918</v>
      </c>
      <c r="E117">
        <f ca="1">RAND()</f>
        <v>0.49108467104984843</v>
      </c>
      <c r="F117">
        <f ca="1">RAND()</f>
        <v>0.49981838334258388</v>
      </c>
      <c r="G117">
        <f ca="1">RAND()</f>
        <v>0.82578495231042337</v>
      </c>
      <c r="H117">
        <f ca="1">RAND()</f>
        <v>0.68504254745009285</v>
      </c>
      <c r="I117">
        <f ca="1">RAND()</f>
        <v>0.48763668183176156</v>
      </c>
      <c r="M117" t="str">
        <f ca="1">IF(LEN(J117)&lt;&gt;0,J117,VLOOKUP(D117+$B117,$BJ:$BK,MATCH($BK$1,$BJ$1:$BK$1,0),1))</f>
        <v>안 지정 캐릭터 PP 일반등급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49108</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8</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2400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406</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1.3495276653171391E-2</v>
      </c>
      <c r="BQ117">
        <f t="shared" ca="1" si="17"/>
        <v>9.4250706880301613E-3</v>
      </c>
      <c r="BR117">
        <f t="shared" ca="1" si="18"/>
        <v>4.0774719673802244E-2</v>
      </c>
      <c r="BS117">
        <f t="shared" ca="1" si="19"/>
        <v>0.91632928475033826</v>
      </c>
      <c r="BT117">
        <f t="shared" ca="1" si="20"/>
        <v>0.94156456173421288</v>
      </c>
      <c r="BU117">
        <f t="shared" ca="1" si="21"/>
        <v>0.75331294597349596</v>
      </c>
      <c r="BV117" t="str">
        <f ca="1">OFFSET([1]EquipTable!$A$1,ROW()-1,0)</f>
        <v>Equip8101</v>
      </c>
    </row>
    <row r="118" spans="1:74">
      <c r="A118">
        <v>12</v>
      </c>
      <c r="B118">
        <v>6</v>
      </c>
      <c r="C118">
        <f>IF(B118&lt;=9,0,
IF(B118=10,1,2))</f>
        <v>0</v>
      </c>
      <c r="D118">
        <f ca="1">RAND()</f>
        <v>0.57911795563566371</v>
      </c>
      <c r="E118">
        <f ca="1">RAND()</f>
        <v>0.71782050679897991</v>
      </c>
      <c r="F118">
        <f ca="1">RAND()</f>
        <v>0.63071411893971385</v>
      </c>
      <c r="G118">
        <f ca="1">RAND()</f>
        <v>0.23560640254242771</v>
      </c>
      <c r="H118">
        <f ca="1">RAND()</f>
        <v>4.8138197431233043E-2</v>
      </c>
      <c r="I118">
        <f ca="1">RAND()</f>
        <v>0.33336090903893623</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Equip7001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1900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246</v>
      </c>
      <c r="W118">
        <v>1</v>
      </c>
      <c r="X118" t="s">
        <v>125</v>
      </c>
      <c r="Z118">
        <v>9600</v>
      </c>
      <c r="AA118" t="str">
        <f ca="1">IF(ISBLANK(AB118),"",
VLOOKUP(AB118,OFFSET(INDIRECT("$A:$B"),0,MATCH(AB$1&amp;"_Verify",INDIRECT("$1:$1"),0)-1),2,0)
)</f>
        <v>fe</v>
      </c>
      <c r="AB118" t="s">
        <v>82</v>
      </c>
      <c r="AC118" t="s">
        <v>407</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1.3495276653171391E-2</v>
      </c>
      <c r="BQ118">
        <f t="shared" ca="1" si="17"/>
        <v>9.4250706880301613E-3</v>
      </c>
      <c r="BR118">
        <f t="shared" ca="1" si="18"/>
        <v>4.0774719673802244E-2</v>
      </c>
      <c r="BS118">
        <f t="shared" ca="1" si="19"/>
        <v>0.92982456140350966</v>
      </c>
      <c r="BT118">
        <f t="shared" ca="1" si="20"/>
        <v>0.95098963242224299</v>
      </c>
      <c r="BU118">
        <f t="shared" ca="1" si="21"/>
        <v>0.79408766564729816</v>
      </c>
      <c r="BV118" t="str">
        <f ca="1">OFFSET([1]EquipTable!$A$1,ROW()-1,0)</f>
        <v>Equip8102</v>
      </c>
    </row>
    <row r="119" spans="1:74">
      <c r="A119">
        <v>12</v>
      </c>
      <c r="B119">
        <v>7</v>
      </c>
      <c r="C119">
        <f>IF(B119&lt;=9,0,
IF(B119=10,1,2))</f>
        <v>0</v>
      </c>
      <c r="D119">
        <f ca="1">RAND()</f>
        <v>0.28597049702518351</v>
      </c>
      <c r="E119">
        <f ca="1">RAND()</f>
        <v>0.8215638897643317</v>
      </c>
      <c r="F119">
        <f ca="1">RAND()</f>
        <v>0.93276727952168959</v>
      </c>
      <c r="G119">
        <f ca="1">RAND()</f>
        <v>0.73206413827382733</v>
      </c>
      <c r="H119">
        <f ca="1">RAND()</f>
        <v>0.66425605054472614</v>
      </c>
      <c r="I119">
        <f ca="1">RAND()</f>
        <v>0.21611777906984075</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Equip8102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7700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1.3495276653171391E-2</v>
      </c>
      <c r="BQ119">
        <f t="shared" ca="1" si="17"/>
        <v>9.4250706880301613E-3</v>
      </c>
      <c r="BR119">
        <f t="shared" ca="1" si="18"/>
        <v>4.0774719673802244E-2</v>
      </c>
      <c r="BS119">
        <f t="shared" ca="1" si="19"/>
        <v>0.94331983805668107</v>
      </c>
      <c r="BT119">
        <f t="shared" ca="1" si="20"/>
        <v>0.9604147031102731</v>
      </c>
      <c r="BU119">
        <f t="shared" ca="1" si="21"/>
        <v>0.83486238532110035</v>
      </c>
      <c r="BV119" t="str">
        <f ca="1">OFFSET([1]EquipTable!$A$1,ROW()-1,0)</f>
        <v>Equip8201</v>
      </c>
    </row>
    <row r="120" spans="1:74">
      <c r="A120">
        <v>12</v>
      </c>
      <c r="B120">
        <v>8</v>
      </c>
      <c r="C120">
        <f>IF(B120&lt;=9,0,
IF(B120=10,1,2))</f>
        <v>0</v>
      </c>
      <c r="D120">
        <f ca="1">RAND()</f>
        <v>0.70880322771039062</v>
      </c>
      <c r="E120">
        <f ca="1">RAND()</f>
        <v>8.1536433705070577E-2</v>
      </c>
      <c r="F120">
        <f ca="1">RAND()</f>
        <v>0.5960163626298316</v>
      </c>
      <c r="G120">
        <f ca="1">RAND()</f>
        <v>0.63857471890824291</v>
      </c>
      <c r="H120">
        <f ca="1">RAND()</f>
        <v>0.19891565099233177</v>
      </c>
      <c r="I120">
        <f ca="1">RAND()</f>
        <v>0.37250274316970922</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1.3495276653171391E-2</v>
      </c>
      <c r="BQ120">
        <f t="shared" ca="1" si="17"/>
        <v>9.4250706880301613E-3</v>
      </c>
      <c r="BR120">
        <f t="shared" ca="1" si="18"/>
        <v>4.0774719673802244E-2</v>
      </c>
      <c r="BS120">
        <f t="shared" ca="1" si="19"/>
        <v>0.95681511470985248</v>
      </c>
      <c r="BT120">
        <f t="shared" ca="1" si="20"/>
        <v>0.96983977379830322</v>
      </c>
      <c r="BU120">
        <f t="shared" ca="1" si="21"/>
        <v>0.87563710499490255</v>
      </c>
      <c r="BV120" t="str">
        <f ca="1">OFFSET([1]EquipTable!$A$1,ROW()-1,0)</f>
        <v>Equip8202</v>
      </c>
    </row>
    <row r="121" spans="1:74">
      <c r="A121">
        <v>12</v>
      </c>
      <c r="B121">
        <v>9</v>
      </c>
      <c r="C121">
        <f>IF(B121&lt;=9,0,
IF(B121=10,1,2))</f>
        <v>0</v>
      </c>
      <c r="D121">
        <f ca="1">RAND()</f>
        <v>0.87546435642174592</v>
      </c>
      <c r="E121">
        <f ca="1">RAND()</f>
        <v>0.37899436965162192</v>
      </c>
      <c r="F121">
        <f ca="1">RAND()</f>
        <v>0.245372265767829</v>
      </c>
      <c r="G121">
        <f ca="1">RAND()</f>
        <v>0.35093036836471536</v>
      </c>
      <c r="H121">
        <f ca="1">RAND()</f>
        <v>0.22637507285387026</v>
      </c>
      <c r="I121">
        <f ca="1">RAND()</f>
        <v>0.55222726130443389</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1.3495276653171391E-2</v>
      </c>
      <c r="BQ121">
        <f t="shared" ca="1" si="17"/>
        <v>9.4250706880301613E-3</v>
      </c>
      <c r="BR121">
        <f t="shared" ca="1" si="18"/>
        <v>4.0774719673802244E-2</v>
      </c>
      <c r="BS121">
        <f t="shared" ca="1" si="19"/>
        <v>0.97031039136302388</v>
      </c>
      <c r="BT121">
        <f t="shared" ca="1" si="20"/>
        <v>0.97926484448633333</v>
      </c>
      <c r="BU121">
        <f t="shared" ca="1" si="21"/>
        <v>0.91641182466870474</v>
      </c>
      <c r="BV121" t="str">
        <f ca="1">OFFSET([1]EquipTable!$A$1,ROW()-1,0)</f>
        <v>Equip8301</v>
      </c>
    </row>
    <row r="122" spans="1:74">
      <c r="A122">
        <v>13</v>
      </c>
      <c r="B122">
        <v>0</v>
      </c>
      <c r="C122">
        <f>IF(B122&lt;=9,0,
IF(B122=10,1,2))</f>
        <v>0</v>
      </c>
      <c r="D122">
        <f ca="1">RAND()</f>
        <v>8.3460702788881846E-2</v>
      </c>
      <c r="E122">
        <f ca="1">RAND()</f>
        <v>0.34341292606705465</v>
      </c>
      <c r="F122">
        <f ca="1">RAND()</f>
        <v>0.58328191898296011</v>
      </c>
      <c r="G122">
        <f ca="1">RAND()</f>
        <v>6.6210072613834825E-2</v>
      </c>
      <c r="H122">
        <f ca="1">RAND()</f>
        <v>0.6596668477171943</v>
      </c>
      <c r="I122">
        <f ca="1">RAND()</f>
        <v>0.1083264771763307</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Equip3001</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600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250</v>
      </c>
      <c r="W122">
        <v>1</v>
      </c>
      <c r="X122" t="s">
        <v>125</v>
      </c>
      <c r="Z122">
        <v>900</v>
      </c>
      <c r="AA122" t="str">
        <f ca="1">IF(ISBLANK(AB122),"",
VLOOKUP(AB122,OFFSET(INDIRECT("$A:$B"),0,MATCH(AB$1&amp;"_Verify",INDIRECT("$1:$1"),0)-1),2,0)
)</f>
        <v>fe</v>
      </c>
      <c r="AB122" t="s">
        <v>82</v>
      </c>
      <c r="AC122" t="s">
        <v>408</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1.3495276653171391E-2</v>
      </c>
      <c r="BQ122">
        <f t="shared" ca="1" si="17"/>
        <v>9.4250706880301613E-3</v>
      </c>
      <c r="BR122">
        <f t="shared" ca="1" si="18"/>
        <v>4.0774719673802244E-2</v>
      </c>
      <c r="BS122">
        <f t="shared" ca="1" si="19"/>
        <v>0.98380566801619529</v>
      </c>
      <c r="BT122">
        <f t="shared" ca="1" si="20"/>
        <v>0.98868991517436344</v>
      </c>
      <c r="BU122">
        <f t="shared" ca="1" si="21"/>
        <v>0.95718654434250694</v>
      </c>
      <c r="BV122" t="str">
        <f ca="1">OFFSET([1]EquipTable!$A$1,ROW()-1,0)</f>
        <v>Equip8302</v>
      </c>
    </row>
    <row r="123" spans="1:74">
      <c r="A123">
        <v>13</v>
      </c>
      <c r="B123">
        <v>1</v>
      </c>
      <c r="C123">
        <f>IF(B123&lt;=9,0,
IF(B123=10,1,2))</f>
        <v>0</v>
      </c>
      <c r="D123">
        <f ca="1">RAND()</f>
        <v>0.8395876937554525</v>
      </c>
      <c r="E123">
        <f ca="1">RAND()</f>
        <v>0.51982011159283936</v>
      </c>
      <c r="F123">
        <f ca="1">RAND()</f>
        <v>0.51377294756099712</v>
      </c>
      <c r="G123">
        <f ca="1">RAND()</f>
        <v>0.77329663690460537</v>
      </c>
      <c r="H123">
        <f ca="1">RAND()</f>
        <v>0.68203543773208308</v>
      </c>
      <c r="I123">
        <f ca="1">RAND()</f>
        <v>0.13487514730460048</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Equip4202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2600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251</v>
      </c>
      <c r="W123">
        <v>1</v>
      </c>
      <c r="X123" t="s">
        <v>125</v>
      </c>
      <c r="Z123">
        <v>900</v>
      </c>
      <c r="AA123" t="str">
        <f ca="1">IF(ISBLANK(AB123),"",
VLOOKUP(AB123,OFFSET(INDIRECT("$A:$B"),0,MATCH(AB$1&amp;"_Verify",INDIRECT("$1:$1"),0)-1),2,0)
)</f>
        <v>fe</v>
      </c>
      <c r="AB123" t="s">
        <v>82</v>
      </c>
      <c r="AC123" t="s">
        <v>409</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1.3495276653171392E-3</v>
      </c>
      <c r="BQ123">
        <f t="shared" ca="1" si="17"/>
        <v>9.4250706880301622E-4</v>
      </c>
      <c r="BR123">
        <f t="shared" ca="1" si="18"/>
        <v>1.0193679918450561E-3</v>
      </c>
      <c r="BS123">
        <f t="shared" ca="1" si="19"/>
        <v>0.9973009446693667</v>
      </c>
      <c r="BT123">
        <f t="shared" ca="1" si="20"/>
        <v>0.99811498586239356</v>
      </c>
      <c r="BU123">
        <f t="shared" ca="1" si="21"/>
        <v>0.99796126401630914</v>
      </c>
      <c r="BV123" t="str">
        <f ca="1">OFFSET([1]EquipTable!$A$1,ROW()-1,0)</f>
        <v>Equip8401</v>
      </c>
    </row>
    <row r="124" spans="1:74">
      <c r="A124">
        <v>13</v>
      </c>
      <c r="B124">
        <v>2</v>
      </c>
      <c r="C124">
        <f>IF(B124&lt;=9,0,
IF(B124=10,1,2))</f>
        <v>0</v>
      </c>
      <c r="D124">
        <f ca="1">RAND()</f>
        <v>0.18189655100511981</v>
      </c>
      <c r="E124">
        <f ca="1">RAND()</f>
        <v>0.21238570003627588</v>
      </c>
      <c r="F124">
        <f ca="1">RAND()</f>
        <v>0.67228256258420105</v>
      </c>
      <c r="G124">
        <f ca="1">RAND()</f>
        <v>0.99656531874814991</v>
      </c>
      <c r="H124">
        <f ca="1">RAND()</f>
        <v>0.56632698568311046</v>
      </c>
      <c r="I124">
        <f ca="1">RAND()</f>
        <v>0.26434420222239441</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21238</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5</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1500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487</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ca="1">IF(ROW()=2,AN124,OFFSET(AM124,-1,0)&amp;IF(LEN(AN124)=0,"",","&amp;AN124))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{"dy":13,"sl":2,"tp":"fe","vl":"Equip0302","cn":1,"pt":"DI","pr":10}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1.3495276653171392E-3</v>
      </c>
      <c r="BQ124">
        <f t="shared" ca="1" si="17"/>
        <v>9.4250706880301622E-4</v>
      </c>
      <c r="BR124">
        <f t="shared" ca="1" si="18"/>
        <v>1.0193679918450561E-3</v>
      </c>
      <c r="BS124">
        <f t="shared" ca="1" si="19"/>
        <v>0.99865047233468385</v>
      </c>
      <c r="BT124">
        <f t="shared" ca="1" si="20"/>
        <v>0.99905749293119661</v>
      </c>
      <c r="BU124">
        <f t="shared" ca="1" si="21"/>
        <v>0.99898063200815423</v>
      </c>
      <c r="BV124" t="str">
        <f ca="1">OFFSET([1]EquipTable!$A$1,ROW()-1,0)</f>
        <v>Equip8402</v>
      </c>
    </row>
    <row r="125" spans="1:74">
      <c r="A125">
        <v>13</v>
      </c>
      <c r="B125">
        <v>3</v>
      </c>
      <c r="C125">
        <f>IF(B125&lt;=9,0,
IF(B125=10,1,2))</f>
        <v>0</v>
      </c>
      <c r="D125">
        <f ca="1">RAND()</f>
        <v>0.85390627689714815</v>
      </c>
      <c r="E125">
        <f ca="1">RAND()</f>
        <v>0.74536771356256915</v>
      </c>
      <c r="F125">
        <f ca="1">RAND()</f>
        <v>0.45953839694280951</v>
      </c>
      <c r="G125">
        <f ca="1">RAND()</f>
        <v>0.23907342439775014</v>
      </c>
      <c r="H125">
        <f ca="1">RAND()</f>
        <v>0.98303984380557963</v>
      </c>
      <c r="I125">
        <f ca="1">RAND()</f>
        <v>0.24132632486902761</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74536</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3300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1.0000000000000009</v>
      </c>
      <c r="BT125">
        <f t="shared" ca="1" si="20"/>
        <v>0.99999999999999967</v>
      </c>
      <c r="BU125">
        <f t="shared" ca="1" si="21"/>
        <v>0.99999999999999933</v>
      </c>
      <c r="BV125" t="str">
        <f ca="1">OFFSET([1]EquipTable!$A$1,ROW()-1,0)</f>
        <v>Equip8403</v>
      </c>
    </row>
    <row r="126" spans="1:74">
      <c r="A126">
        <v>13</v>
      </c>
      <c r="B126">
        <v>4</v>
      </c>
      <c r="C126">
        <f>IF(B126&lt;=9,0,
IF(B126=10,1,2))</f>
        <v>0</v>
      </c>
      <c r="D126">
        <f ca="1">RAND()</f>
        <v>0.28798364385349018</v>
      </c>
      <c r="E126">
        <f ca="1">RAND()</f>
        <v>0.32780037338101531</v>
      </c>
      <c r="F126">
        <f ca="1">RAND()</f>
        <v>0.97955284235974482</v>
      </c>
      <c r="G126">
        <f ca="1">RAND()</f>
        <v>3.6894560854894065E-2</v>
      </c>
      <c r="H126">
        <f ca="1">RAND()</f>
        <v>0.11692818850831954</v>
      </c>
      <c r="I126">
        <f ca="1">RAND()</f>
        <v>0.38090796774266744</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32780</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6</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1800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1.0000000000000009</v>
      </c>
      <c r="BT126">
        <f t="shared" ca="1" si="20"/>
        <v>0.99999999999999967</v>
      </c>
      <c r="BU126">
        <f t="shared" ca="1" si="21"/>
        <v>0.99999999999999933</v>
      </c>
      <c r="BV126" t="str">
        <f ca="1">OFFSET([1]EquipTable!$A$1,ROW()-1,0)</f>
        <v>Equip8404</v>
      </c>
    </row>
    <row r="127" spans="1:74">
      <c r="A127">
        <v>13</v>
      </c>
      <c r="B127">
        <v>5</v>
      </c>
      <c r="C127">
        <f>IF(B127&lt;=9,0,
IF(B127=10,1,2))</f>
        <v>0</v>
      </c>
      <c r="D127">
        <f ca="1">RAND()</f>
        <v>0.15978996882630758</v>
      </c>
      <c r="E127">
        <f ca="1">RAND()</f>
        <v>0.91642953051508003</v>
      </c>
      <c r="F127">
        <f ca="1">RAND()</f>
        <v>0.96283526188335</v>
      </c>
      <c r="G127">
        <f ca="1">RAND()</f>
        <v>0.76903321158259119</v>
      </c>
      <c r="H127">
        <f ca="1">RAND()</f>
        <v>0.27192013944207971</v>
      </c>
      <c r="I127">
        <f ca="1">RAND()</f>
        <v>0.49452964761674467</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Equip8101</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8000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1.0000000000000009</v>
      </c>
      <c r="BT127">
        <f t="shared" ca="1" si="20"/>
        <v>0.99999999999999967</v>
      </c>
      <c r="BU127">
        <f t="shared" ca="1" si="21"/>
        <v>0.99999999999999933</v>
      </c>
      <c r="BV127" t="str">
        <f ca="1">OFFSET([1]EquipTable!$A$1,ROW()-1,0)</f>
        <v>Equip8405</v>
      </c>
    </row>
    <row r="128" spans="1:74">
      <c r="A128">
        <v>13</v>
      </c>
      <c r="B128">
        <v>6</v>
      </c>
      <c r="C128">
        <f>IF(B128&lt;=9,0,
IF(B128=10,1,2))</f>
        <v>0</v>
      </c>
      <c r="D128">
        <f ca="1">RAND()</f>
        <v>0.40204418336334302</v>
      </c>
      <c r="E128">
        <f ca="1">RAND()</f>
        <v>8.4026655438164455E-2</v>
      </c>
      <c r="F128">
        <f ca="1">RAND()</f>
        <v>0.81293882131835382</v>
      </c>
      <c r="G128">
        <f ca="1">RAND()</f>
        <v>0.722254507485241</v>
      </c>
      <c r="H128">
        <f ca="1">RAND()</f>
        <v>0.70110376130234919</v>
      </c>
      <c r="I128">
        <f ca="1">RAND()</f>
        <v>0.44421187286132868</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Equip1001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1.0000000000000009</v>
      </c>
      <c r="BT128">
        <f t="shared" ca="1" si="20"/>
        <v>0.99999999999999967</v>
      </c>
      <c r="BU128">
        <f t="shared" ca="1" si="21"/>
        <v>0.99999999999999933</v>
      </c>
      <c r="BV128" t="str">
        <f ca="1">OFFSET([1]EquipTable!$A$1,ROW()-1,0)</f>
        <v>후보</v>
      </c>
    </row>
    <row r="129" spans="1:40">
      <c r="A129">
        <v>13</v>
      </c>
      <c r="B129">
        <v>7</v>
      </c>
      <c r="C129">
        <f>IF(B129&lt;=9,0,
IF(B129=10,1,2))</f>
        <v>0</v>
      </c>
      <c r="D129">
        <f ca="1">RAND()</f>
        <v>0.84737575434060353</v>
      </c>
      <c r="E129">
        <f ca="1">RAND()</f>
        <v>0.86886279025955271</v>
      </c>
      <c r="F129">
        <f ca="1">RAND()</f>
        <v>0.39450833872382496</v>
      </c>
      <c r="G129">
        <f ca="1">RAND()</f>
        <v>0.57593599248358096</v>
      </c>
      <c r="H129">
        <f ca="1">RAND()</f>
        <v>0.58764961563725593</v>
      </c>
      <c r="I129">
        <f ca="1">RAND()</f>
        <v>0.62429398891917742</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Equip8201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29500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0.56830456935735418</v>
      </c>
      <c r="E130">
        <f ca="1">RAND()</f>
        <v>1.9504168082563056E-2</v>
      </c>
      <c r="F130">
        <f ca="1">RAND()</f>
        <v>4.0436601596585908E-2</v>
      </c>
      <c r="G130">
        <f ca="1">RAND()</f>
        <v>6.9884597184402319E-2</v>
      </c>
      <c r="H130">
        <f ca="1">RAND()</f>
        <v>0.39598561637923946</v>
      </c>
      <c r="I130">
        <f ca="1">RAND()</f>
        <v>0.26258401624928951</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0.24181619038433089</v>
      </c>
      <c r="E131">
        <f ca="1">RAND()</f>
        <v>0.13782174820535198</v>
      </c>
      <c r="F131">
        <f ca="1">RAND()</f>
        <v>0.99940736859283541</v>
      </c>
      <c r="G131">
        <f ca="1">RAND()</f>
        <v>0.42167795142800524</v>
      </c>
      <c r="H131">
        <f ca="1">RAND()</f>
        <v>0.44516239361646692</v>
      </c>
      <c r="I131">
        <f ca="1">RAND()</f>
        <v>0.10275312322024266</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0.17645312761069198</v>
      </c>
      <c r="E132">
        <f ca="1">RAND()</f>
        <v>0.14467013689456665</v>
      </c>
      <c r="F132">
        <f ca="1">RAND()</f>
        <v>0.68341065156245462</v>
      </c>
      <c r="G132">
        <f ca="1">RAND()</f>
        <v>0.64654696812067314</v>
      </c>
      <c r="H132">
        <f ca="1">RAND()</f>
        <v>9.3159746618222128E-3</v>
      </c>
      <c r="I132">
        <f ca="1">RAND()</f>
        <v>0.52294719969349368</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Equip1101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1300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410</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0.76574871675785883</v>
      </c>
      <c r="E133">
        <f ca="1">RAND()</f>
        <v>0.53549593002504792</v>
      </c>
      <c r="F133">
        <f ca="1">RAND()</f>
        <v>0.5225861086498873</v>
      </c>
      <c r="G133">
        <f ca="1">RAND()</f>
        <v>0.64086435160575561</v>
      </c>
      <c r="H133">
        <f ca="1">RAND()</f>
        <v>0.79717261234326919</v>
      </c>
      <c r="I133">
        <f ca="1">RAND()</f>
        <v>0.5934010814032662</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Equip4301</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7600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252</v>
      </c>
      <c r="W133">
        <v>1</v>
      </c>
      <c r="X133" t="s">
        <v>129</v>
      </c>
      <c r="Z133">
        <v>11</v>
      </c>
      <c r="AA133" t="str">
        <f ca="1">IF(ISBLANK(AB133),"",
VLOOKUP(AB133,OFFSET(INDIRECT("$A:$B"),0,MATCH(AB$1&amp;"_Verify",INDIRECT("$1:$1"),0)-1),2,0)
)</f>
        <v>fe</v>
      </c>
      <c r="AB133" t="s">
        <v>82</v>
      </c>
      <c r="AC133" t="s">
        <v>245</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숨겨온 원한</v>
      </c>
      <c r="AL133">
        <v>1</v>
      </c>
      <c r="AM133" t="str">
        <f ca="1">IF(ROW()=2,AN133,OFFSET(AM133,-1,0)&amp;IF(LEN(AN133)=0,"",","&amp;AN133))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{"dy":14,"sl":1,"tp":"fe","vl":"Equip1002","cn":1,"pt":"GO","pr":800}</v>
      </c>
    </row>
    <row r="134" spans="1:40">
      <c r="A134">
        <v>14</v>
      </c>
      <c r="B134">
        <v>2</v>
      </c>
      <c r="C134">
        <f>IF(B134&lt;=9,0,
IF(B134=10,1,2))</f>
        <v>0</v>
      </c>
      <c r="D134">
        <f ca="1">RAND()</f>
        <v>0.11648168229910083</v>
      </c>
      <c r="E134">
        <f ca="1">RAND()</f>
        <v>0.83329013907275495</v>
      </c>
      <c r="F134">
        <f ca="1">RAND()</f>
        <v>0.34371530087804447</v>
      </c>
      <c r="G134">
        <f ca="1">RAND()</f>
        <v>0.2080972276708396</v>
      </c>
      <c r="H134">
        <f ca="1">RAND()</f>
        <v>0.38587725558241293</v>
      </c>
      <c r="I134">
        <f ca="1">RAND()</f>
        <v>0.16007231442546566</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83329</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12</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3600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4.5750166168391337E-2</v>
      </c>
      <c r="E135">
        <f ca="1">RAND()</f>
        <v>0.68960116185952647</v>
      </c>
      <c r="F135">
        <f ca="1">RAND()</f>
        <v>0.55571858596027102</v>
      </c>
      <c r="G135">
        <f ca="1">RAND()</f>
        <v>0.51652149214624654</v>
      </c>
      <c r="H135">
        <f ca="1">RAND()</f>
        <v>0.71636342339246828</v>
      </c>
      <c r="I135">
        <f ca="1">RAND()</f>
        <v>3.4368059248756078E-3</v>
      </c>
      <c r="M135" t="str">
        <f ca="1">IF(LEN(J135)&lt;&gt;0,J135,VLOOKUP(D135+$B135,$BJ:$BK,MATCH($BK$1,$BJ$1:$BK$1,0),1))</f>
        <v>안 지정 캐릭터 PP 영웅등급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68960</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11</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3300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442</v>
      </c>
      <c r="AD135">
        <v>1</v>
      </c>
      <c r="AE135" t="s">
        <v>129</v>
      </c>
      <c r="AF135">
        <v>209</v>
      </c>
      <c r="AG135">
        <v>129</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전설</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요정왕의 활</v>
      </c>
      <c r="AL135">
        <v>1</v>
      </c>
      <c r="AM135" t="str">
        <f ca="1">IF(ROW()=2,AN135,OFFSET(AM135,-1,0)&amp;IF(LEN(AN135)=0,"",","&amp;AN135))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{"dy":14,"sl":3,"tp":"fe","vl":"Equip2402","cn":1,"pt":"DI","pp":209,"pr":129}</v>
      </c>
    </row>
    <row r="136" spans="1:40">
      <c r="A136">
        <v>14</v>
      </c>
      <c r="B136">
        <v>4</v>
      </c>
      <c r="C136">
        <f>IF(B136&lt;=9,0,
IF(B136=10,1,2))</f>
        <v>0</v>
      </c>
      <c r="D136">
        <f ca="1">RAND()</f>
        <v>0.4050308049192981</v>
      </c>
      <c r="E136">
        <f ca="1">RAND()</f>
        <v>0.39123205048673881</v>
      </c>
      <c r="F136">
        <f ca="1">RAND()</f>
        <v>0.72441339352778455</v>
      </c>
      <c r="G136">
        <f ca="1">RAND()</f>
        <v>0.93507934345412314</v>
      </c>
      <c r="H136">
        <f ca="1">RAND()</f>
        <v>0.11383467990845086</v>
      </c>
      <c r="I136">
        <f ca="1">RAND()</f>
        <v>1.8758734180787329E-2</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39123</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7</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2100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435</v>
      </c>
      <c r="AD136">
        <v>1</v>
      </c>
      <c r="AE136" t="s">
        <v>125</v>
      </c>
      <c r="AG136">
        <v>1200</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1.9757603498455123E-2</v>
      </c>
      <c r="E137">
        <f ca="1">RAND()</f>
        <v>0.91807546825856345</v>
      </c>
      <c r="F137">
        <f ca="1">RAND()</f>
        <v>0.18313558125354734</v>
      </c>
      <c r="G137">
        <f ca="1">RAND()</f>
        <v>0.47431436756652101</v>
      </c>
      <c r="H137">
        <f ca="1">RAND()</f>
        <v>0.12435171574559467</v>
      </c>
      <c r="I137">
        <f ca="1">RAND()</f>
        <v>0.71105902145235411</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Equip8101</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8200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494</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잔혹한 지배자</v>
      </c>
      <c r="AL137">
        <v>1</v>
      </c>
      <c r="AM137" t="str">
        <f ca="1">IF(ROW()=2,AN137,OFFSET(AM137,-1,0)&amp;IF(LEN(AN137)=0,"",","&amp;AN137))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{"dy":14,"sl":5,"tp":"fe","vl":"Equip4201","cn":1,"pt":"GO","pr":3300}</v>
      </c>
    </row>
    <row r="138" spans="1:40">
      <c r="A138">
        <v>14</v>
      </c>
      <c r="B138">
        <v>6</v>
      </c>
      <c r="C138">
        <f>IF(B138&lt;=9,0,
IF(B138=10,1,2))</f>
        <v>0</v>
      </c>
      <c r="D138">
        <f ca="1">RAND()</f>
        <v>0.68926010330141119</v>
      </c>
      <c r="E138">
        <f ca="1">RAND()</f>
        <v>0.75163714060166797</v>
      </c>
      <c r="F138">
        <f ca="1">RAND()</f>
        <v>0.53963953856606728</v>
      </c>
      <c r="G138">
        <f ca="1">RAND()</f>
        <v>0.25365247829168258</v>
      </c>
      <c r="H138">
        <f ca="1">RAND()</f>
        <v>9.9063029845161354E-2</v>
      </c>
      <c r="I138">
        <f ca="1">RAND()</f>
        <v>0.77156902617137479</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Equip7101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3700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0.10229741724318764</v>
      </c>
      <c r="E139">
        <f ca="1">RAND()</f>
        <v>0.50586228077620132</v>
      </c>
      <c r="F139">
        <f ca="1">RAND()</f>
        <v>2.7269604938627734E-2</v>
      </c>
      <c r="G139">
        <f ca="1">RAND()</f>
        <v>0.35139674718121361</v>
      </c>
      <c r="H139">
        <f ca="1">RAND()</f>
        <v>0.10290534743981583</v>
      </c>
      <c r="I139">
        <f ca="1">RAND()</f>
        <v>6.798894037559855E-2</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Equip6001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1700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187</v>
      </c>
      <c r="W139">
        <v>1</v>
      </c>
      <c r="X139" t="s">
        <v>125</v>
      </c>
      <c r="Z139">
        <v>7800</v>
      </c>
      <c r="AA139" t="str">
        <f ca="1">IF(ISBLANK(AB139),"",
VLOOKUP(AB139,OFFSET(INDIRECT("$A:$B"),0,MATCH(AB$1&amp;"_Verify",INDIRECT("$1:$1"),0)-1),2,0)
)</f>
        <v>fe</v>
      </c>
      <c r="AB139" t="s">
        <v>82</v>
      </c>
      <c r="AC139" t="s">
        <v>412</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0.58839662873025023</v>
      </c>
      <c r="E140">
        <f ca="1">RAND()</f>
        <v>0.71684624491587512</v>
      </c>
      <c r="F140">
        <f ca="1">RAND()</f>
        <v>0.60235444584428421</v>
      </c>
      <c r="G140">
        <f ca="1">RAND()</f>
        <v>0.84316105808152964</v>
      </c>
      <c r="H140">
        <f ca="1">RAND()</f>
        <v>0.89087505919121124</v>
      </c>
      <c r="I140">
        <f ca="1">RAND()</f>
        <v>0.12428848152170102</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0.54022070965933111</v>
      </c>
      <c r="E141">
        <f ca="1">RAND()</f>
        <v>0.50106108813313899</v>
      </c>
      <c r="F141">
        <f ca="1">RAND()</f>
        <v>0.43652170827439274</v>
      </c>
      <c r="G141">
        <f ca="1">RAND()</f>
        <v>0.22404437320245219</v>
      </c>
      <c r="H141">
        <f ca="1">RAND()</f>
        <v>0.26334077798380817</v>
      </c>
      <c r="I141">
        <f ca="1">RAND()</f>
        <v>0.65844415085017138</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0.79728950142621602</v>
      </c>
      <c r="E142">
        <f ca="1">RAND()</f>
        <v>2.445080087555096E-2</v>
      </c>
      <c r="F142">
        <f ca="1">RAND()</f>
        <v>8.1383982616478723E-2</v>
      </c>
      <c r="G142">
        <f ca="1">RAND()</f>
        <v>0.49492304451866576</v>
      </c>
      <c r="H142">
        <f ca="1">RAND()</f>
        <v>0.65294505768032252</v>
      </c>
      <c r="I142">
        <f ca="1">RAND()</f>
        <v>0.63575950925354163</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Equip0002</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800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9.3201386413101495E-2</v>
      </c>
      <c r="E143">
        <f ca="1">RAND()</f>
        <v>0.11548471942075378</v>
      </c>
      <c r="F143">
        <f ca="1">RAND()</f>
        <v>0.75740323820343769</v>
      </c>
      <c r="G143">
        <f ca="1">RAND()</f>
        <v>0.61685746831933319</v>
      </c>
      <c r="H143">
        <f ca="1">RAND()</f>
        <v>0.96475307955624545</v>
      </c>
      <c r="I143">
        <f ca="1">RAND()</f>
        <v>0.56112767928377016</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Equip1001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800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0.77433341679030876</v>
      </c>
      <c r="E144">
        <f ca="1">RAND()</f>
        <v>0.69624808532062432</v>
      </c>
      <c r="F144">
        <f ca="1">RAND()</f>
        <v>0.2595921278884088</v>
      </c>
      <c r="G144">
        <f ca="1">RAND()</f>
        <v>0.83496563856854045</v>
      </c>
      <c r="H144">
        <f ca="1">RAND()</f>
        <v>9.0764759105257053E-2</v>
      </c>
      <c r="I144">
        <f ca="1">RAND()</f>
        <v>0.14944103029324496</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69624</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3300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0.15775174395129576</v>
      </c>
      <c r="E145">
        <f ca="1">RAND()</f>
        <v>0.99524311022415546</v>
      </c>
      <c r="F145">
        <f ca="1">RAND()</f>
        <v>0.55045251152920061</v>
      </c>
      <c r="G145">
        <f ca="1">RAND()</f>
        <v>0.37649371909759644</v>
      </c>
      <c r="H145">
        <f ca="1">RAND()</f>
        <v>0.18763898603153983</v>
      </c>
      <c r="I145">
        <f ca="1">RAND()</f>
        <v>0.29325537019557102</v>
      </c>
      <c r="M145" t="str">
        <f ca="1">IF(LEN(J145)&lt;&gt;0,J145,VLOOKUP(D145+$B145,$BJ:$BK,MATCH($BK$1,$BJ$1:$BK$1,0),1))</f>
        <v>안 지정 캐릭터 PP 영웅등급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99524</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4200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0.97268912303830546</v>
      </c>
      <c r="E146">
        <f ca="1">RAND()</f>
        <v>0.87467055763806523</v>
      </c>
      <c r="F146">
        <f ca="1">RAND()</f>
        <v>3.4965623336332574E-2</v>
      </c>
      <c r="G146">
        <f ca="1">RAND()</f>
        <v>1.5830576379409655E-2</v>
      </c>
      <c r="H146">
        <f ca="1">RAND()</f>
        <v>0.90584194524500905</v>
      </c>
      <c r="I146">
        <f ca="1">RAND()</f>
        <v>0.70168983783805472</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87467</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13</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3900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402</v>
      </c>
      <c r="AD146">
        <v>1</v>
      </c>
      <c r="AE146" t="s">
        <v>125</v>
      </c>
      <c r="AG146">
        <v>800</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떠오르는 태양</v>
      </c>
      <c r="AL146">
        <v>1</v>
      </c>
      <c r="AM146" t="str">
        <f ca="1">IF(ROW()=2,AN146,OFFSET(AM146,-1,0)&amp;IF(LEN(AN146)=0,"",","&amp;AN146))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{"dy":15,"sl":4,"tp":"fe","vl":"Equip3002","cn":1,"pt":"GO","pr":800}</v>
      </c>
    </row>
    <row r="147" spans="1:40">
      <c r="A147">
        <v>15</v>
      </c>
      <c r="B147">
        <v>5</v>
      </c>
      <c r="C147">
        <f>IF(B147&lt;=9,0,
IF(B147=10,1,2))</f>
        <v>0</v>
      </c>
      <c r="D147">
        <f ca="1">RAND()</f>
        <v>0.87211745461181467</v>
      </c>
      <c r="E147">
        <f ca="1">RAND()</f>
        <v>0.18993863290650381</v>
      </c>
      <c r="F147">
        <f ca="1">RAND()</f>
        <v>0.42399610493360884</v>
      </c>
      <c r="G147">
        <f ca="1">RAND()</f>
        <v>0.24250858958478327</v>
      </c>
      <c r="H147">
        <f ca="1">RAND()</f>
        <v>0.47482116485278847</v>
      </c>
      <c r="I147">
        <f ca="1">RAND()</f>
        <v>0.40307937507765579</v>
      </c>
      <c r="M147" t="str">
        <f ca="1">IF(LEN(J147)&lt;&gt;0,J147,VLOOKUP(D147+$B147,$BJ:$BK,MATCH($BK$1,$BJ$1:$BK$1,0),1))</f>
        <v>안 지정 캐릭터 PP 일반등급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18993</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5</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1500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0.79001171782162682</v>
      </c>
      <c r="E148">
        <f ca="1">RAND()</f>
        <v>0.5218776207453969</v>
      </c>
      <c r="F148">
        <f ca="1">RAND()</f>
        <v>0.3623095699665787</v>
      </c>
      <c r="G148">
        <f ca="1">RAND()</f>
        <v>0.82892248693791803</v>
      </c>
      <c r="H148">
        <f ca="1">RAND()</f>
        <v>0.69049547379181753</v>
      </c>
      <c r="I148">
        <f ca="1">RAND()</f>
        <v>0.88011766828200277</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Equip6002</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2300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491</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주술인 방패</v>
      </c>
      <c r="AL148">
        <v>1</v>
      </c>
      <c r="AM148" t="str">
        <f ca="1">IF(ROW()=2,AN148,OFFSET(AM148,-1,0)&amp;IF(LEN(AN148)=0,"",","&amp;AN148))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{"dy":15,"sl":6,"tp":"fe","vl":"Equip7301","cn":1,"pt":"GO","pr":22400}</v>
      </c>
    </row>
    <row r="149" spans="1:40">
      <c r="A149">
        <v>15</v>
      </c>
      <c r="B149">
        <v>7</v>
      </c>
      <c r="C149">
        <f>IF(B149&lt;=9,0,
IF(B149=10,1,2))</f>
        <v>0</v>
      </c>
      <c r="D149">
        <f ca="1">RAND()</f>
        <v>0.32977687398231459</v>
      </c>
      <c r="E149">
        <f ca="1">RAND()</f>
        <v>0.58565231541852858</v>
      </c>
      <c r="F149">
        <f ca="1">RAND()</f>
        <v>0.64332890893339667</v>
      </c>
      <c r="G149">
        <f ca="1">RAND()</f>
        <v>0.84343039366600248</v>
      </c>
      <c r="H149">
        <f ca="1">RAND()</f>
        <v>0.10736187237472428</v>
      </c>
      <c r="I149">
        <f ca="1">RAND()</f>
        <v>0.49938314060126099</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Equip6302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22500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0.40967753806522622</v>
      </c>
      <c r="E150">
        <f ca="1">RAND()</f>
        <v>0.38250472891780785</v>
      </c>
      <c r="F150">
        <f ca="1">RAND()</f>
        <v>0.38083095386359311</v>
      </c>
      <c r="G150">
        <f ca="1">RAND()</f>
        <v>0.97945508400242165</v>
      </c>
      <c r="H150">
        <f ca="1">RAND()</f>
        <v>0.15607451935719274</v>
      </c>
      <c r="I150">
        <f ca="1">RAND()</f>
        <v>0.89484834462601581</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fl1</v>
      </c>
      <c r="AB150" t="s">
        <v>509</v>
      </c>
      <c r="AC150" t="s">
        <v>480</v>
      </c>
      <c r="AD150">
        <v>1</v>
      </c>
      <c r="AE150" t="s">
        <v>129</v>
      </c>
      <c r="AF150">
        <v>219</v>
      </c>
      <c r="AG150">
        <v>129</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오비우스</v>
      </c>
      <c r="AL150">
        <v>1</v>
      </c>
      <c r="AM150" t="str">
        <f ca="1">IF(ROW()=2,AN150,OFFSET(AM150,-1,0)&amp;IF(LEN(AN150)=0,"",","&amp;AN150))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{"dy":15,"sl":8,"tp":"fl1","vl":"Actor1141","cn":1,"pt":"DI","pp":219,"pr":129}</v>
      </c>
    </row>
    <row r="151" spans="1:40">
      <c r="A151">
        <v>15</v>
      </c>
      <c r="B151">
        <v>9</v>
      </c>
      <c r="C151">
        <f>IF(B151&lt;=9,0,
IF(B151=10,1,2))</f>
        <v>0</v>
      </c>
      <c r="D151">
        <f ca="1">RAND()</f>
        <v>3.0987458713540361E-2</v>
      </c>
      <c r="E151">
        <f ca="1">RAND()</f>
        <v>0.10776284195128594</v>
      </c>
      <c r="F151">
        <f ca="1">RAND()</f>
        <v>0.47486647024330131</v>
      </c>
      <c r="G151">
        <f ca="1">RAND()</f>
        <v>0.4742429568367692</v>
      </c>
      <c r="H151">
        <f ca="1">RAND()</f>
        <v>0.44236959278171162</v>
      </c>
      <c r="I151">
        <f ca="1">RAND()</f>
        <v>0.16746890401727565</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fl1</v>
      </c>
      <c r="AB151" t="s">
        <v>509</v>
      </c>
      <c r="AC151" t="s">
        <v>519</v>
      </c>
      <c r="AD151">
        <v>1</v>
      </c>
      <c r="AE151" t="s">
        <v>129</v>
      </c>
      <c r="AF151">
        <v>229</v>
      </c>
      <c r="AG151">
        <v>149</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프리스</v>
      </c>
      <c r="AL151">
        <v>1</v>
      </c>
      <c r="AM151" t="str">
        <f ca="1">IF(ROW()=2,AN151,OFFSET(AM151,-1,0)&amp;IF(LEN(AN151)=0,"",","&amp;AN151))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{"dy":15,"sl":9,"tp":"fl1","vl":"Actor0125","cn":1,"pt":"DI","pp":229,"pr":149}</v>
      </c>
    </row>
    <row r="152" spans="1:40">
      <c r="A152">
        <v>16</v>
      </c>
      <c r="B152">
        <v>0</v>
      </c>
      <c r="C152">
        <f>IF(B152&lt;=9,0,
IF(B152=10,1,2))</f>
        <v>0</v>
      </c>
      <c r="D152">
        <f ca="1">RAND()</f>
        <v>3.3594821091778138E-2</v>
      </c>
      <c r="E152">
        <f ca="1">RAND()</f>
        <v>8.1025053113214618E-2</v>
      </c>
      <c r="F152">
        <f ca="1">RAND()</f>
        <v>0.59258635529647707</v>
      </c>
      <c r="G152">
        <f ca="1">RAND()</f>
        <v>0.58597079593410395</v>
      </c>
      <c r="H152">
        <f ca="1">RAND()</f>
        <v>0.67653701060602767</v>
      </c>
      <c r="I152">
        <f ca="1">RAND()</f>
        <v>0.46793648265236709</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Equip0301</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7500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452</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0.26299972499141899</v>
      </c>
      <c r="E153">
        <f ca="1">RAND()</f>
        <v>0.97813758592717182</v>
      </c>
      <c r="F153">
        <f ca="1">RAND()</f>
        <v>0.86743374395686323</v>
      </c>
      <c r="G153">
        <f ca="1">RAND()</f>
        <v>0.63314065068465752</v>
      </c>
      <c r="H153">
        <f ca="1">RAND()</f>
        <v>0.39190346640990859</v>
      </c>
      <c r="I153">
        <f ca="1">RAND()</f>
        <v>0.42043926206434723</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Equip8301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74300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463</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원시 부족 지팡이</v>
      </c>
      <c r="AL153">
        <v>1</v>
      </c>
      <c r="AM153" t="str">
        <f ca="1">IF(ROW()=2,AN153,OFFSET(AM153,-1,0)&amp;IF(LEN(AN153)=0,"",","&amp;AN153))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{"dy":16,"sl":1,"tp":"fe","vl":"Equip3101","cn":1,"pt":"GO","pr":1200}</v>
      </c>
    </row>
    <row r="154" spans="1:40">
      <c r="A154">
        <v>16</v>
      </c>
      <c r="B154">
        <v>2</v>
      </c>
      <c r="C154">
        <f>IF(B154&lt;=9,0,
IF(B154=10,1,2))</f>
        <v>0</v>
      </c>
      <c r="D154">
        <f ca="1">RAND()</f>
        <v>0.72720158440704252</v>
      </c>
      <c r="E154">
        <f ca="1">RAND()</f>
        <v>0.49062249517394374</v>
      </c>
      <c r="F154">
        <f ca="1">RAND()</f>
        <v>2.5705443784120652E-2</v>
      </c>
      <c r="G154">
        <f ca="1">RAND()</f>
        <v>0.31491297006969166</v>
      </c>
      <c r="H154">
        <f ca="1">RAND()</f>
        <v>0.25950609505736855</v>
      </c>
      <c r="I154">
        <f ca="1">RAND()</f>
        <v>0.31374493742810172</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49062</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8</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2400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0.95079073304815331</v>
      </c>
      <c r="E155">
        <f ca="1">RAND()</f>
        <v>0.67875697653403622</v>
      </c>
      <c r="F155">
        <f ca="1">RAND()</f>
        <v>0.64743746027875648</v>
      </c>
      <c r="G155">
        <f ca="1">RAND()</f>
        <v>7.2051025780459299E-2</v>
      </c>
      <c r="H155">
        <f ca="1">RAND()</f>
        <v>0.19400137522826122</v>
      </c>
      <c r="I155">
        <f ca="1">RAND()</f>
        <v>0.57620512618291342</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67875</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11</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3300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383</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그림자 단검</v>
      </c>
      <c r="AL155">
        <v>1</v>
      </c>
      <c r="AM155" t="str">
        <f ca="1">IF(ROW()=2,AN155,OFFSET(AM155,-1,0)&amp;IF(LEN(AN155)=0,"",","&amp;AN155))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{"dy":16,"sl":3,"tp":"fe","vl":"Equip1102","cn":1,"pt":"GO","pr":1100}</v>
      </c>
    </row>
    <row r="156" spans="1:40">
      <c r="A156">
        <v>16</v>
      </c>
      <c r="B156">
        <v>4</v>
      </c>
      <c r="C156">
        <f>IF(B156&lt;=9,0,
IF(B156=10,1,2))</f>
        <v>0</v>
      </c>
      <c r="D156">
        <f ca="1">RAND()</f>
        <v>0.1135597907080903</v>
      </c>
      <c r="E156">
        <f ca="1">RAND()</f>
        <v>0.27657934310386845</v>
      </c>
      <c r="F156">
        <f ca="1">RAND()</f>
        <v>0.40029040889991918</v>
      </c>
      <c r="G156">
        <f ca="1">RAND()</f>
        <v>0.46567762797525902</v>
      </c>
      <c r="H156">
        <f ca="1">RAND()</f>
        <v>0.82930379148855826</v>
      </c>
      <c r="I156">
        <f ca="1">RAND()</f>
        <v>0.36024818348318999</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27657</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6</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1800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0.34438759202931457</v>
      </c>
      <c r="E157">
        <f ca="1">RAND()</f>
        <v>0.21648879520847653</v>
      </c>
      <c r="F157">
        <f ca="1">RAND()</f>
        <v>0.26435887640533906</v>
      </c>
      <c r="G157">
        <f ca="1">RAND()</f>
        <v>0.99278005951613224</v>
      </c>
      <c r="H157">
        <f ca="1">RAND()</f>
        <v>0.47346857887820892</v>
      </c>
      <c r="I157">
        <f ca="1">RAND()</f>
        <v>2.4996707993731881E-3</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Equip1302</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7000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415</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0.67947687752306674</v>
      </c>
      <c r="E158">
        <f ca="1">RAND()</f>
        <v>0.94730817915864007</v>
      </c>
      <c r="F158">
        <f ca="1">RAND()</f>
        <v>0.93600532759011457</v>
      </c>
      <c r="G158">
        <f ca="1">RAND()</f>
        <v>0.38730377819811423</v>
      </c>
      <c r="H158">
        <f ca="1">RAND()</f>
        <v>0.46544363435605118</v>
      </c>
      <c r="I158">
        <f ca="1">RAND()</f>
        <v>0.30712142430334632</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Equip8101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7800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0.13201374602262905</v>
      </c>
      <c r="E159">
        <f ca="1">RAND()</f>
        <v>0.70569325669502836</v>
      </c>
      <c r="F159">
        <f ca="1">RAND()</f>
        <v>0.32876306085203111</v>
      </c>
      <c r="G159">
        <f ca="1">RAND()</f>
        <v>0.85234448519272432</v>
      </c>
      <c r="H159">
        <f ca="1">RAND()</f>
        <v>0.59207046772698757</v>
      </c>
      <c r="I159">
        <f ca="1">RAND()</f>
        <v>0.77411426430595742</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Equip8001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5300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239</v>
      </c>
      <c r="W159">
        <v>1</v>
      </c>
      <c r="X159" t="s">
        <v>125</v>
      </c>
      <c r="Z159">
        <v>29300</v>
      </c>
      <c r="AA159" t="str">
        <f ca="1">IF(ISBLANK(AB159),"",
VLOOKUP(AB159,OFFSET(INDIRECT("$A:$B"),0,MATCH(AB$1&amp;"_Verify",INDIRECT("$1:$1"),0)-1),2,0)
)</f>
        <v>fe</v>
      </c>
      <c r="AB159" t="s">
        <v>82</v>
      </c>
      <c r="AC159" t="s">
        <v>413</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0.85395241785884213</v>
      </c>
      <c r="E160">
        <f ca="1">RAND()</f>
        <v>0.79929680589955354</v>
      </c>
      <c r="F160">
        <f ca="1">RAND()</f>
        <v>0.25450953615754413</v>
      </c>
      <c r="G160">
        <f ca="1">RAND()</f>
        <v>0.69191619243071667</v>
      </c>
      <c r="H160">
        <f ca="1">RAND()</f>
        <v>0.83938458079327105</v>
      </c>
      <c r="I160">
        <f ca="1">RAND()</f>
        <v>0.91005173571581621</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0.85274567121724376</v>
      </c>
      <c r="E161">
        <f ca="1">RAND()</f>
        <v>0.49841799299385436</v>
      </c>
      <c r="F161">
        <f ca="1">RAND()</f>
        <v>0.8473913085396827</v>
      </c>
      <c r="G161">
        <f ca="1">RAND()</f>
        <v>0.14164503663396699</v>
      </c>
      <c r="H161">
        <f ca="1">RAND()</f>
        <v>0.33422171688128532</v>
      </c>
      <c r="I161">
        <f ca="1">RAND()</f>
        <v>2.0296302767391028E-2</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6.2946299127442318E-2</v>
      </c>
      <c r="E162">
        <f ca="1">RAND()</f>
        <v>0.35252019873847229</v>
      </c>
      <c r="F162">
        <f ca="1">RAND()</f>
        <v>0.72604605131537792</v>
      </c>
      <c r="G162">
        <f ca="1">RAND()</f>
        <v>0.68282819230319236</v>
      </c>
      <c r="H162">
        <f ca="1">RAND()</f>
        <v>0.66349674655132063</v>
      </c>
      <c r="I162">
        <f ca="1">RAND()</f>
        <v>5.2394404682831741E-2</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Equip3002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600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187</v>
      </c>
      <c r="W162">
        <v>1</v>
      </c>
      <c r="X162" t="s">
        <v>125</v>
      </c>
      <c r="Z162">
        <v>8300</v>
      </c>
      <c r="AA162" t="str">
        <f ca="1">IF(ISBLANK(AB162),"",
VLOOKUP(AB162,OFFSET(INDIRECT("$A:$B"),0,MATCH(AB$1&amp;"_Verify",INDIRECT("$1:$1"),0)-1),2,0)
)</f>
        <v>fe</v>
      </c>
      <c r="AB162" t="s">
        <v>82</v>
      </c>
      <c r="AC162" t="s">
        <v>464</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0.70208059304704151</v>
      </c>
      <c r="E163">
        <f ca="1">RAND()</f>
        <v>0.9283596929129827</v>
      </c>
      <c r="F163">
        <f ca="1">RAND()</f>
        <v>0.80568289370641044</v>
      </c>
      <c r="G163">
        <f ca="1">RAND()</f>
        <v>0.33478074092273513</v>
      </c>
      <c r="H163">
        <f ca="1">RAND()</f>
        <v>0.30206195861536544</v>
      </c>
      <c r="I163">
        <f ca="1">RAND()</f>
        <v>8.9681819764877768E-2</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Equip8101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7500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0.25286073781924645</v>
      </c>
      <c r="E164">
        <f ca="1">RAND()</f>
        <v>0.84207780774989505</v>
      </c>
      <c r="F164">
        <f ca="1">RAND()</f>
        <v>4.536621366465321E-2</v>
      </c>
      <c r="G164">
        <f ca="1">RAND()</f>
        <v>0.66846898726055326</v>
      </c>
      <c r="H164">
        <f ca="1">RAND()</f>
        <v>0.99367722707302109</v>
      </c>
      <c r="I164">
        <f ca="1">RAND()</f>
        <v>0.94329103840884099</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84207</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444</v>
      </c>
      <c r="AD164">
        <v>1</v>
      </c>
      <c r="AE164" t="s">
        <v>374</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사파이어 대거</v>
      </c>
      <c r="AL164">
        <v>1</v>
      </c>
      <c r="AM164" t="str">
        <f ca="1">IF(ROW()=2,AN164,OFFSET(AM164,-1,0)&amp;IF(LEN(AN164)=0,"",","&amp;AN164))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{"dy":17,"sl":2,"tp":"fe","vl":"Equip1201","cn":1,"pt":"GO","pr":3300}</v>
      </c>
    </row>
    <row r="165" spans="1:40">
      <c r="A165">
        <v>17</v>
      </c>
      <c r="B165">
        <v>3</v>
      </c>
      <c r="C165">
        <f>IF(B165&lt;=9,0,
IF(B165=10,1,2))</f>
        <v>0</v>
      </c>
      <c r="D165">
        <f ca="1">RAND()</f>
        <v>0.32922900207321271</v>
      </c>
      <c r="E165">
        <f ca="1">RAND()</f>
        <v>0.62130172507525594</v>
      </c>
      <c r="F165">
        <f ca="1">RAND()</f>
        <v>0.72744835950423936</v>
      </c>
      <c r="G165">
        <f ca="1">RAND()</f>
        <v>0.94289605545124744</v>
      </c>
      <c r="H165">
        <f ca="1">RAND()</f>
        <v>0.28346962603343795</v>
      </c>
      <c r="I165">
        <f ca="1">RAND()</f>
        <v>0.31501156209558334</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62130</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10</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3000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0.28732908595373297</v>
      </c>
      <c r="E166">
        <f ca="1">RAND()</f>
        <v>0.70044116397705569</v>
      </c>
      <c r="F166">
        <f ca="1">RAND()</f>
        <v>0.41648276795431327</v>
      </c>
      <c r="G166">
        <f ca="1">RAND()</f>
        <v>0.17770234479227853</v>
      </c>
      <c r="H166">
        <f ca="1">RAND()</f>
        <v>0.86376645429956067</v>
      </c>
      <c r="I166">
        <f ca="1">RAND()</f>
        <v>0.37751381737220113</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70044</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3300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472</v>
      </c>
      <c r="AD166">
        <v>1</v>
      </c>
      <c r="AE166" t="s">
        <v>129</v>
      </c>
      <c r="AF166">
        <v>189</v>
      </c>
      <c r="AG166">
        <v>59</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전설</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유물 약탈자</v>
      </c>
      <c r="AL166">
        <v>1</v>
      </c>
      <c r="AM166" t="str">
        <f ca="1">IF(ROW()=2,AN166,OFFSET(AM166,-1,0)&amp;IF(LEN(AN166)=0,"",","&amp;AN166))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{"dy":17,"sl":4,"tp":"fe","vl":"Equip0402","cn":1,"pt":"DI","pp":189,"pr":59}</v>
      </c>
    </row>
    <row r="167" spans="1:40">
      <c r="A167">
        <v>17</v>
      </c>
      <c r="B167">
        <v>5</v>
      </c>
      <c r="C167">
        <f>IF(B167&lt;=9,0,
IF(B167=10,1,2))</f>
        <v>0</v>
      </c>
      <c r="D167">
        <f ca="1">RAND()</f>
        <v>0.67407615506376761</v>
      </c>
      <c r="E167">
        <f ca="1">RAND()</f>
        <v>0.58972037545731393</v>
      </c>
      <c r="F167">
        <f ca="1">RAND()</f>
        <v>0.72490222329112719</v>
      </c>
      <c r="G167">
        <f ca="1">RAND()</f>
        <v>0.70889735370001206</v>
      </c>
      <c r="H167">
        <f ca="1">RAND()</f>
        <v>0.97712308281831184</v>
      </c>
      <c r="I167">
        <f ca="1">RAND()</f>
        <v>0.47253650864647179</v>
      </c>
      <c r="M167" t="str">
        <f ca="1">IF(LEN(J167)&lt;&gt;0,J167,VLOOKUP(D167+$B167,$BJ:$BK,MATCH($BK$1,$BJ$1:$BK$1,0),1))</f>
        <v>안 지정 캐릭터 PP 영웅등급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58972</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10</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3000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0.87149024467695246</v>
      </c>
      <c r="E168">
        <f ca="1">RAND()</f>
        <v>0.3463110453167102</v>
      </c>
      <c r="F168">
        <f ca="1">RAND()</f>
        <v>0.53508172312273006</v>
      </c>
      <c r="G168">
        <f ca="1">RAND()</f>
        <v>0.68163492656962432</v>
      </c>
      <c r="H168">
        <f ca="1">RAND()</f>
        <v>0.36925563535516348</v>
      </c>
      <c r="I168">
        <f ca="1">RAND()</f>
        <v>0.68397990501238937</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Equip4102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1400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0.71372654542488234</v>
      </c>
      <c r="E169">
        <f ca="1">RAND()</f>
        <v>0.91965953810189349</v>
      </c>
      <c r="F169">
        <f ca="1">RAND()</f>
        <v>0.24192559220651422</v>
      </c>
      <c r="G169">
        <f ca="1">RAND()</f>
        <v>0.69207650804878662</v>
      </c>
      <c r="H169">
        <f ca="1">RAND()</f>
        <v>0.29002693088725129</v>
      </c>
      <c r="I169">
        <f ca="1">RAND()</f>
        <v>0.62641149630634074</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Equip8301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74500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465</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0.43221159334147674</v>
      </c>
      <c r="E170">
        <f ca="1">RAND()</f>
        <v>0.3907614872077162</v>
      </c>
      <c r="F170">
        <f ca="1">RAND()</f>
        <v>0.3550294365046458</v>
      </c>
      <c r="G170">
        <f ca="1">RAND()</f>
        <v>0.35206524532902661</v>
      </c>
      <c r="H170">
        <f ca="1">RAND()</f>
        <v>0.22022351625213132</v>
      </c>
      <c r="I170">
        <f ca="1">RAND()</f>
        <v>0.26542512330571555</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fl1</v>
      </c>
      <c r="AB170" t="s">
        <v>509</v>
      </c>
      <c r="AC170" t="s">
        <v>454</v>
      </c>
      <c r="AD170">
        <v>1</v>
      </c>
      <c r="AE170" t="s">
        <v>129</v>
      </c>
      <c r="AF170">
        <v>70</v>
      </c>
      <c r="AG170">
        <v>49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도스로프</v>
      </c>
      <c r="AL170">
        <v>1</v>
      </c>
      <c r="AM170" t="str">
        <f ca="1">IF(ROW()=2,AN170,OFFSET(AM170,-1,0)&amp;IF(LEN(AN170)=0,"",","&amp;AN170))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{"dy":17,"sl":8,"tp":"fl1","vl":"Actor0030","cn":1,"pt":"DI","pp":70,"pr":49}</v>
      </c>
    </row>
    <row r="171" spans="1:40">
      <c r="A171">
        <v>17</v>
      </c>
      <c r="B171">
        <v>9</v>
      </c>
      <c r="C171">
        <f>IF(B171&lt;=9,0,
IF(B171=10,1,2))</f>
        <v>0</v>
      </c>
      <c r="D171">
        <f ca="1">RAND()</f>
        <v>0.51069384817354191</v>
      </c>
      <c r="E171">
        <f ca="1">RAND()</f>
        <v>0.44891550451295681</v>
      </c>
      <c r="F171">
        <f ca="1">RAND()</f>
        <v>0.72044432854412721</v>
      </c>
      <c r="G171">
        <f ca="1">RAND()</f>
        <v>1.777851503644623E-3</v>
      </c>
      <c r="H171">
        <f ca="1">RAND()</f>
        <v>0.6615502490890387</v>
      </c>
      <c r="I171">
        <f ca="1">RAND()</f>
        <v>0.10345968486746315</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fl1</v>
      </c>
      <c r="AB171" t="s">
        <v>509</v>
      </c>
      <c r="AC171" t="s">
        <v>457</v>
      </c>
      <c r="AD171">
        <v>1</v>
      </c>
      <c r="AE171" t="s">
        <v>129</v>
      </c>
      <c r="AF171">
        <v>70</v>
      </c>
      <c r="AG171">
        <v>49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플랜도</v>
      </c>
      <c r="AL171">
        <v>1</v>
      </c>
      <c r="AM171" t="str">
        <f ca="1">IF(ROW()=2,AN171,OFFSET(AM171,-1,0)&amp;IF(LEN(AN171)=0,"",","&amp;AN171))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{"dy":17,"sl":9,"tp":"fl1","vl":"Actor1039","cn":1,"pt":"DI","pp":70,"pr":49}</v>
      </c>
    </row>
    <row r="172" spans="1:40">
      <c r="A172">
        <v>18</v>
      </c>
      <c r="B172">
        <v>0</v>
      </c>
      <c r="C172">
        <f>IF(B172&lt;=9,0,
IF(B172=10,1,2))</f>
        <v>0</v>
      </c>
      <c r="D172">
        <f ca="1">RAND()</f>
        <v>0.96932527318376016</v>
      </c>
      <c r="E172">
        <f ca="1">RAND()</f>
        <v>0.4087069312967323</v>
      </c>
      <c r="F172">
        <f ca="1">RAND()</f>
        <v>0.35347857158525997</v>
      </c>
      <c r="G172">
        <f ca="1">RAND()</f>
        <v>6.6373601294189233E-2</v>
      </c>
      <c r="H172">
        <f ca="1">RAND()</f>
        <v>4.4068579906180405E-2</v>
      </c>
      <c r="I172">
        <f ca="1">RAND()</f>
        <v>0.1698480291912523</v>
      </c>
      <c r="M172" t="str">
        <f ca="1">IF(LEN(J172)&lt;&gt;0,J172,VLOOKUP(D172+$B172,$BJ:$BK,MATCH($BK$1,$BJ$1:$BK$1,0),1))</f>
        <v>캐릭터 상자 영웅등급</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삭제</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149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0.90632728289821152</v>
      </c>
      <c r="E173">
        <f ca="1">RAND()</f>
        <v>9.0668888893834509E-2</v>
      </c>
      <c r="F173">
        <f ca="1">RAND()</f>
        <v>0.20847111689621234</v>
      </c>
      <c r="G173">
        <f ca="1">RAND()</f>
        <v>0.55558385747811623</v>
      </c>
      <c r="H173">
        <f ca="1">RAND()</f>
        <v>0.89257382404170527</v>
      </c>
      <c r="I173">
        <f ca="1">RAND()</f>
        <v>2.6978806089387186E-3</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Equip0301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7000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0.32874148515779433</v>
      </c>
      <c r="E174">
        <f ca="1">RAND()</f>
        <v>0.94331749995977354</v>
      </c>
      <c r="F174">
        <f ca="1">RAND()</f>
        <v>0.1516456233182899</v>
      </c>
      <c r="G174">
        <f ca="1">RAND()</f>
        <v>0.78974127608475619</v>
      </c>
      <c r="H174">
        <f ca="1">RAND()</f>
        <v>0.58206934740231642</v>
      </c>
      <c r="I174">
        <f ca="1">RAND()</f>
        <v>0.87165997331010214</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94331</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4200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276</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0.93730406141947653</v>
      </c>
      <c r="E175">
        <f ca="1">RAND()</f>
        <v>0.63523452989953511</v>
      </c>
      <c r="F175">
        <f ca="1">RAND()</f>
        <v>0.33748405287688188</v>
      </c>
      <c r="G175">
        <f ca="1">RAND()</f>
        <v>0.15436046258857705</v>
      </c>
      <c r="H175">
        <f ca="1">RAND()</f>
        <v>0.17712846157937101</v>
      </c>
      <c r="I175">
        <f ca="1">RAND()</f>
        <v>0.12856227687343968</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63523</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7.1083175796746723E-2</v>
      </c>
      <c r="E176">
        <f ca="1">RAND()</f>
        <v>0.49683313190247647</v>
      </c>
      <c r="F176">
        <f ca="1">RAND()</f>
        <v>0.18261688082238969</v>
      </c>
      <c r="G176">
        <f ca="1">RAND()</f>
        <v>0.28779302741672896</v>
      </c>
      <c r="H176">
        <f ca="1">RAND()</f>
        <v>0.57902037406807472</v>
      </c>
      <c r="I176">
        <f ca="1">RAND()</f>
        <v>0.98225645506298476</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49683</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8</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2400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444</v>
      </c>
      <c r="AD176">
        <v>1</v>
      </c>
      <c r="AE176" t="s">
        <v>68</v>
      </c>
      <c r="AG176">
        <v>3300</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ca="1">IF(ROW()=2,AN176,OFFSET(AM176,-1,0)&amp;IF(LEN(AN176)=0,"",","&amp;AN176))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{"dy":18,"sl":4,"tp":"fe","vl":"Equip1201","cn":1,"pt":"GO","pr":3300}</v>
      </c>
    </row>
    <row r="177" spans="1:40">
      <c r="A177">
        <v>18</v>
      </c>
      <c r="B177">
        <v>5</v>
      </c>
      <c r="C177">
        <f>IF(B177&lt;=9,0,
IF(B177=10,1,2))</f>
        <v>0</v>
      </c>
      <c r="D177">
        <f ca="1">RAND()</f>
        <v>0.51870115544266993</v>
      </c>
      <c r="E177">
        <f ca="1">RAND()</f>
        <v>4.2952780417051195E-2</v>
      </c>
      <c r="F177">
        <f ca="1">RAND()</f>
        <v>0.84056973305868721</v>
      </c>
      <c r="G177">
        <f ca="1">RAND()</f>
        <v>0.75372881916875856</v>
      </c>
      <c r="H177">
        <f ca="1">RAND()</f>
        <v>0.424626776907015</v>
      </c>
      <c r="I177">
        <f ca="1">RAND()</f>
        <v>0.70008865057511205</v>
      </c>
      <c r="M177" t="str">
        <f ca="1">IF(LEN(J177)&lt;&gt;0,J177,VLOOKUP(D177+$B177,$BJ:$BK,MATCH($BK$1,$BJ$1:$BK$1,0),1))</f>
        <v>안 지정 캐릭터 PP 영웅등급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4295</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3</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417</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0.66767322886763658</v>
      </c>
      <c r="E178">
        <f ca="1">RAND()</f>
        <v>0.94274591496579097</v>
      </c>
      <c r="F178">
        <f ca="1">RAND()</f>
        <v>0.36559355972770158</v>
      </c>
      <c r="G178">
        <f ca="1">RAND()</f>
        <v>0.79915234370901234</v>
      </c>
      <c r="H178">
        <f ca="1">RAND()</f>
        <v>0.15672999425489054</v>
      </c>
      <c r="I178">
        <f ca="1">RAND()</f>
        <v>0.7394983589193993</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Equip8101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8300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7.7932230780657807E-2</v>
      </c>
      <c r="E179">
        <f ca="1">RAND()</f>
        <v>0.43401952635657104</v>
      </c>
      <c r="F179">
        <f ca="1">RAND()</f>
        <v>0.30726567759639412</v>
      </c>
      <c r="G179">
        <f ca="1">RAND()</f>
        <v>0.26703080845270821</v>
      </c>
      <c r="H179">
        <f ca="1">RAND()</f>
        <v>0.39322803646197202</v>
      </c>
      <c r="I179">
        <f ca="1">RAND()</f>
        <v>1.7458866629734282E-2</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Equip5002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600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293</v>
      </c>
      <c r="W179">
        <v>1</v>
      </c>
      <c r="X179" t="s">
        <v>125</v>
      </c>
      <c r="Z179">
        <v>4500</v>
      </c>
      <c r="AA179" t="str">
        <f ca="1">IF(ISBLANK(AB179),"",
VLOOKUP(AB179,OFFSET(INDIRECT("$A:$B"),0,MATCH(AB$1&amp;"_Verify",INDIRECT("$1:$1"),0)-1),2,0)
)</f>
        <v>fe</v>
      </c>
      <c r="AB179" t="s">
        <v>82</v>
      </c>
      <c r="AC179" t="s">
        <v>466</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3.542584251581371E-2</v>
      </c>
      <c r="E180">
        <f ca="1">RAND()</f>
        <v>0.82250453558925962</v>
      </c>
      <c r="F180">
        <f ca="1">RAND()</f>
        <v>0.34397985240205464</v>
      </c>
      <c r="G180">
        <f ca="1">RAND()</f>
        <v>0.18897477881632285</v>
      </c>
      <c r="H180">
        <f ca="1">RAND()</f>
        <v>0.565995632380903</v>
      </c>
      <c r="I180">
        <f ca="1">RAND()</f>
        <v>0.26263218509405584</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0.45343174726008606</v>
      </c>
      <c r="E181">
        <f ca="1">RAND()</f>
        <v>0.58822630573676771</v>
      </c>
      <c r="F181">
        <f ca="1">RAND()</f>
        <v>0.81456877935108352</v>
      </c>
      <c r="G181">
        <f ca="1">RAND()</f>
        <v>0.38574593146695124</v>
      </c>
      <c r="H181">
        <f ca="1">RAND()</f>
        <v>0.42349902296299413</v>
      </c>
      <c r="I181">
        <f ca="1">RAND()</f>
        <v>0.35917404872275194</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0.9344538929726387</v>
      </c>
      <c r="E182">
        <f ca="1">RAND()</f>
        <v>4.3552614770724696E-2</v>
      </c>
      <c r="F182">
        <f ca="1">RAND()</f>
        <v>0.7649512281448555</v>
      </c>
      <c r="G182">
        <f ca="1">RAND()</f>
        <v>0.93141278186516507</v>
      </c>
      <c r="H182">
        <f ca="1">RAND()</f>
        <v>0.37944661147257652</v>
      </c>
      <c r="I182">
        <f ca="1">RAND()</f>
        <v>0.23981489847399917</v>
      </c>
      <c r="M182" t="str">
        <f ca="1">IF(LEN(J182)&lt;&gt;0,J182,VLOOKUP(D182+$B182,$BJ:$BK,MATCH($BK$1,$BJ$1:$BK$1,0),1))</f>
        <v>캐릭터 상자 일반등급</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삭제</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29</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292</v>
      </c>
      <c r="W182">
        <v>1</v>
      </c>
      <c r="X182" t="s">
        <v>125</v>
      </c>
      <c r="Z182">
        <v>1300</v>
      </c>
      <c r="AA182" t="str">
        <f ca="1">IF(ISBLANK(AB182),"",
VLOOKUP(AB182,OFFSET(INDIRECT("$A:$B"),0,MATCH(AB$1&amp;"_Verify",INDIRECT("$1:$1"),0)-1),2,0)
)</f>
        <v>fe</v>
      </c>
      <c r="AB182" t="s">
        <v>82</v>
      </c>
      <c r="AC182" t="s">
        <v>467</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0.64894221190093437</v>
      </c>
      <c r="E183">
        <f ca="1">RAND()</f>
        <v>0.61291704575619532</v>
      </c>
      <c r="F183">
        <f ca="1">RAND()</f>
        <v>0.33871091409176213</v>
      </c>
      <c r="G183">
        <f ca="1">RAND()</f>
        <v>0.52388968431438032</v>
      </c>
      <c r="H183">
        <f ca="1">RAND()</f>
        <v>0.88492390314472691</v>
      </c>
      <c r="I183">
        <f ca="1">RAND()</f>
        <v>0.52679697365800804</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Equip5201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3000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246</v>
      </c>
      <c r="W183">
        <v>1</v>
      </c>
      <c r="X183" t="s">
        <v>129</v>
      </c>
      <c r="Z183">
        <v>15</v>
      </c>
      <c r="AA183" t="str">
        <f ca="1">IF(ISBLANK(AB183),"",
VLOOKUP(AB183,OFFSET(INDIRECT("$A:$B"),0,MATCH(AB$1&amp;"_Verify",INDIRECT("$1:$1"),0)-1),2,0)
)</f>
        <v>fe</v>
      </c>
      <c r="AB183" t="s">
        <v>82</v>
      </c>
      <c r="AC183" t="s">
        <v>414</v>
      </c>
      <c r="AD183">
        <v>1</v>
      </c>
      <c r="AE183" t="s">
        <v>125</v>
      </c>
      <c r="AG183">
        <v>1100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칼날 손잡이</v>
      </c>
      <c r="AL183">
        <v>1</v>
      </c>
      <c r="AM183" t="str">
        <f ca="1">IF(ROW()=2,AN183,OFFSET(AM183,-1,0)&amp;IF(LEN(AN183)=0,"",","&amp;AN183))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{"dy":19,"sl":1,"tp":"fe","vl":"Equip1101","cn":1,"pt":"GO","pr":1100}</v>
      </c>
    </row>
    <row r="184" spans="1:40">
      <c r="A184">
        <v>19</v>
      </c>
      <c r="B184">
        <v>2</v>
      </c>
      <c r="C184">
        <f>IF(B184&lt;=9,0,
IF(B184=10,1,2))</f>
        <v>0</v>
      </c>
      <c r="D184">
        <f ca="1">RAND()</f>
        <v>0.73559916699628847</v>
      </c>
      <c r="E184">
        <f ca="1">RAND()</f>
        <v>0.43034632626158498</v>
      </c>
      <c r="F184">
        <f ca="1">RAND()</f>
        <v>0.95040593067656898</v>
      </c>
      <c r="G184">
        <f ca="1">RAND()</f>
        <v>7.1021641835142812E-3</v>
      </c>
      <c r="H184">
        <f ca="1">RAND()</f>
        <v>0.36305708543048276</v>
      </c>
      <c r="I184">
        <f ca="1">RAND()</f>
        <v>0.69893545369490762</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43034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8</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2400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241</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0.23344289590881295</v>
      </c>
      <c r="E185">
        <f ca="1">RAND()</f>
        <v>0.19434640939734393</v>
      </c>
      <c r="F185">
        <f ca="1">RAND()</f>
        <v>0.18757446282303181</v>
      </c>
      <c r="G185">
        <f ca="1">RAND()</f>
        <v>0.16127077575489868</v>
      </c>
      <c r="H185">
        <f ca="1">RAND()</f>
        <v>0.31132969329763915</v>
      </c>
      <c r="I185">
        <f ca="1">RAND()</f>
        <v>0.11410839815999341</v>
      </c>
      <c r="M185" t="str">
        <f ca="1">IF(LEN(J185)&lt;&gt;0,J185,VLOOKUP(D185+$B185,$BJ:$BK,MATCH($BK$1,$BJ$1:$BK$1,0),1))</f>
        <v>안 지정 캐릭터 PP 영웅등급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19434</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5</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1500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9.9663440446092988E-2</v>
      </c>
      <c r="E186">
        <f ca="1">RAND()</f>
        <v>0.54890132849170703</v>
      </c>
      <c r="F186">
        <f ca="1">RAND()</f>
        <v>0.58270972344742178</v>
      </c>
      <c r="G186">
        <f ca="1">RAND()</f>
        <v>0.26012924735760568</v>
      </c>
      <c r="H186">
        <f ca="1">RAND()</f>
        <v>0.80664910231584319</v>
      </c>
      <c r="I186">
        <f ca="1">RAND()</f>
        <v>0.50374491451329706</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54890</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2700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0.75252460904342033</v>
      </c>
      <c r="E187">
        <f ca="1">RAND()</f>
        <v>0.94025789624432932</v>
      </c>
      <c r="F187">
        <f ca="1">RAND()</f>
        <v>0.39329057251566413</v>
      </c>
      <c r="G187">
        <f ca="1">RAND()</f>
        <v>0.46558041681741169</v>
      </c>
      <c r="H187">
        <f ca="1">RAND()</f>
        <v>0.48822172558334109</v>
      </c>
      <c r="I187">
        <f ca="1">RAND()</f>
        <v>9.0457211651613578E-2</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94025</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14</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4200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0.39503537184382342</v>
      </c>
      <c r="E188">
        <f ca="1">RAND()</f>
        <v>0.60526403888611602</v>
      </c>
      <c r="F188">
        <f ca="1">RAND()</f>
        <v>0.80388352257932627</v>
      </c>
      <c r="G188">
        <f ca="1">RAND()</f>
        <v>0.26017254956243618</v>
      </c>
      <c r="H188">
        <f ca="1">RAND()</f>
        <v>0.29762392253339021</v>
      </c>
      <c r="I188">
        <f ca="1">RAND()</f>
        <v>0.24014196258583764</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Equip6201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9100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469</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해골 벽</v>
      </c>
      <c r="AL188">
        <v>1</v>
      </c>
      <c r="AM188" t="str">
        <f ca="1">IF(ROW()=2,AN188,OFFSET(AM188,-1,0)&amp;IF(LEN(AN188)=0,"",","&amp;AN188))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{"dy":19,"sl":6,"tp":"fe","vl":"Equip7002","cn":1,"pt":"GO","pr":1800}</v>
      </c>
    </row>
    <row r="189" spans="1:40">
      <c r="A189">
        <v>19</v>
      </c>
      <c r="B189">
        <v>7</v>
      </c>
      <c r="C189">
        <f>IF(B189&lt;=9,0,
IF(B189=10,1,2))</f>
        <v>0</v>
      </c>
      <c r="D189">
        <f ca="1">RAND()</f>
        <v>0.44040866654671373</v>
      </c>
      <c r="E189">
        <f ca="1">RAND()</f>
        <v>0.78534990083782441</v>
      </c>
      <c r="F189">
        <f ca="1">RAND()</f>
        <v>0.22171394429530666</v>
      </c>
      <c r="G189">
        <f ca="1">RAND()</f>
        <v>0.36544951812035154</v>
      </c>
      <c r="H189">
        <f ca="1">RAND()</f>
        <v>2.6845549014045123E-2</v>
      </c>
      <c r="I189">
        <f ca="1">RAND()</f>
        <v>2.7774388621535362E-2</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Equip8101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7500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0.19269940928983165</v>
      </c>
      <c r="E190">
        <f ca="1">RAND()</f>
        <v>0.55081990940773207</v>
      </c>
      <c r="F190">
        <f ca="1">RAND()</f>
        <v>0.86808255056021455</v>
      </c>
      <c r="G190">
        <f ca="1">RAND()</f>
        <v>0.34867145243542907</v>
      </c>
      <c r="H190">
        <f ca="1">RAND()</f>
        <v>4.8771620159733242E-3</v>
      </c>
      <c r="I190">
        <f ca="1">RAND()</f>
        <v>0.15357417048273558</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0.89468465920708196</v>
      </c>
      <c r="E191">
        <f ca="1">RAND()</f>
        <v>0.24440075063858657</v>
      </c>
      <c r="F191">
        <f ca="1">RAND()</f>
        <v>0.68232328555029664</v>
      </c>
      <c r="G191">
        <f ca="1">RAND()</f>
        <v>1.5872701451633109E-2</v>
      </c>
      <c r="H191">
        <f ca="1">RAND()</f>
        <v>0.51680661904152181</v>
      </c>
      <c r="I191">
        <f ca="1">RAND()</f>
        <v>0.11403633301853155</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0.8615212565233572</v>
      </c>
      <c r="E192">
        <f ca="1">RAND()</f>
        <v>0.84425325810793284</v>
      </c>
      <c r="F192">
        <f ca="1">RAND()</f>
        <v>0.9671747444976212</v>
      </c>
      <c r="G192">
        <f ca="1">RAND()</f>
        <v>0.13945389328317137</v>
      </c>
      <c r="H192">
        <f ca="1">RAND()</f>
        <v>0.68979412274790375</v>
      </c>
      <c r="I192">
        <f ca="1">RAND()</f>
        <v>0.33768332464081874</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Equip7201</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15</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381</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0.62354552840734745</v>
      </c>
      <c r="E193">
        <f ca="1">RAND()</f>
        <v>0.56011062838588677</v>
      </c>
      <c r="F193">
        <f ca="1">RAND()</f>
        <v>0.27728813874410907</v>
      </c>
      <c r="G193">
        <f ca="1">RAND()</f>
        <v>0.92985474377045207</v>
      </c>
      <c r="H193">
        <f ca="1">RAND()</f>
        <v>0.66658140483480921</v>
      </c>
      <c r="I193">
        <f ca="1">RAND()</f>
        <v>0.22273748830392459</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Equip5001</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600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277</v>
      </c>
      <c r="W193">
        <v>1</v>
      </c>
      <c r="X193" t="s">
        <v>129</v>
      </c>
      <c r="Z193">
        <v>5</v>
      </c>
      <c r="AA193" t="str">
        <f ca="1">IF(ISBLANK(AB193),"",
VLOOKUP(AB193,OFFSET(INDIRECT("$A:$B"),0,MATCH(AB$1&amp;"_Verify",INDIRECT("$1:$1"),0)-1),2,0)
)</f>
        <v>fe</v>
      </c>
      <c r="AB193" t="s">
        <v>82</v>
      </c>
      <c r="AC193" t="s">
        <v>444</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사파이어 대거</v>
      </c>
      <c r="AL193">
        <v>1</v>
      </c>
      <c r="AM193" t="str">
        <f ca="1">IF(ROW()=2,AN193,OFFSET(AM193,-1,0)&amp;IF(LEN(AN193)=0,"",","&amp;AN193))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{"dy":20,"sl":1,"tp":"fe","vl":"Equip1201","cn":1,"pt":"DI","pr":5}</v>
      </c>
    </row>
    <row r="194" spans="1:40">
      <c r="A194">
        <v>20</v>
      </c>
      <c r="B194">
        <v>2</v>
      </c>
      <c r="C194">
        <f>IF(B194&lt;=9,0,
IF(B194=10,1,2))</f>
        <v>0</v>
      </c>
      <c r="D194">
        <f ca="1">RAND()</f>
        <v>0.88919811557109962</v>
      </c>
      <c r="E194">
        <f ca="1">RAND()</f>
        <v>0.34414756694229154</v>
      </c>
      <c r="F194">
        <f ca="1">RAND()</f>
        <v>0.87365187636567465</v>
      </c>
      <c r="G194">
        <f ca="1">RAND()</f>
        <v>0.97675439170084744</v>
      </c>
      <c r="H194">
        <f ca="1">RAND()</f>
        <v>0.14947354895127007</v>
      </c>
      <c r="I194">
        <f ca="1">RAND()</f>
        <v>0.61713688794693855</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34414</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7</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0.55602363729872406</v>
      </c>
      <c r="E195">
        <f ca="1">RAND()</f>
        <v>0.70221507222812185</v>
      </c>
      <c r="F195">
        <f ca="1">RAND()</f>
        <v>0.11599652152631312</v>
      </c>
      <c r="G195">
        <f ca="1">RAND()</f>
        <v>0.51625042821266165</v>
      </c>
      <c r="H195">
        <f ca="1">RAND()</f>
        <v>0.28027377595681346</v>
      </c>
      <c r="I195">
        <f ca="1">RAND()</f>
        <v>0.18404184143992675</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70221</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3300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472</v>
      </c>
      <c r="AD195">
        <v>1</v>
      </c>
      <c r="AE195" t="s">
        <v>129</v>
      </c>
      <c r="AF195">
        <v>189</v>
      </c>
      <c r="AG195">
        <v>79</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전설</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유물 약탈자</v>
      </c>
      <c r="AL195">
        <v>1</v>
      </c>
      <c r="AM195" t="str">
        <f ca="1">IF(ROW()=2,AN195,OFFSET(AM195,-1,0)&amp;IF(LEN(AN195)=0,"",","&amp;AN195))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{"dy":20,"sl":3,"tp":"fe","vl":"Equip0402","cn":1,"pt":"DI","pp":189,"pr":79}</v>
      </c>
    </row>
    <row r="196" spans="1:40">
      <c r="A196">
        <v>20</v>
      </c>
      <c r="B196">
        <v>4</v>
      </c>
      <c r="C196">
        <f>IF(B196&lt;=9,0,
IF(B196=10,1,2))</f>
        <v>0</v>
      </c>
      <c r="D196">
        <f ca="1">RAND()</f>
        <v>0.17775208688777955</v>
      </c>
      <c r="E196">
        <f ca="1">RAND()</f>
        <v>0.24236585449479309</v>
      </c>
      <c r="F196">
        <f ca="1">RAND()</f>
        <v>8.6348425524481742E-3</v>
      </c>
      <c r="G196">
        <f ca="1">RAND()</f>
        <v>0.19919828593217792</v>
      </c>
      <c r="H196">
        <f ca="1">RAND()</f>
        <v>0.74446520136616479</v>
      </c>
      <c r="I196">
        <f ca="1">RAND()</f>
        <v>0.54577486693459065</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24236</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5</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1500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402</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0.58102456205148301</v>
      </c>
      <c r="E197">
        <f ca="1">RAND()</f>
        <v>0.91413917687960633</v>
      </c>
      <c r="F197">
        <f ca="1">RAND()</f>
        <v>0.7898479974741146</v>
      </c>
      <c r="G197">
        <f ca="1">RAND()</f>
        <v>0.42358235510862641</v>
      </c>
      <c r="H197">
        <f ca="1">RAND()</f>
        <v>0.85035353606629571</v>
      </c>
      <c r="I197">
        <f ca="1">RAND()</f>
        <v>0.48555195706045284</v>
      </c>
      <c r="M197" t="str">
        <f ca="1">IF(LEN(J197)&lt;&gt;0,J197,VLOOKUP(D197+$B197,$BJ:$BK,MATCH($BK$1,$BJ$1:$BK$1,0),1))</f>
        <v>안 지정 캐릭터 PP 영웅등급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91413</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13</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3900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250</v>
      </c>
      <c r="W197">
        <v>1</v>
      </c>
      <c r="X197" t="s">
        <v>125</v>
      </c>
      <c r="Z197">
        <v>800</v>
      </c>
      <c r="AA197" t="str">
        <f ca="1">IF(ISBLANK(AB197),"",
VLOOKUP(AB197,OFFSET(INDIRECT("$A:$B"),0,MATCH(AB$1&amp;"_Verify",INDIRECT("$1:$1"),0)-1),2,0)
)</f>
        <v>fe</v>
      </c>
      <c r="AB197" t="s">
        <v>82</v>
      </c>
      <c r="AC197" t="s">
        <v>379</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0.75884062142993958</v>
      </c>
      <c r="E198">
        <f ca="1">RAND()</f>
        <v>0.45206448555862133</v>
      </c>
      <c r="F198">
        <f ca="1">RAND()</f>
        <v>0.18045412024139773</v>
      </c>
      <c r="G198">
        <f ca="1">RAND()</f>
        <v>0.42690093066398727</v>
      </c>
      <c r="H198">
        <f ca="1">RAND()</f>
        <v>0.52663204655857909</v>
      </c>
      <c r="I198">
        <f ca="1">RAND()</f>
        <v>0.65497918792766785</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Equip5301</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7700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205</v>
      </c>
      <c r="W198">
        <v>1</v>
      </c>
      <c r="X198" t="s">
        <v>125</v>
      </c>
      <c r="Z198">
        <v>3800</v>
      </c>
      <c r="AA198" t="str">
        <f ca="1">IF(ISBLANK(AB198),"",
VLOOKUP(AB198,OFFSET(INDIRECT("$A:$B"),0,MATCH(AB$1&amp;"_Verify",INDIRECT("$1:$1"),0)-1),2,0)
)</f>
        <v>fe</v>
      </c>
      <c r="AB198" t="s">
        <v>82</v>
      </c>
      <c r="AC198" t="s">
        <v>420</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0.69164013311971195</v>
      </c>
      <c r="E199">
        <f ca="1">RAND()</f>
        <v>0.23045130376490575</v>
      </c>
      <c r="F199">
        <f ca="1">RAND()</f>
        <v>8.6902686062188317E-2</v>
      </c>
      <c r="G199">
        <f ca="1">RAND()</f>
        <v>0.83237350671879295</v>
      </c>
      <c r="H199">
        <f ca="1">RAND()</f>
        <v>0.68041982811985291</v>
      </c>
      <c r="I199">
        <f ca="1">RAND()</f>
        <v>0.71785192588066915</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Equip2202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3200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293</v>
      </c>
      <c r="W199">
        <v>1</v>
      </c>
      <c r="X199" t="s">
        <v>125</v>
      </c>
      <c r="Z199">
        <v>4600</v>
      </c>
      <c r="AA199" t="str">
        <f ca="1">IF(ISBLANK(AB199),"",
VLOOKUP(AB199,OFFSET(INDIRECT("$A:$B"),0,MATCH(AB$1&amp;"_Verify",INDIRECT("$1:$1"),0)-1),2,0)
)</f>
        <v>uph</v>
      </c>
      <c r="AB199" t="s">
        <v>91</v>
      </c>
      <c r="AC199">
        <v>88102</v>
      </c>
      <c r="AD199">
        <v>14</v>
      </c>
      <c r="AE199" t="s">
        <v>421</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0.46021892097934947</v>
      </c>
      <c r="E200">
        <f ca="1">RAND()</f>
        <v>2.9454359684606302E-2</v>
      </c>
      <c r="F200">
        <f ca="1">RAND()</f>
        <v>0.43535808501537399</v>
      </c>
      <c r="G200">
        <f ca="1">RAND()</f>
        <v>0.83170905355372593</v>
      </c>
      <c r="H200">
        <f ca="1">RAND()</f>
        <v>0.65569500202683106</v>
      </c>
      <c r="I200">
        <f ca="1">RAND()</f>
        <v>9.0462353654596095E-2</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0.46548306947552243</v>
      </c>
      <c r="E201">
        <f ca="1">RAND()</f>
        <v>0.82339068280698036</v>
      </c>
      <c r="F201">
        <f ca="1">RAND()</f>
        <v>0.96087860422188187</v>
      </c>
      <c r="G201">
        <f ca="1">RAND()</f>
        <v>0.58434676828955934</v>
      </c>
      <c r="H201">
        <f ca="1">RAND()</f>
        <v>0.56443717503993518</v>
      </c>
      <c r="I201">
        <f ca="1">RAND()</f>
        <v>0.9677525745430825</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6.1742974047564014E-2</v>
      </c>
      <c r="E202">
        <f ca="1">RAND()</f>
        <v>0.66397650639316552</v>
      </c>
      <c r="F202">
        <f ca="1">RAND()</f>
        <v>4.6785846552089394E-2</v>
      </c>
      <c r="G202">
        <f ca="1">RAND()</f>
        <v>0.48981547587055685</v>
      </c>
      <c r="H202">
        <f ca="1">RAND()</f>
        <v>0.99392921528903</v>
      </c>
      <c r="I202">
        <f ca="1">RAND()</f>
        <v>0.99349423338370835</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Equip5302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12</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196</v>
      </c>
      <c r="W202">
        <v>1</v>
      </c>
      <c r="X202" t="s">
        <v>129</v>
      </c>
      <c r="Z202">
        <v>11</v>
      </c>
      <c r="AA202" t="str">
        <f ca="1">IF(ISBLANK(AB202),"",
VLOOKUP(AB202,OFFSET(INDIRECT("$A:$B"),0,MATCH(AB$1&amp;"_Verify",INDIRECT("$1:$1"),0)-1),2,0)
)</f>
        <v>upn</v>
      </c>
      <c r="AB202" t="s">
        <v>378</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0.46092345857071371</v>
      </c>
      <c r="E203">
        <f ca="1">RAND()</f>
        <v>0.46640788644809539</v>
      </c>
      <c r="F203">
        <f ca="1">RAND()</f>
        <v>0.55066032513303464</v>
      </c>
      <c r="G203">
        <f ca="1">RAND()</f>
        <v>0.52160116815072455</v>
      </c>
      <c r="H203">
        <f ca="1">RAND()</f>
        <v>0.28683178240113072</v>
      </c>
      <c r="I203">
        <f ca="1">RAND()</f>
        <v>0.47180153283245807</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Equip4002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700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258</v>
      </c>
      <c r="W203">
        <v>1</v>
      </c>
      <c r="X203" t="s">
        <v>125</v>
      </c>
      <c r="Z203">
        <v>1200</v>
      </c>
      <c r="AA203" t="str">
        <f ca="1">IF(ISBLANK(AB203),"",
VLOOKUP(AB203,OFFSET(INDIRECT("$A:$B"),0,MATCH(AB$1&amp;"_Verify",INDIRECT("$1:$1"),0)-1),2,0)
)</f>
        <v>uph</v>
      </c>
      <c r="AB203" t="s">
        <v>377</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0.16109399766913257</v>
      </c>
      <c r="E204">
        <f ca="1">RAND()</f>
        <v>0.94327060579741395</v>
      </c>
      <c r="F204">
        <f ca="1">RAND()</f>
        <v>0.84335080514466876</v>
      </c>
      <c r="G204">
        <f ca="1">RAND()</f>
        <v>0.70655130748429062</v>
      </c>
      <c r="H204">
        <f ca="1">RAND()</f>
        <v>0.44184328090310265</v>
      </c>
      <c r="I204">
        <f ca="1">RAND()</f>
        <v>0.85344420803090271</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94327</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4200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528</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자작나무 도끼</v>
      </c>
      <c r="AL204">
        <v>1</v>
      </c>
      <c r="AM204" t="str">
        <f ca="1">IF(ROW()=2,AN204,OFFSET(AM204,-1,0)&amp;IF(LEN(AN204)=0,"",","&amp;AN204))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{"dy":21,"sl":2,"tp":"fe","vl":"Equip0301","cn":1,"pt":"DI","pr":11}</v>
      </c>
    </row>
    <row r="205" spans="1:40">
      <c r="A205">
        <v>21</v>
      </c>
      <c r="B205">
        <v>3</v>
      </c>
      <c r="C205">
        <f>IF(B205&lt;=9,0,
IF(B205=10,1,2))</f>
        <v>0</v>
      </c>
      <c r="D205">
        <f ca="1">RAND()</f>
        <v>0.81389843186529276</v>
      </c>
      <c r="E205">
        <f ca="1">RAND()</f>
        <v>0.37268684713841493</v>
      </c>
      <c r="F205">
        <f ca="1">RAND()</f>
        <v>0.60328299300801835</v>
      </c>
      <c r="G205">
        <f ca="1">RAND()</f>
        <v>0.60549631062582621</v>
      </c>
      <c r="H205">
        <f ca="1">RAND()</f>
        <v>0.87677012634979412</v>
      </c>
      <c r="I205">
        <f ca="1">RAND()</f>
        <v>0.8885118453750499</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37268</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7</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486</v>
      </c>
      <c r="AD205">
        <v>1</v>
      </c>
      <c r="AE205" t="s">
        <v>98</v>
      </c>
      <c r="AF205">
        <v>229</v>
      </c>
      <c r="AG205">
        <v>149</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전설</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실체화된 마나</v>
      </c>
      <c r="AL205">
        <v>1</v>
      </c>
      <c r="AM205" t="str">
        <f ca="1">IF(ROW()=2,AN205,OFFSET(AM205,-1,0)&amp;IF(LEN(AN205)=0,"",","&amp;AN205))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{"dy":21,"sl":3,"tp":"fe","vl":"Equip3402","cn":1,"pt":"DI","pp":229,"pr":149}</v>
      </c>
    </row>
    <row r="206" spans="1:40">
      <c r="A206">
        <v>21</v>
      </c>
      <c r="B206">
        <v>4</v>
      </c>
      <c r="C206">
        <f>IF(B206&lt;=9,0,
IF(B206=10,1,2))</f>
        <v>0</v>
      </c>
      <c r="D206">
        <f ca="1">RAND()</f>
        <v>0.14794829923150676</v>
      </c>
      <c r="E206">
        <f ca="1">RAND()</f>
        <v>0.77965058072673898</v>
      </c>
      <c r="F206">
        <f ca="1">RAND()</f>
        <v>0.30429485356498753</v>
      </c>
      <c r="G206">
        <f ca="1">RAND()</f>
        <v>0.61736433164956006</v>
      </c>
      <c r="H206">
        <f ca="1">RAND()</f>
        <v>0.69834520538246636</v>
      </c>
      <c r="I206">
        <f ca="1">RAND()</f>
        <v>0.52905317384239448</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77965</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12</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3600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470</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피의 착즙기</v>
      </c>
      <c r="AL206">
        <v>1</v>
      </c>
      <c r="AM206" t="str">
        <f ca="1">IF(ROW()=2,AN206,OFFSET(AM206,-1,0)&amp;IF(LEN(AN206)=0,"",","&amp;AN206))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{"dy":21,"sl":4,"tp":"fe","vl":"Equip4002","cn":1,"pt":"GO","pr":700}</v>
      </c>
    </row>
    <row r="207" spans="1:40">
      <c r="A207">
        <v>21</v>
      </c>
      <c r="B207">
        <v>5</v>
      </c>
      <c r="C207">
        <f>IF(B207&lt;=9,0,
IF(B207=10,1,2))</f>
        <v>0</v>
      </c>
      <c r="D207">
        <f ca="1">RAND()</f>
        <v>0.83805679137248124</v>
      </c>
      <c r="E207">
        <f ca="1">RAND()</f>
        <v>0.44405666745522943</v>
      </c>
      <c r="F207">
        <f ca="1">RAND()</f>
        <v>0.65706882354831253</v>
      </c>
      <c r="G207">
        <f ca="1">RAND()</f>
        <v>5.7168078335264938E-2</v>
      </c>
      <c r="H207">
        <f ca="1">RAND()</f>
        <v>0.33931888354476181</v>
      </c>
      <c r="I207">
        <f ca="1">RAND()</f>
        <v>0.82509561934459186</v>
      </c>
      <c r="M207" t="str">
        <f ca="1">IF(LEN(J207)&lt;&gt;0,J207,VLOOKUP(D207+$B207,$BJ:$BK,MATCH($BK$1,$BJ$1:$BK$1,0),1))</f>
        <v>안 지정 캐릭터 PP 일반등급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44405</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8</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2400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0.11560051039539365</v>
      </c>
      <c r="E208">
        <f ca="1">RAND()</f>
        <v>0.6329538829045257</v>
      </c>
      <c r="F208">
        <f ca="1">RAND()</f>
        <v>0.99893369208196725</v>
      </c>
      <c r="G208">
        <f ca="1">RAND()</f>
        <v>0.21582920311029608</v>
      </c>
      <c r="H208">
        <f ca="1">RAND()</f>
        <v>0.58881538283407231</v>
      </c>
      <c r="I208">
        <f ca="1">RAND()</f>
        <v>0.79208248780458546</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Equip6202</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16</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0.64881936694213427</v>
      </c>
      <c r="E209">
        <f ca="1">RAND()</f>
        <v>0.74578726731236522</v>
      </c>
      <c r="F209">
        <f ca="1">RAND()</f>
        <v>0.89577069757058447</v>
      </c>
      <c r="G209">
        <f ca="1">RAND()</f>
        <v>1.6508218246808926E-2</v>
      </c>
      <c r="H209">
        <f ca="1">RAND()</f>
        <v>0.32146039904592238</v>
      </c>
      <c r="I209">
        <f ca="1">RAND()</f>
        <v>0.26806838840401837</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Equip8002</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4700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194</v>
      </c>
      <c r="W209">
        <v>1</v>
      </c>
      <c r="X209" t="s">
        <v>125</v>
      </c>
      <c r="Z209">
        <v>7800</v>
      </c>
      <c r="AA209" t="str">
        <f ca="1">IF(ISBLANK(AB209),"",
VLOOKUP(AB209,OFFSET(INDIRECT("$A:$B"),0,MATCH(AB$1&amp;"_Verify",INDIRECT("$1:$1"),0)-1),2,0)
)</f>
        <v>fe</v>
      </c>
      <c r="AB209" t="s">
        <v>82</v>
      </c>
      <c r="AC209" t="s">
        <v>468</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ca="1">IF(ROW()=2,AN209,OFFSET(AM209,-1,0)&amp;IF(LEN(AN209)=0,"",","&amp;AN209))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{"dy":21,"sl":7,"tp":"fe","vl":"Equip1302","cn":1,"pt":"GO","pr":7800}</v>
      </c>
    </row>
    <row r="210" spans="1:40">
      <c r="A210">
        <v>21</v>
      </c>
      <c r="B210">
        <v>8</v>
      </c>
      <c r="C210">
        <f>IF(B210&lt;=9,0,
IF(B210=10,1,2))</f>
        <v>0</v>
      </c>
      <c r="D210">
        <f ca="1">RAND()</f>
        <v>3.1409659102276999E-2</v>
      </c>
      <c r="E210">
        <f ca="1">RAND()</f>
        <v>0.38993420721577154</v>
      </c>
      <c r="F210">
        <f ca="1">RAND()</f>
        <v>8.6189517272157179E-3</v>
      </c>
      <c r="G210">
        <f ca="1">RAND()</f>
        <v>0.32428816265658078</v>
      </c>
      <c r="H210">
        <f ca="1">RAND()</f>
        <v>4.0193419184276213E-2</v>
      </c>
      <c r="I210">
        <f ca="1">RAND()</f>
        <v>0.75046688405679507</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0.14040404309160781</v>
      </c>
      <c r="E211">
        <f ca="1">RAND()</f>
        <v>1.0752825771305763E-2</v>
      </c>
      <c r="F211">
        <f ca="1">RAND()</f>
        <v>0.62777295493930574</v>
      </c>
      <c r="G211">
        <f ca="1">RAND()</f>
        <v>0.97157639567188381</v>
      </c>
      <c r="H211">
        <f ca="1">RAND()</f>
        <v>0.27380407737335288</v>
      </c>
      <c r="I211">
        <f ca="1">RAND()</f>
        <v>0.40870244016510537</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0.60539196592137523</v>
      </c>
      <c r="E212">
        <f ca="1">RAND()</f>
        <v>0.77323971876323505</v>
      </c>
      <c r="F212">
        <f ca="1">RAND()</f>
        <v>0.75902707360006549</v>
      </c>
      <c r="G212">
        <f ca="1">RAND()</f>
        <v>0.95494216855136371</v>
      </c>
      <c r="H212">
        <f ca="1">RAND()</f>
        <v>0.14739467039605181</v>
      </c>
      <c r="I212">
        <f ca="1">RAND()</f>
        <v>0.28559196110454499</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Equip6302</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22300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0.6040887076640421</v>
      </c>
      <c r="E213">
        <f ca="1">RAND()</f>
        <v>0.50607404148071811</v>
      </c>
      <c r="F213">
        <f ca="1">RAND()</f>
        <v>0.83825272003229512</v>
      </c>
      <c r="G213">
        <f ca="1">RAND()</f>
        <v>0.73592312555457107</v>
      </c>
      <c r="H213">
        <f ca="1">RAND()</f>
        <v>6.6686126544503788E-2</v>
      </c>
      <c r="I213">
        <f ca="1">RAND()</f>
        <v>2.6976273713543386E-2</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Equip4201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2500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293</v>
      </c>
      <c r="W213">
        <v>1</v>
      </c>
      <c r="X213" t="s">
        <v>125</v>
      </c>
      <c r="Z213">
        <v>5000</v>
      </c>
      <c r="AA213" t="str">
        <f ca="1">IF(ISBLANK(AB213),"",
VLOOKUP(AB213,OFFSET(INDIRECT("$A:$B"),0,MATCH(AB$1&amp;"_Verify",INDIRECT("$1:$1"),0)-1),2,0)
)</f>
        <v>fe</v>
      </c>
      <c r="AB213" t="s">
        <v>82</v>
      </c>
      <c r="AC213" t="s">
        <v>397</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홍연의 해머</v>
      </c>
      <c r="AL213">
        <v>1</v>
      </c>
      <c r="AM213" t="str">
        <f ca="1">IF(ROW()=2,AN213,OFFSET(AM213,-1,0)&amp;IF(LEN(AN213)=0,"",","&amp;AN213))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{"dy":22,"sl":1,"tp":"fe","vl":"Equip4301","cn":1,"pt":"DI","pr":10}</v>
      </c>
    </row>
    <row r="214" spans="1:40">
      <c r="A214">
        <v>22</v>
      </c>
      <c r="B214">
        <v>2</v>
      </c>
      <c r="C214">
        <f>IF(B214&lt;=9,0,
IF(B214=10,1,2))</f>
        <v>0</v>
      </c>
      <c r="D214">
        <f ca="1">RAND()</f>
        <v>0.47173958872317312</v>
      </c>
      <c r="E214">
        <f ca="1">RAND()</f>
        <v>0.27739159693877968</v>
      </c>
      <c r="F214">
        <f ca="1">RAND()</f>
        <v>0.22849400248610829</v>
      </c>
      <c r="G214">
        <f ca="1">RAND()</f>
        <v>0.20153230351147522</v>
      </c>
      <c r="H214">
        <f ca="1">RAND()</f>
        <v>0.76183346605676028</v>
      </c>
      <c r="I214">
        <f ca="1">RAND()</f>
        <v>0.1579648125802493</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27739</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6</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1800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411</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용사의 단검</v>
      </c>
      <c r="AL214">
        <v>1</v>
      </c>
      <c r="AM214" t="str">
        <f ca="1">IF(ROW()=2,AN214,OFFSET(AM214,-1,0)&amp;IF(LEN(AN214)=0,"",","&amp;AN214))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{"dy":22,"sl":2,"tp":"fe","vl":"Equip1001","cn":1,"pt":"GO","pr":800}</v>
      </c>
    </row>
    <row r="215" spans="1:40">
      <c r="A215">
        <v>22</v>
      </c>
      <c r="B215">
        <v>3</v>
      </c>
      <c r="C215">
        <f>IF(B215&lt;=9,0,
IF(B215=10,1,2))</f>
        <v>0</v>
      </c>
      <c r="D215">
        <f ca="1">RAND()</f>
        <v>7.2153570706587566E-2</v>
      </c>
      <c r="E215">
        <f ca="1">RAND()</f>
        <v>0.63748410949017897</v>
      </c>
      <c r="F215">
        <f ca="1">RAND()</f>
        <v>0.32262087066373923</v>
      </c>
      <c r="G215">
        <f ca="1">RAND()</f>
        <v>0.1168688023932577</v>
      </c>
      <c r="H215">
        <f ca="1">RAND()</f>
        <v>0.91007137300582597</v>
      </c>
      <c r="I215">
        <f ca="1">RAND()</f>
        <v>0.245672565319906</v>
      </c>
      <c r="M215" t="str">
        <f ca="1">IF(LEN(J215)&lt;&gt;0,J215,VLOOKUP(D215+$B215,$BJ:$BK,MATCH($BK$1,$BJ$1:$BK$1,0),1))</f>
        <v>안 지정 캐릭터 PP 영웅등급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63748</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10</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3000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526</v>
      </c>
      <c r="AD215">
        <v>1</v>
      </c>
      <c r="AE215" t="s">
        <v>68</v>
      </c>
      <c r="AG215">
        <v>3300</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파수꾼의 숏보우</v>
      </c>
      <c r="AL215">
        <v>1</v>
      </c>
      <c r="AM215" t="str">
        <f ca="1">IF(ROW()=2,AN215,OFFSET(AM215,-1,0)&amp;IF(LEN(AN215)=0,"",","&amp;AN215))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{"dy":22,"sl":3,"tp":"fe","vl":"Equip2202","cn":1,"pt":"GO","pr":3300}</v>
      </c>
    </row>
    <row r="216" spans="1:40">
      <c r="A216">
        <v>22</v>
      </c>
      <c r="B216">
        <v>4</v>
      </c>
      <c r="C216">
        <f>IF(B216&lt;=9,0,
IF(B216=10,1,2))</f>
        <v>0</v>
      </c>
      <c r="D216">
        <f ca="1">RAND()</f>
        <v>0.30112732341444703</v>
      </c>
      <c r="E216">
        <f ca="1">RAND()</f>
        <v>0.52388557810769953</v>
      </c>
      <c r="F216">
        <f ca="1">RAND()</f>
        <v>0.11895981916947151</v>
      </c>
      <c r="G216">
        <f ca="1">RAND()</f>
        <v>0.16325060965673133</v>
      </c>
      <c r="H216">
        <f ca="1">RAND()</f>
        <v>0.72965766435986423</v>
      </c>
      <c r="I216">
        <f ca="1">RAND()</f>
        <v>0.10309309026687918</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52388</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2700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0.73871340785054429</v>
      </c>
      <c r="E217">
        <f ca="1">RAND()</f>
        <v>0.86208067422395007</v>
      </c>
      <c r="F217">
        <f ca="1">RAND()</f>
        <v>0.32412960226238008</v>
      </c>
      <c r="G217">
        <f ca="1">RAND()</f>
        <v>0.76962937990445124</v>
      </c>
      <c r="H217">
        <f ca="1">RAND()</f>
        <v>0.71951509468655916</v>
      </c>
      <c r="I217">
        <f ca="1">RAND()</f>
        <v>0.11151905496793735</v>
      </c>
      <c r="M217" t="str">
        <f ca="1">IF(LEN(J217)&lt;&gt;0,J217,VLOOKUP(D217+$B217,$BJ:$BK,MATCH($BK$1,$BJ$1:$BK$1,0),1))</f>
        <v>안 지정 캐릭터 PP 영웅등급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86208</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13</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3900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188</v>
      </c>
      <c r="W217">
        <v>1</v>
      </c>
      <c r="X217" t="s">
        <v>129</v>
      </c>
      <c r="Z217">
        <v>11</v>
      </c>
      <c r="AA217" t="str">
        <f ca="1">IF(ISBLANK(AB217),"",
VLOOKUP(AB217,OFFSET(INDIRECT("$A:$B"),0,MATCH(AB$1&amp;"_Verify",INDIRECT("$1:$1"),0)-1),2,0)
)</f>
        <v>fe</v>
      </c>
      <c r="AB217" t="s">
        <v>82</v>
      </c>
      <c r="AC217" t="s">
        <v>471</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루비 장식 아밍 소드</v>
      </c>
      <c r="AL217">
        <v>1</v>
      </c>
      <c r="AM217" t="str">
        <f ca="1">IF(ROW()=2,AN217,OFFSET(AM217,-1,0)&amp;IF(LEN(AN217)=0,"",","&amp;AN217))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{"dy":22,"sl":5,"tp":"fe","vl":"Equip5001","cn":1,"pt":"GO","pr":900}</v>
      </c>
    </row>
    <row r="218" spans="1:40">
      <c r="A218">
        <v>22</v>
      </c>
      <c r="B218">
        <v>6</v>
      </c>
      <c r="C218">
        <f>IF(B218&lt;=9,0,
IF(B218=10,1,2))</f>
        <v>0</v>
      </c>
      <c r="D218">
        <f ca="1">RAND()</f>
        <v>0.6033061260486311</v>
      </c>
      <c r="E218">
        <f ca="1">RAND()</f>
        <v>3.6620460316114545E-2</v>
      </c>
      <c r="F218">
        <f ca="1">RAND()</f>
        <v>0.94623271696554578</v>
      </c>
      <c r="G218">
        <f ca="1">RAND()</f>
        <v>9.5274127869732328E-2</v>
      </c>
      <c r="H218">
        <f ca="1">RAND()</f>
        <v>0.79928591571965402</v>
      </c>
      <c r="I218">
        <f ca="1">RAND()</f>
        <v>0.49952769597234781</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Equip0102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1200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0.66460996638395675</v>
      </c>
      <c r="E219">
        <f ca="1">RAND()</f>
        <v>0.92506095305577885</v>
      </c>
      <c r="F219">
        <f ca="1">RAND()</f>
        <v>0.10879872695510362</v>
      </c>
      <c r="G219">
        <f ca="1">RAND()</f>
        <v>0.17806120412314941</v>
      </c>
      <c r="H219">
        <f ca="1">RAND()</f>
        <v>0.57846555970263458</v>
      </c>
      <c r="I219">
        <f ca="1">RAND()</f>
        <v>7.7100603444402505E-2</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Equip8301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DI</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89</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245</v>
      </c>
      <c r="W219">
        <v>1</v>
      </c>
      <c r="X219" t="s">
        <v>125</v>
      </c>
      <c r="Z219">
        <v>800</v>
      </c>
      <c r="AA219" t="str">
        <f ca="1">IF(ISBLANK(AB219),"",
VLOOKUP(AB219,OFFSET(INDIRECT("$A:$B"),0,MATCH(AB$1&amp;"_Verify",INDIRECT("$1:$1"),0)-1),2,0)
)</f>
        <v>fe</v>
      </c>
      <c r="AB219" t="s">
        <v>82</v>
      </c>
      <c r="AC219" t="s">
        <v>422</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9.8330440552717446E-3</v>
      </c>
      <c r="E220">
        <f ca="1">RAND()</f>
        <v>0.38085854109101991</v>
      </c>
      <c r="F220">
        <f ca="1">RAND()</f>
        <v>5.9982111237235403E-2</v>
      </c>
      <c r="G220">
        <f ca="1">RAND()</f>
        <v>0.27599764097130908</v>
      </c>
      <c r="H220">
        <f ca="1">RAND()</f>
        <v>0.12540702309058427</v>
      </c>
      <c r="I220">
        <f ca="1">RAND()</f>
        <v>0.8045886645205983</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fl1</v>
      </c>
      <c r="AB220" t="s">
        <v>462</v>
      </c>
      <c r="AC220" t="s">
        <v>479</v>
      </c>
      <c r="AD220">
        <v>1</v>
      </c>
      <c r="AE220" t="s">
        <v>129</v>
      </c>
      <c r="AF220">
        <v>239</v>
      </c>
      <c r="AG220">
        <v>129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미네락</v>
      </c>
      <c r="AL220">
        <v>1</v>
      </c>
      <c r="AM220" t="str">
        <f ca="1">IF(ROW()=2,AN220,OFFSET(AM220,-1,0)&amp;IF(LEN(AN220)=0,"",","&amp;AN220))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{"dy":22,"sl":8,"tp":"fl1","vl":"Actor2120","cn":1,"pt":"DI","pp":239,"pr":129}</v>
      </c>
    </row>
    <row r="221" spans="1:40">
      <c r="A221">
        <v>22</v>
      </c>
      <c r="B221">
        <v>9</v>
      </c>
      <c r="C221">
        <f>IF(B221&lt;=9,0,
IF(B221=10,1,2))</f>
        <v>0</v>
      </c>
      <c r="D221">
        <f ca="1">RAND()</f>
        <v>0.89465620779599819</v>
      </c>
      <c r="E221">
        <f ca="1">RAND()</f>
        <v>3.1201610362562304E-2</v>
      </c>
      <c r="F221">
        <f ca="1">RAND()</f>
        <v>0.78799572051183375</v>
      </c>
      <c r="G221">
        <f ca="1">RAND()</f>
        <v>7.955136626625614E-2</v>
      </c>
      <c r="H221">
        <f ca="1">RAND()</f>
        <v>0.26600681803749071</v>
      </c>
      <c r="I221">
        <f ca="1">RAND()</f>
        <v>0.70248293227662129</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fl1</v>
      </c>
      <c r="AB221" t="s">
        <v>462</v>
      </c>
      <c r="AC221" t="s">
        <v>478</v>
      </c>
      <c r="AD221">
        <v>1</v>
      </c>
      <c r="AE221" t="s">
        <v>129</v>
      </c>
      <c r="AF221">
        <v>229</v>
      </c>
      <c r="AG221">
        <v>119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테이슨</v>
      </c>
      <c r="AL221">
        <v>1</v>
      </c>
      <c r="AM221" t="str">
        <f ca="1">IF(ROW()=2,AN221,OFFSET(AM221,-1,0)&amp;IF(LEN(AN221)=0,"",","&amp;AN221))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{"dy":22,"sl":9,"tp":"fl1","vl":"Actor1108","cn":1,"pt":"DI","pp":229,"pr":119}</v>
      </c>
    </row>
    <row r="222" spans="1:40">
      <c r="A222">
        <v>23</v>
      </c>
      <c r="B222">
        <v>0</v>
      </c>
      <c r="C222">
        <f>IF(B222&lt;=9,0,
IF(B222=10,1,2))</f>
        <v>0</v>
      </c>
      <c r="D222">
        <f ca="1">RAND()</f>
        <v>0.30329252940330598</v>
      </c>
      <c r="E222">
        <f ca="1">RAND()</f>
        <v>0.60315277829317659</v>
      </c>
      <c r="F222">
        <f ca="1">RAND()</f>
        <v>0.72037756908724226</v>
      </c>
      <c r="G222">
        <f ca="1">RAND()</f>
        <v>0.91725963867580373</v>
      </c>
      <c r="H222">
        <f ca="1">RAND()</f>
        <v>0.26593834695367546</v>
      </c>
      <c r="I222">
        <f ca="1">RAND()</f>
        <v>0.57445982744859647</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Equip5102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1300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0.57423385118823822</v>
      </c>
      <c r="E223">
        <f ca="1">RAND()</f>
        <v>7.9678820378702109E-2</v>
      </c>
      <c r="F223">
        <f ca="1">RAND()</f>
        <v>0.39218755816411</v>
      </c>
      <c r="G223">
        <f ca="1">RAND()</f>
        <v>0.89254336460500283</v>
      </c>
      <c r="H223">
        <f ca="1">RAND()</f>
        <v>0.84153612589655413</v>
      </c>
      <c r="I223">
        <f ca="1">RAND()</f>
        <v>0.20742028912748656</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Equip0202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2700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242</v>
      </c>
      <c r="W223">
        <v>1</v>
      </c>
      <c r="X223" t="s">
        <v>125</v>
      </c>
      <c r="Z223">
        <v>7000</v>
      </c>
      <c r="AA223" t="str">
        <f ca="1">IF(ISBLANK(AB223),"",
VLOOKUP(AB223,OFFSET(INDIRECT("$A:$B"),0,MATCH(AB$1&amp;"_Verify",INDIRECT("$1:$1"),0)-1),2,0)
)</f>
        <v>fe</v>
      </c>
      <c r="AB223" t="s">
        <v>82</v>
      </c>
      <c r="AC223" t="s">
        <v>473</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0.51463600372107221</v>
      </c>
      <c r="E224">
        <f ca="1">RAND()</f>
        <v>0.53316246598716333</v>
      </c>
      <c r="F224">
        <f ca="1">RAND()</f>
        <v>0.65550918818232906</v>
      </c>
      <c r="G224">
        <f ca="1">RAND()</f>
        <v>0.77371686290372632</v>
      </c>
      <c r="H224">
        <f ca="1">RAND()</f>
        <v>0.33387648250880297</v>
      </c>
      <c r="I224">
        <f ca="1">RAND()</f>
        <v>0.93941261913976981</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53316</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9</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2700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381</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0.23932693952235573</v>
      </c>
      <c r="E225">
        <f ca="1">RAND()</f>
        <v>0.81785882187393255</v>
      </c>
      <c r="F225">
        <f ca="1">RAND()</f>
        <v>0.95995438595049076</v>
      </c>
      <c r="G225">
        <f ca="1">RAND()</f>
        <v>0.76337764940464092</v>
      </c>
      <c r="H225">
        <f ca="1">RAND()</f>
        <v>0.29894062777314956</v>
      </c>
      <c r="I225">
        <f ca="1">RAND()</f>
        <v>0.75276235963214411</v>
      </c>
      <c r="M225" t="str">
        <f ca="1">IF(LEN(J225)&lt;&gt;0,J225,VLOOKUP(D225+$B225,$BJ:$BK,MATCH($BK$1,$BJ$1:$BK$1,0),1))</f>
        <v>안 지정 캐릭터 PP 영웅등급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81785</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12</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3600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484</v>
      </c>
      <c r="AD225">
        <v>1</v>
      </c>
      <c r="AE225" t="s">
        <v>125</v>
      </c>
      <c r="AG225">
        <v>2500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아주르 스트라이프</v>
      </c>
      <c r="AL225">
        <v>1</v>
      </c>
      <c r="AM225" t="str">
        <f ca="1">IF(ROW()=2,AN225,OFFSET(AM225,-1,0)&amp;IF(LEN(AN225)=0,"",","&amp;AN225))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{"dy":23,"sl":3,"tp":"fe","vl":"Equip1202","cn":1,"pt":"GO","pr":2500}</v>
      </c>
    </row>
    <row r="226" spans="1:40">
      <c r="A226">
        <v>23</v>
      </c>
      <c r="B226">
        <v>4</v>
      </c>
      <c r="C226">
        <f>IF(B226&lt;=9,0,
IF(B226=10,1,2))</f>
        <v>0</v>
      </c>
      <c r="D226">
        <f ca="1">RAND()</f>
        <v>0.58598488179936947</v>
      </c>
      <c r="E226">
        <f ca="1">RAND()</f>
        <v>0.9128208045257552</v>
      </c>
      <c r="F226">
        <f ca="1">RAND()</f>
        <v>0.88641921109180855</v>
      </c>
      <c r="G226">
        <f ca="1">RAND()</f>
        <v>0.60494365273126316</v>
      </c>
      <c r="H226">
        <f ca="1">RAND()</f>
        <v>0.60547504920556994</v>
      </c>
      <c r="I226">
        <f ca="1">RAND()</f>
        <v>9.4881212177954533E-2</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91282</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3900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452</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ca="1">IF(ROW()=2,AN226,OFFSET(AM226,-1,0)&amp;IF(LEN(AN226)=0,"",","&amp;AN226))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{"dy":23,"sl":4,"tp":"fe","vl":"Equip2201","cn":1,"pt":"GO","pr":3500}</v>
      </c>
    </row>
    <row r="227" spans="1:40">
      <c r="A227">
        <v>23</v>
      </c>
      <c r="B227">
        <v>5</v>
      </c>
      <c r="C227">
        <f>IF(B227&lt;=9,0,
IF(B227=10,1,2))</f>
        <v>0</v>
      </c>
      <c r="D227">
        <f ca="1">RAND()</f>
        <v>0.44878161123873828</v>
      </c>
      <c r="E227">
        <f ca="1">RAND()</f>
        <v>0.16935620177256605</v>
      </c>
      <c r="F227">
        <f ca="1">RAND()</f>
        <v>0.93224684275166048</v>
      </c>
      <c r="G227">
        <f ca="1">RAND()</f>
        <v>0.46138921656990017</v>
      </c>
      <c r="H227">
        <f ca="1">RAND()</f>
        <v>0.49197044781484844</v>
      </c>
      <c r="I227">
        <f ca="1">RAND()</f>
        <v>0.42450900145856763</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Equip1201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2900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376</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0.88654298416482336</v>
      </c>
      <c r="E228">
        <f ca="1">RAND()</f>
        <v>0.22438825257323392</v>
      </c>
      <c r="F228">
        <f ca="1">RAND()</f>
        <v>9.2090810480785823E-2</v>
      </c>
      <c r="G228">
        <f ca="1">RAND()</f>
        <v>0.54812021810552902</v>
      </c>
      <c r="H228">
        <f ca="1">RAND()</f>
        <v>0.89726303421122966</v>
      </c>
      <c r="I228">
        <f ca="1">RAND()</f>
        <v>0.22005551604392937</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Equip2302</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7200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0.10894064225872513</v>
      </c>
      <c r="E229">
        <f ca="1">RAND()</f>
        <v>0.67589948556391977</v>
      </c>
      <c r="F229">
        <f ca="1">RAND()</f>
        <v>0.66234047070086755</v>
      </c>
      <c r="G229">
        <f ca="1">RAND()</f>
        <v>0.82662364085442575</v>
      </c>
      <c r="H229">
        <f ca="1">RAND()</f>
        <v>0.88034501256622255</v>
      </c>
      <c r="I229">
        <f ca="1">RAND()</f>
        <v>0.2168115639014998</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Equip8001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4700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198</v>
      </c>
      <c r="W229">
        <v>1</v>
      </c>
      <c r="X229" t="s">
        <v>125</v>
      </c>
      <c r="Z229">
        <v>74200</v>
      </c>
      <c r="AA229" t="str">
        <f ca="1">IF(ISBLANK(AB229),"",
VLOOKUP(AB229,OFFSET(INDIRECT("$A:$B"),0,MATCH(AB$1&amp;"_Verify",INDIRECT("$1:$1"),0)-1),2,0)
)</f>
        <v>fe</v>
      </c>
      <c r="AB229" t="s">
        <v>82</v>
      </c>
      <c r="AC229" t="s">
        <v>490</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5.4759456867234269E-2</v>
      </c>
      <c r="E230">
        <f ca="1">RAND()</f>
        <v>0.49103766094282253</v>
      </c>
      <c r="F230">
        <f ca="1">RAND()</f>
        <v>0.67533308072835507</v>
      </c>
      <c r="G230">
        <f ca="1">RAND()</f>
        <v>0.32593312721484236</v>
      </c>
      <c r="H230">
        <f ca="1">RAND()</f>
        <v>0.43323098968359386</v>
      </c>
      <c r="I230">
        <f ca="1">RAND()</f>
        <v>0.63911355484992327</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0.78167087817988634</v>
      </c>
      <c r="E231">
        <f ca="1">RAND()</f>
        <v>6.8173988586402223E-2</v>
      </c>
      <c r="F231">
        <f ca="1">RAND()</f>
        <v>0.87148221473004261</v>
      </c>
      <c r="G231">
        <f ca="1">RAND()</f>
        <v>0.44719424421331422</v>
      </c>
      <c r="H231">
        <f ca="1">RAND()</f>
        <v>0.21147505547721202</v>
      </c>
      <c r="I231">
        <f ca="1">RAND()</f>
        <v>7.0660115172408666E-2</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0.12320311563653874</v>
      </c>
      <c r="E232">
        <f ca="1">RAND()</f>
        <v>0.28277358156738608</v>
      </c>
      <c r="F232">
        <f ca="1">RAND()</f>
        <v>0.73445232162023877</v>
      </c>
      <c r="G232">
        <f ca="1">RAND()</f>
        <v>9.3162017433093935E-2</v>
      </c>
      <c r="H232">
        <f ca="1">RAND()</f>
        <v>0.40272689213148027</v>
      </c>
      <c r="I232">
        <f ca="1">RAND()</f>
        <v>0.38615191301799734</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Equip2201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4</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376</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2.0391413477162112E-2</v>
      </c>
      <c r="E233">
        <f ca="1">RAND()</f>
        <v>0.49996235272499567</v>
      </c>
      <c r="F233">
        <f ca="1">RAND()</f>
        <v>3.8189831930907303E-2</v>
      </c>
      <c r="G233">
        <f ca="1">RAND()</f>
        <v>0.94572026977869239</v>
      </c>
      <c r="H233">
        <f ca="1">RAND()</f>
        <v>0.72813177221111969</v>
      </c>
      <c r="I233">
        <f ca="1">RAND()</f>
        <v>0.32859995823702393</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Equip4102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1100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247</v>
      </c>
      <c r="W233">
        <v>1</v>
      </c>
      <c r="X233" t="s">
        <v>125</v>
      </c>
      <c r="Z233">
        <v>1000</v>
      </c>
      <c r="AA233" t="str">
        <f ca="1">IF(ISBLANK(AB233),"",
VLOOKUP(AB233,OFFSET(INDIRECT("$A:$B"),0,MATCH(AB$1&amp;"_Verify",INDIRECT("$1:$1"),0)-1),2,0)
)</f>
        <v>fe</v>
      </c>
      <c r="AB233" t="s">
        <v>82</v>
      </c>
      <c r="AC233" t="s">
        <v>375</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0.49454411483454275</v>
      </c>
      <c r="E234">
        <f ca="1">RAND()</f>
        <v>0.38965146212398882</v>
      </c>
      <c r="F234">
        <f ca="1">RAND()</f>
        <v>0.41264189455585354</v>
      </c>
      <c r="G234">
        <f ca="1">RAND()</f>
        <v>0.82828247339874939</v>
      </c>
      <c r="H234">
        <f ca="1">RAND()</f>
        <v>0.48226707371250332</v>
      </c>
      <c r="I234">
        <f ca="1">RAND()</f>
        <v>0.88699454707754488</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38965</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7</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2100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0.94923647167538683</v>
      </c>
      <c r="E235">
        <f ca="1">RAND()</f>
        <v>0.55223444708085045</v>
      </c>
      <c r="F235">
        <f ca="1">RAND()</f>
        <v>0.61053604021975549</v>
      </c>
      <c r="G235">
        <f ca="1">RAND()</f>
        <v>8.1596038234589385E-2</v>
      </c>
      <c r="H235">
        <f ca="1">RAND()</f>
        <v>0.64547817929225804</v>
      </c>
      <c r="I235">
        <f ca="1">RAND()</f>
        <v>0.75479606759109941</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55223</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2700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493</v>
      </c>
      <c r="AD235">
        <v>1</v>
      </c>
      <c r="AE235" t="s">
        <v>125</v>
      </c>
      <c r="AG235">
        <v>1200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별의 계시</v>
      </c>
      <c r="AL235">
        <v>1</v>
      </c>
      <c r="AM235" t="str">
        <f ca="1">IF(ROW()=2,AN235,OFFSET(AM235,-1,0)&amp;IF(LEN(AN235)=0,"",","&amp;AN235))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{"dy":24,"sl":3,"tp":"fe","vl":"Equip4101","cn":1,"pt":"GO","pr":1200}</v>
      </c>
    </row>
    <row r="236" spans="1:40">
      <c r="A236">
        <v>24</v>
      </c>
      <c r="B236">
        <v>4</v>
      </c>
      <c r="C236">
        <f>IF(B236&lt;=9,0,
IF(B236=10,1,2))</f>
        <v>0</v>
      </c>
      <c r="D236">
        <f ca="1">RAND()</f>
        <v>0.8734346512563772</v>
      </c>
      <c r="E236">
        <f ca="1">RAND()</f>
        <v>0.80406459766738214</v>
      </c>
      <c r="F236">
        <f ca="1">RAND()</f>
        <v>0.79266325680462302</v>
      </c>
      <c r="G236">
        <f ca="1">RAND()</f>
        <v>0.17092020470166236</v>
      </c>
      <c r="H236">
        <f ca="1">RAND()</f>
        <v>0.69824703633454932</v>
      </c>
      <c r="I236">
        <f ca="1">RAND()</f>
        <v>0.17909247999803213</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80406</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12</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3600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402</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0.50592357434187674</v>
      </c>
      <c r="E237">
        <f ca="1">RAND()</f>
        <v>0.3265353686695448</v>
      </c>
      <c r="F237">
        <f ca="1">RAND()</f>
        <v>0.14114987328855166</v>
      </c>
      <c r="G237">
        <f ca="1">RAND()</f>
        <v>0.83441875612210059</v>
      </c>
      <c r="H237">
        <f ca="1">RAND()</f>
        <v>0.92536883071814513</v>
      </c>
      <c r="I237">
        <f ca="1">RAND()</f>
        <v>2.1052271085978069E-2</v>
      </c>
      <c r="M237" t="str">
        <f ca="1">IF(LEN(J237)&lt;&gt;0,J237,VLOOKUP(D237+$B237,$BJ:$BK,MATCH($BK$1,$BJ$1:$BK$1,0),1))</f>
        <v>안 지정 캐릭터 PP 영웅등급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32653</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6</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1800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489</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결사대의 활</v>
      </c>
      <c r="AL237">
        <v>1</v>
      </c>
      <c r="AM237" t="str">
        <f ca="1">IF(ROW()=2,AN237,OFFSET(AM237,-1,0)&amp;IF(LEN(AN237)=0,"",","&amp;AN237))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{"dy":24,"sl":5,"tp":"fe","vl":"Equip2101","cn":1,"pt":"GO","pr":1100}</v>
      </c>
    </row>
    <row r="238" spans="1:40">
      <c r="A238">
        <v>24</v>
      </c>
      <c r="B238">
        <v>6</v>
      </c>
      <c r="C238">
        <f>IF(B238&lt;=9,0,
IF(B238=10,1,2))</f>
        <v>0</v>
      </c>
      <c r="D238">
        <f ca="1">RAND()</f>
        <v>0.26816575758588368</v>
      </c>
      <c r="E238">
        <f ca="1">RAND()</f>
        <v>0.6544027169817993</v>
      </c>
      <c r="F238">
        <f ca="1">RAND()</f>
        <v>0.5005521688909188</v>
      </c>
      <c r="G238">
        <f ca="1">RAND()</f>
        <v>0.60659177807791043</v>
      </c>
      <c r="H238">
        <f ca="1">RAND()</f>
        <v>0.30801516147860675</v>
      </c>
      <c r="I238">
        <f ca="1">RAND()</f>
        <v>4.1939194755069575E-3</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Equip6301</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22000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0.61569833000967311</v>
      </c>
      <c r="E239">
        <f ca="1">RAND()</f>
        <v>0.777210453874285</v>
      </c>
      <c r="F239">
        <f ca="1">RAND()</f>
        <v>0.72106548906780499</v>
      </c>
      <c r="G239">
        <f ca="1">RAND()</f>
        <v>0.76061321203237109</v>
      </c>
      <c r="H239">
        <f ca="1">RAND()</f>
        <v>0.74402431188572549</v>
      </c>
      <c r="I239">
        <f ca="1">RAND()</f>
        <v>0.96609635674611616</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Equip8101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8500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250</v>
      </c>
      <c r="W239">
        <v>1</v>
      </c>
      <c r="X239" t="s">
        <v>125</v>
      </c>
      <c r="Z239">
        <v>700</v>
      </c>
      <c r="AA239" t="str">
        <f ca="1">IF(ISBLANK(AB239),"",
VLOOKUP(AB239,OFFSET(INDIRECT("$A:$B"),0,MATCH(AB$1&amp;"_Verify",INDIRECT("$1:$1"),0)-1),2,0)
)</f>
        <v>fe</v>
      </c>
      <c r="AB239" t="s">
        <v>82</v>
      </c>
      <c r="AC239" t="s">
        <v>379</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0.6832123198687895</v>
      </c>
      <c r="E240">
        <f ca="1">RAND()</f>
        <v>0.44759157416449946</v>
      </c>
      <c r="F240">
        <f ca="1">RAND()</f>
        <v>0.22370459464124515</v>
      </c>
      <c r="G240">
        <f ca="1">RAND()</f>
        <v>6.7034875165955299E-2</v>
      </c>
      <c r="H240">
        <f ca="1">RAND()</f>
        <v>0.40615696602661322</v>
      </c>
      <c r="I240">
        <f ca="1">RAND()</f>
        <v>0.69970348294261742</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0.9387494962337537</v>
      </c>
      <c r="E241">
        <f ca="1">RAND()</f>
        <v>0.8437755483153726</v>
      </c>
      <c r="F241">
        <f ca="1">RAND()</f>
        <v>0.63460118149048628</v>
      </c>
      <c r="G241">
        <f ca="1">RAND()</f>
        <v>0.71312998296657115</v>
      </c>
      <c r="H241">
        <f ca="1">RAND()</f>
        <v>0.25731889241834915</v>
      </c>
      <c r="I241">
        <f ca="1">RAND()</f>
        <v>0.71438912167346713</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0.21336902506807687</v>
      </c>
      <c r="E242">
        <f ca="1">RAND()</f>
        <v>0.89401253022992266</v>
      </c>
      <c r="F242">
        <f ca="1">RAND()</f>
        <v>0.58214281305819937</v>
      </c>
      <c r="G242">
        <f ca="1">RAND()</f>
        <v>0.22889102376145376</v>
      </c>
      <c r="H242">
        <f ca="1">RAND()</f>
        <v>0.87826536259227805</v>
      </c>
      <c r="I242">
        <f ca="1">RAND()</f>
        <v>0.72509267841660874</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Equip8001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5200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245</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0.48620148265524676</v>
      </c>
      <c r="E243">
        <f ca="1">RAND()</f>
        <v>2.9917368251261345E-2</v>
      </c>
      <c r="F243">
        <f ca="1">RAND()</f>
        <v>0.3428156422322779</v>
      </c>
      <c r="G243">
        <f ca="1">RAND()</f>
        <v>0.81231472042352182</v>
      </c>
      <c r="H243">
        <f ca="1">RAND()</f>
        <v>0.62948169984113045</v>
      </c>
      <c r="I243">
        <f ca="1">RAND()</f>
        <v>0.48696720302973262</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Equip0101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1200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292</v>
      </c>
      <c r="W243">
        <v>1</v>
      </c>
      <c r="X243" t="s">
        <v>125</v>
      </c>
      <c r="Z243">
        <v>1500</v>
      </c>
      <c r="AA243" t="str">
        <f ca="1">IF(ISBLANK(AB243),"",
VLOOKUP(AB243,OFFSET(INDIRECT("$A:$B"),0,MATCH(AB$1&amp;"_Verify",INDIRECT("$1:$1"),0)-1),2,0)
)</f>
        <v>fe</v>
      </c>
      <c r="AB243" t="s">
        <v>82</v>
      </c>
      <c r="AC243" t="s">
        <v>472</v>
      </c>
      <c r="AD243">
        <v>1</v>
      </c>
      <c r="AE243" t="s">
        <v>129</v>
      </c>
      <c r="AF243">
        <v>189</v>
      </c>
      <c r="AG243">
        <v>59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전설</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유물 약탈자</v>
      </c>
      <c r="AL243">
        <v>1</v>
      </c>
      <c r="AM243" t="str">
        <f ca="1">IF(ROW()=2,AN243,OFFSET(AM243,-1,0)&amp;IF(LEN(AN243)=0,"",","&amp;AN243))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{"dy":25,"sl":1,"tp":"fe","vl":"Equip0402","cn":1,"pt":"DI","pp":189,"pr":59}</v>
      </c>
    </row>
    <row r="244" spans="1:40">
      <c r="A244">
        <v>25</v>
      </c>
      <c r="B244">
        <v>2</v>
      </c>
      <c r="C244">
        <f>IF(B244&lt;=9,0,
IF(B244=10,1,2))</f>
        <v>0</v>
      </c>
      <c r="D244">
        <f ca="1">RAND()</f>
        <v>9.1604525537502979E-2</v>
      </c>
      <c r="E244">
        <f ca="1">RAND()</f>
        <v>0.83301101167655933</v>
      </c>
      <c r="F244">
        <f ca="1">RAND()</f>
        <v>0.28424905052707206</v>
      </c>
      <c r="G244">
        <f ca="1">RAND()</f>
        <v>0.1736411628705411</v>
      </c>
      <c r="H244">
        <f ca="1">RAND()</f>
        <v>0.49649120767312394</v>
      </c>
      <c r="I244">
        <f ca="1">RAND()</f>
        <v>0.54464545359953676</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83301</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12</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3600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416</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주홍 스킨</v>
      </c>
      <c r="AL244">
        <v>1</v>
      </c>
      <c r="AM244" t="str">
        <f ca="1">IF(ROW()=2,AN244,OFFSET(AM244,-1,0)&amp;IF(LEN(AN244)=0,"",","&amp;AN244))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{"dy":25,"sl":2,"tp":"fe","vl":"Equip5102","cn":1,"pt":"GO","pr":1200}</v>
      </c>
    </row>
    <row r="245" spans="1:40">
      <c r="A245">
        <v>25</v>
      </c>
      <c r="B245">
        <v>3</v>
      </c>
      <c r="C245">
        <f>IF(B245&lt;=9,0,
IF(B245=10,1,2))</f>
        <v>0</v>
      </c>
      <c r="D245">
        <f ca="1">RAND()</f>
        <v>0.87163040490044164</v>
      </c>
      <c r="E245">
        <f ca="1">RAND()</f>
        <v>0.76291430052839349</v>
      </c>
      <c r="F245">
        <f ca="1">RAND()</f>
        <v>2.003103464455902E-2</v>
      </c>
      <c r="G245">
        <f ca="1">RAND()</f>
        <v>0.20343529512761538</v>
      </c>
      <c r="H245">
        <f ca="1">RAND()</f>
        <v>2.0253278255954132E-2</v>
      </c>
      <c r="I245">
        <f ca="1">RAND()</f>
        <v>0.39828191178157113</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76291</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12</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3600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0.83515532947488902</v>
      </c>
      <c r="E246">
        <f ca="1">RAND()</f>
        <v>0.28505729524917167</v>
      </c>
      <c r="F246">
        <f ca="1">RAND()</f>
        <v>0.16664215065402843</v>
      </c>
      <c r="G246">
        <f ca="1">RAND()</f>
        <v>0.5416699191584895</v>
      </c>
      <c r="H246">
        <f ca="1">RAND()</f>
        <v>0.248590220827274</v>
      </c>
      <c r="I246">
        <f ca="1">RAND()</f>
        <v>0.98885349882014251</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28505</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6</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1800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0.29356094518562226</v>
      </c>
      <c r="E247">
        <f ca="1">RAND()</f>
        <v>0.40738118736527684</v>
      </c>
      <c r="F247">
        <f ca="1">RAND()</f>
        <v>0.54147411269832013</v>
      </c>
      <c r="G247">
        <f ca="1">RAND()</f>
        <v>0.24281708139697189</v>
      </c>
      <c r="H247">
        <f ca="1">RAND()</f>
        <v>4.2230050341633185E-2</v>
      </c>
      <c r="I247">
        <f ca="1">RAND()</f>
        <v>0.70852803960237598</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Equip3202</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DI</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5</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253</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ca="1">IF(ROW()=2,AN247,OFFSET(AM247,-1,0)&amp;IF(LEN(AN247)=0,"",","&amp;AN247))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{"dy":25,"sl":5,"tp":"fe","vl":"Equip7101","cn":1,"pt":"GO","pr":3600}</v>
      </c>
    </row>
    <row r="248" spans="1:40">
      <c r="A248">
        <v>25</v>
      </c>
      <c r="B248">
        <v>6</v>
      </c>
      <c r="C248">
        <f>IF(B248&lt;=9,0,
IF(B248=10,1,2))</f>
        <v>0</v>
      </c>
      <c r="D248">
        <f ca="1">RAND()</f>
        <v>0.33613283472733202</v>
      </c>
      <c r="E248">
        <f ca="1">RAND()</f>
        <v>0.5289141493099806</v>
      </c>
      <c r="F248">
        <f ca="1">RAND()</f>
        <v>0.43902690156534785</v>
      </c>
      <c r="G248">
        <f ca="1">RAND()</f>
        <v>0.21086802386568804</v>
      </c>
      <c r="H248">
        <f ca="1">RAND()</f>
        <v>0.29134768162562774</v>
      </c>
      <c r="I248">
        <f ca="1">RAND()</f>
        <v>0.1646780178064281</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Equip6101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3200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0.98042229520552526</v>
      </c>
      <c r="E249">
        <f ca="1">RAND()</f>
        <v>0.33632885587184713</v>
      </c>
      <c r="F249">
        <f ca="1">RAND()</f>
        <v>0.71645015851320248</v>
      </c>
      <c r="G249">
        <f ca="1">RAND()</f>
        <v>0.41601625030639322</v>
      </c>
      <c r="H249">
        <f ca="1">RAND()</f>
        <v>4.7154034244375476E-3</v>
      </c>
      <c r="I249">
        <f ca="1">RAND()</f>
        <v>0.48619730857152643</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Equip3401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26</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17</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전설</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0.43252658842869585</v>
      </c>
      <c r="E250">
        <f ca="1">RAND()</f>
        <v>0.71318684168076685</v>
      </c>
      <c r="F250">
        <f ca="1">RAND()</f>
        <v>0.95265283907233889</v>
      </c>
      <c r="G250">
        <f ca="1">RAND()</f>
        <v>0.12351961179927817</v>
      </c>
      <c r="H250">
        <f ca="1">RAND()</f>
        <v>0.35142892614427768</v>
      </c>
      <c r="I250">
        <f ca="1">RAND()</f>
        <v>7.0418811727870789E-2</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6.7489123783239346E-2</v>
      </c>
      <c r="E251">
        <f ca="1">RAND()</f>
        <v>0.96744771718262901</v>
      </c>
      <c r="F251">
        <f ca="1">RAND()</f>
        <v>0.94107599740788872</v>
      </c>
      <c r="G251">
        <f ca="1">RAND()</f>
        <v>0.81320172137589519</v>
      </c>
      <c r="H251">
        <f ca="1">RAND()</f>
        <v>7.9494976959454067E-2</v>
      </c>
      <c r="I251">
        <f ca="1">RAND()</f>
        <v>0.34595799253348591</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0.63535925111805047</v>
      </c>
      <c r="E252">
        <f ca="1">RAND()</f>
        <v>0.73893841227255674</v>
      </c>
      <c r="F252">
        <f ca="1">RAND()</f>
        <v>0.7606680271919205</v>
      </c>
      <c r="G252">
        <f ca="1">RAND()</f>
        <v>0.93096409585720941</v>
      </c>
      <c r="H252">
        <f ca="1">RAND()</f>
        <v>0.95291107533895858</v>
      </c>
      <c r="I252">
        <f ca="1">RAND()</f>
        <v>0.20098496348337502</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Equip6202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9100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481</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ca="1">IF(ROW()=2,AN252,OFFSET(AM252,-1,0)&amp;IF(LEN(AN252)=0,"",","&amp;AN252))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{"dy":26,"sl":0,"tp":"fe","vl":"Equip0202","cn":1,"pt":"GO","pr":3100}</v>
      </c>
    </row>
    <row r="253" spans="1:40">
      <c r="A253">
        <v>26</v>
      </c>
      <c r="B253">
        <v>1</v>
      </c>
      <c r="C253">
        <f>IF(B253&lt;=9,0,
IF(B253=10,1,2))</f>
        <v>0</v>
      </c>
      <c r="D253">
        <f ca="1">RAND()</f>
        <v>0.5279333562686358</v>
      </c>
      <c r="E253">
        <f ca="1">RAND()</f>
        <v>0.54243655310775007</v>
      </c>
      <c r="F253">
        <f ca="1">RAND()</f>
        <v>0.41833042851412783</v>
      </c>
      <c r="G253">
        <f ca="1">RAND()</f>
        <v>0.761108814963397</v>
      </c>
      <c r="H253">
        <f ca="1">RAND()</f>
        <v>0.13885267342850593</v>
      </c>
      <c r="I253">
        <f ca="1">RAND()</f>
        <v>0.87818717447221084</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Equip4302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7900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0.94016431866442185</v>
      </c>
      <c r="E254">
        <f ca="1">RAND()</f>
        <v>0.30841635592608951</v>
      </c>
      <c r="F254">
        <f ca="1">RAND()</f>
        <v>0.87590108940034328</v>
      </c>
      <c r="G254">
        <f ca="1">RAND()</f>
        <v>0.76792746120342448</v>
      </c>
      <c r="H254">
        <f ca="1">RAND()</f>
        <v>0.26753167130491096</v>
      </c>
      <c r="I254">
        <f ca="1">RAND()</f>
        <v>0.33532205388567471</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30841</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3.4613553032900479E-2</v>
      </c>
      <c r="E255">
        <f ca="1">RAND()</f>
        <v>0.50132235269633119</v>
      </c>
      <c r="F255">
        <f ca="1">RAND()</f>
        <v>0.5824903541454588</v>
      </c>
      <c r="G255">
        <f ca="1">RAND()</f>
        <v>0.41161681603382172</v>
      </c>
      <c r="H255">
        <f ca="1">RAND()</f>
        <v>0.3627915489542225</v>
      </c>
      <c r="I255">
        <f ca="1">RAND()</f>
        <v>9.901047728402157E-2</v>
      </c>
      <c r="M255" t="str">
        <f ca="1">IF(LEN(J255)&lt;&gt;0,J255,VLOOKUP(D255+$B255,$BJ:$BK,MATCH($BK$1,$BJ$1:$BK$1,0),1))</f>
        <v>안 지정 캐릭터 PP 영웅등급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50132</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9</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2700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429</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0.49063946086614973</v>
      </c>
      <c r="E256">
        <f ca="1">RAND()</f>
        <v>0.46467232566213967</v>
      </c>
      <c r="F256">
        <f ca="1">RAND()</f>
        <v>0.56756960138643675</v>
      </c>
      <c r="G256">
        <f ca="1">RAND()</f>
        <v>0.54750959620758755</v>
      </c>
      <c r="H256">
        <f ca="1">RAND()</f>
        <v>0.3517757922185526</v>
      </c>
      <c r="I256">
        <f ca="1">RAND()</f>
        <v>0.40610260978003565</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46467</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8</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2400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428</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ca="1">IF(ROW()=2,AN256,OFFSET(AM256,-1,0)&amp;IF(LEN(AN256)=0,"",","&amp;AN256))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{"dy":26,"sl":4,"tp":"fe","vl":"Equip1301","cn":1,"pt":"GO","pr":7300}</v>
      </c>
    </row>
    <row r="257" spans="1:40">
      <c r="A257">
        <v>26</v>
      </c>
      <c r="B257">
        <v>5</v>
      </c>
      <c r="C257">
        <f>IF(B257&lt;=9,0,
IF(B257=10,1,2))</f>
        <v>0</v>
      </c>
      <c r="D257">
        <f ca="1">RAND()</f>
        <v>0.67487798433232038</v>
      </c>
      <c r="E257">
        <f ca="1">RAND()</f>
        <v>8.5667212333185194E-2</v>
      </c>
      <c r="F257">
        <f ca="1">RAND()</f>
        <v>0.71864500588771574</v>
      </c>
      <c r="G257">
        <f ca="1">RAND()</f>
        <v>0.15980878997244086</v>
      </c>
      <c r="H257">
        <f ca="1">RAND()</f>
        <v>0.93577997633284749</v>
      </c>
      <c r="I257">
        <f ca="1">RAND()</f>
        <v>0.86239592576386459</v>
      </c>
      <c r="M257" t="str">
        <f ca="1">IF(LEN(J257)&lt;&gt;0,J257,VLOOKUP(D257+$B257,$BJ:$BK,MATCH($BK$1,$BJ$1:$BK$1,0),1))</f>
        <v>안 지정 캐릭터 PP 영웅등급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8566</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4</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1200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380</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0.92830424857997262</v>
      </c>
      <c r="E258">
        <f ca="1">RAND()</f>
        <v>0.16891898032604835</v>
      </c>
      <c r="F258">
        <f ca="1">RAND()</f>
        <v>0.71567825704696908</v>
      </c>
      <c r="G258">
        <f ca="1">RAND()</f>
        <v>0.80785483815296932</v>
      </c>
      <c r="H258">
        <f ca="1">RAND()</f>
        <v>0.29158575797131903</v>
      </c>
      <c r="I258">
        <f ca="1">RAND()</f>
        <v>0.97582009021604765</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Equip2002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900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0.56931330138167291</v>
      </c>
      <c r="E259">
        <f ca="1">RAND()</f>
        <v>0.341415341539267</v>
      </c>
      <c r="F259">
        <f ca="1">RAND()</f>
        <v>0.94938275166231345</v>
      </c>
      <c r="G259">
        <f ca="1">RAND()</f>
        <v>0.44808974706475657</v>
      </c>
      <c r="H259">
        <f ca="1">RAND()</f>
        <v>0.45485257425441961</v>
      </c>
      <c r="I259">
        <f ca="1">RAND()</f>
        <v>0.74557223179726773</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Equip4001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800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240</v>
      </c>
      <c r="W259">
        <v>1</v>
      </c>
      <c r="X259" t="s">
        <v>125</v>
      </c>
      <c r="Z259">
        <v>1500</v>
      </c>
      <c r="AA259" t="str">
        <f ca="1">IF(ISBLANK(AB259),"",
VLOOKUP(AB259,OFFSET(INDIRECT("$A:$B"),0,MATCH(AB$1&amp;"_Verify",INDIRECT("$1:$1"),0)-1),2,0)
)</f>
        <v>fe</v>
      </c>
      <c r="AB259" t="s">
        <v>82</v>
      </c>
      <c r="AC259" t="s">
        <v>372</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0.24492851684930561</v>
      </c>
      <c r="E260">
        <f ca="1">RAND()</f>
        <v>0.91793300103999254</v>
      </c>
      <c r="F260">
        <f ca="1">RAND()</f>
        <v>0.28643378906454775</v>
      </c>
      <c r="G260">
        <f ca="1">RAND()</f>
        <v>9.595502066133732E-2</v>
      </c>
      <c r="H260">
        <f ca="1">RAND()</f>
        <v>0.82009451950718015</v>
      </c>
      <c r="I260">
        <f ca="1">RAND()</f>
        <v>0.19015350838273815</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fl1</v>
      </c>
      <c r="AB260" t="s">
        <v>462</v>
      </c>
      <c r="AC260" t="s">
        <v>520</v>
      </c>
      <c r="AD260">
        <v>1</v>
      </c>
      <c r="AE260" t="s">
        <v>129</v>
      </c>
      <c r="AF260">
        <v>219</v>
      </c>
      <c r="AG260">
        <v>129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베이</v>
      </c>
      <c r="AL260">
        <v>1</v>
      </c>
      <c r="AM260" t="str">
        <f ca="1">IF(ROW()=2,AN260,OFFSET(AM260,-1,0)&amp;IF(LEN(AN260)=0,"",","&amp;AN260))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{"dy":26,"sl":8,"tp":"fl1","vl":"Actor0104","cn":1,"pt":"DI","pp":219,"pr":129}</v>
      </c>
    </row>
    <row r="261" spans="1:40">
      <c r="A261">
        <v>26</v>
      </c>
      <c r="B261">
        <v>9</v>
      </c>
      <c r="C261">
        <f>IF(B261&lt;=9,0,
IF(B261=10,1,2))</f>
        <v>0</v>
      </c>
      <c r="D261">
        <f ca="1">RAND()</f>
        <v>2.3612313131829765E-2</v>
      </c>
      <c r="E261">
        <f ca="1">RAND()</f>
        <v>0.98279021852337844</v>
      </c>
      <c r="F261">
        <f ca="1">RAND()</f>
        <v>0.12209588872159982</v>
      </c>
      <c r="G261">
        <f ca="1">RAND()</f>
        <v>0.64276090003095299</v>
      </c>
      <c r="H261">
        <f ca="1">RAND()</f>
        <v>0.44863616636588777</v>
      </c>
      <c r="I261">
        <f ca="1">RAND()</f>
        <v>0.68662398562774418</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fl1</v>
      </c>
      <c r="AB261" t="s">
        <v>462</v>
      </c>
      <c r="AC261" t="s">
        <v>521</v>
      </c>
      <c r="AD261">
        <v>1</v>
      </c>
      <c r="AE261" t="s">
        <v>129</v>
      </c>
      <c r="AF261">
        <v>240</v>
      </c>
      <c r="AG261">
        <v>139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카츄진</v>
      </c>
      <c r="AL261">
        <v>1</v>
      </c>
      <c r="AM261" t="str">
        <f ca="1">IF(ROW()=2,AN261,OFFSET(AM261,-1,0)&amp;IF(LEN(AN261)=0,"",","&amp;AN261))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{"dy":26,"sl":9,"tp":"fl1","vl":"Actor3117","cn":1,"pt":"DI","pp":240,"pr":139}</v>
      </c>
    </row>
    <row r="262" spans="1:40">
      <c r="A262">
        <v>27</v>
      </c>
      <c r="B262">
        <v>0</v>
      </c>
      <c r="C262">
        <f>IF(B262&lt;=9,0,
IF(B262=10,1,2))</f>
        <v>0</v>
      </c>
      <c r="D262">
        <f ca="1">RAND()</f>
        <v>0.36978432266825079</v>
      </c>
      <c r="E262">
        <f ca="1">RAND()</f>
        <v>0.63730459337530843</v>
      </c>
      <c r="F262">
        <f ca="1">RAND()</f>
        <v>0.14770319393731635</v>
      </c>
      <c r="G262">
        <f ca="1">RAND()</f>
        <v>0.55730748842008948</v>
      </c>
      <c r="H262">
        <f ca="1">RAND()</f>
        <v>0.92481667806391554</v>
      </c>
      <c r="I262">
        <f ca="1">RAND()</f>
        <v>0.86970022354076038</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Equip5202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3400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489</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ca="1">IF(ROW()=2,AN262,OFFSET(AM262,-1,0)&amp;IF(LEN(AN262)=0,"",","&amp;AN262))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{"dy":27,"sl":0,"tp":"fe","vl":"Equip2101","cn":1,"pt":"GO","pr":1400}</v>
      </c>
    </row>
    <row r="263" spans="1:40">
      <c r="A263">
        <v>27</v>
      </c>
      <c r="B263">
        <v>1</v>
      </c>
      <c r="C263">
        <f>IF(B263&lt;=9,0,
IF(B263=10,1,2))</f>
        <v>0</v>
      </c>
      <c r="D263">
        <f ca="1">RAND()</f>
        <v>0.27725755526392037</v>
      </c>
      <c r="E263">
        <f ca="1">RAND()</f>
        <v>0.66787201228665283</v>
      </c>
      <c r="F263">
        <f ca="1">RAND()</f>
        <v>0.28694651823999484</v>
      </c>
      <c r="G263">
        <f ca="1">RAND()</f>
        <v>0.26596007688145606</v>
      </c>
      <c r="H263">
        <f ca="1">RAND()</f>
        <v>0.86720868325543232</v>
      </c>
      <c r="I263">
        <f ca="1">RAND()</f>
        <v>0.63526516466610983</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Equip5402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29</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19</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전설</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0.72023829302384534</v>
      </c>
      <c r="E264">
        <f ca="1">RAND()</f>
        <v>0.5640921438617803</v>
      </c>
      <c r="F264">
        <f ca="1">RAND()</f>
        <v>0.80990885069324392</v>
      </c>
      <c r="G264">
        <f ca="1">RAND()</f>
        <v>0.9225002949233766</v>
      </c>
      <c r="H264">
        <f ca="1">RAND()</f>
        <v>1.9717342238109836E-2</v>
      </c>
      <c r="I264">
        <f ca="1">RAND()</f>
        <v>0.26076205149186893</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56409</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9</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2700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430</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0.14793088280219102</v>
      </c>
      <c r="E265">
        <f ca="1">RAND()</f>
        <v>0.58355870383334596</v>
      </c>
      <c r="F265">
        <f ca="1">RAND()</f>
        <v>4.3816081801549167E-2</v>
      </c>
      <c r="G265">
        <f ca="1">RAND()</f>
        <v>0.86557263209080437</v>
      </c>
      <c r="H265">
        <f ca="1">RAND()</f>
        <v>0.3673712131072111</v>
      </c>
      <c r="I265">
        <f ca="1">RAND()</f>
        <v>0.27782737307019367</v>
      </c>
      <c r="M265" t="str">
        <f ca="1">IF(LEN(J265)&lt;&gt;0,J265,VLOOKUP(D265+$B265,$BJ:$BK,MATCH($BK$1,$BJ$1:$BK$1,0),1))</f>
        <v>안 지정 캐릭터 PP 영웅등급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58355</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474</v>
      </c>
      <c r="AD265">
        <v>1</v>
      </c>
      <c r="AE265" t="s">
        <v>129</v>
      </c>
      <c r="AG265">
        <v>15</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더블 이퀄라이저</v>
      </c>
      <c r="AL265">
        <v>1</v>
      </c>
      <c r="AM265" t="str">
        <f ca="1">IF(ROW()=2,AN265,OFFSET(AM265,-1,0)&amp;IF(LEN(AN265)=0,"",","&amp;AN265))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{"dy":27,"sl":3,"tp":"fe","vl":"Equip6201","cn":1,"pt":"DI","pr":15}</v>
      </c>
    </row>
    <row r="266" spans="1:40">
      <c r="A266">
        <v>27</v>
      </c>
      <c r="B266">
        <v>4</v>
      </c>
      <c r="C266">
        <f>IF(B266&lt;=9,0,
IF(B266=10,1,2))</f>
        <v>0</v>
      </c>
      <c r="D266">
        <f ca="1">RAND()</f>
        <v>0.48775948192440111</v>
      </c>
      <c r="E266">
        <f ca="1">RAND()</f>
        <v>3.0153732162166658E-2</v>
      </c>
      <c r="F266">
        <f ca="1">RAND()</f>
        <v>0.88927374194153219</v>
      </c>
      <c r="G266">
        <f ca="1">RAND()</f>
        <v>0.3478286022339333</v>
      </c>
      <c r="H266">
        <f ca="1">RAND()</f>
        <v>0.15871426410624911</v>
      </c>
      <c r="I266">
        <f ca="1">RAND()</f>
        <v>0.21881423976671455</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3015</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0.77918050004823736</v>
      </c>
      <c r="E267">
        <f ca="1">RAND()</f>
        <v>0.44043248744298125</v>
      </c>
      <c r="F267">
        <f ca="1">RAND()</f>
        <v>0.35025981241683457</v>
      </c>
      <c r="G267">
        <f ca="1">RAND()</f>
        <v>2.0540859873916517E-3</v>
      </c>
      <c r="H267">
        <f ca="1">RAND()</f>
        <v>0.45681343137551411</v>
      </c>
      <c r="I267">
        <f ca="1">RAND()</f>
        <v>0.57307298196567236</v>
      </c>
      <c r="M267" t="str">
        <f ca="1">IF(LEN(J267)&lt;&gt;0,J267,VLOOKUP(D267+$B267,$BJ:$BK,MATCH($BK$1,$BJ$1:$BK$1,0),1))</f>
        <v>안 지정 캐릭터 PP 일반등급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44043</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8</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2400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431</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0.40697627097359512</v>
      </c>
      <c r="E268">
        <f ca="1">RAND()</f>
        <v>0.19887647413990284</v>
      </c>
      <c r="F268">
        <f ca="1">RAND()</f>
        <v>0.58976425792061249</v>
      </c>
      <c r="G268">
        <f ca="1">RAND()</f>
        <v>0.48999313794130783</v>
      </c>
      <c r="H268">
        <f ca="1">RAND()</f>
        <v>8.3471354843580925E-2</v>
      </c>
      <c r="I268">
        <f ca="1">RAND()</f>
        <v>1.0636231548599384E-2</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Equip2201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2500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243</v>
      </c>
      <c r="W268">
        <v>1</v>
      </c>
      <c r="X268" t="s">
        <v>125</v>
      </c>
      <c r="Z268">
        <v>600</v>
      </c>
      <c r="AA268" t="str">
        <f ca="1">IF(ISBLANK(AB268),"",
VLOOKUP(AB268,OFFSET(INDIRECT("$A:$B"),0,MATCH(AB$1&amp;"_Verify",INDIRECT("$1:$1"),0)-1),2,0)
)</f>
        <v>fe</v>
      </c>
      <c r="AB268" t="s">
        <v>82</v>
      </c>
      <c r="AC268" t="s">
        <v>432</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0.41491715061582612</v>
      </c>
      <c r="E269">
        <f ca="1">RAND()</f>
        <v>0.39119981334868281</v>
      </c>
      <c r="F269">
        <f ca="1">RAND()</f>
        <v>0.61884692354826265</v>
      </c>
      <c r="G269">
        <f ca="1">RAND()</f>
        <v>0.10380078756726874</v>
      </c>
      <c r="H269">
        <f ca="1">RAND()</f>
        <v>0.52378199560939764</v>
      </c>
      <c r="I269">
        <f ca="1">RAND()</f>
        <v>0.21454178675137903</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Equip4202</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4</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198</v>
      </c>
      <c r="W269">
        <v>1</v>
      </c>
      <c r="X269" t="s">
        <v>125</v>
      </c>
      <c r="Z269">
        <v>74600</v>
      </c>
      <c r="AA269" t="str">
        <f ca="1">IF(ISBLANK(AB269),"",
VLOOKUP(AB269,OFFSET(INDIRECT("$A:$B"),0,MATCH(AB$1&amp;"_Verify",INDIRECT("$1:$1"),0)-1),2,0)
)</f>
        <v>uph</v>
      </c>
      <c r="AB269" t="s">
        <v>91</v>
      </c>
      <c r="AC269">
        <v>34952</v>
      </c>
      <c r="AD269">
        <v>11</v>
      </c>
      <c r="AE269" t="s">
        <v>423</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0.9128035626341251</v>
      </c>
      <c r="E270">
        <f ca="1">RAND()</f>
        <v>0.57617727485336989</v>
      </c>
      <c r="F270">
        <f ca="1">RAND()</f>
        <v>8.1518853464252472E-2</v>
      </c>
      <c r="G270">
        <f ca="1">RAND()</f>
        <v>0.93185384317207665</v>
      </c>
      <c r="H270">
        <f ca="1">RAND()</f>
        <v>0.29393611122701091</v>
      </c>
      <c r="I270">
        <f ca="1">RAND()</f>
        <v>0.12301792913055232</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0.92584408220671477</v>
      </c>
      <c r="E271">
        <f ca="1">RAND()</f>
        <v>0.69695187639466527</v>
      </c>
      <c r="F271">
        <f ca="1">RAND()</f>
        <v>0.65013100743342278</v>
      </c>
      <c r="G271">
        <f ca="1">RAND()</f>
        <v>0.12966871470647212</v>
      </c>
      <c r="H271">
        <f ca="1">RAND()</f>
        <v>0.2731173944227191</v>
      </c>
      <c r="I271">
        <f ca="1">RAND()</f>
        <v>0.64457991325746222</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0.54071776841048336</v>
      </c>
      <c r="E272">
        <f ca="1">RAND()</f>
        <v>0.85781960570783899</v>
      </c>
      <c r="F272">
        <f ca="1">RAND()</f>
        <v>0.80905941509773516</v>
      </c>
      <c r="G272">
        <f ca="1">RAND()</f>
        <v>0.24265073233872891</v>
      </c>
      <c r="H272">
        <f ca="1">RAND()</f>
        <v>0.95300624709255022</v>
      </c>
      <c r="I272">
        <f ca="1">RAND()</f>
        <v>0.48723112473320329</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Equip7202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15</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204</v>
      </c>
      <c r="W272">
        <v>1</v>
      </c>
      <c r="X272" t="s">
        <v>125</v>
      </c>
      <c r="Z272">
        <v>3200</v>
      </c>
      <c r="AA272" t="str">
        <f ca="1">IF(ISBLANK(AB272),"",
VLOOKUP(AB272,OFFSET(INDIRECT("$A:$B"),0,MATCH(AB$1&amp;"_Verify",INDIRECT("$1:$1"),0)-1),2,0)
)</f>
        <v>fe</v>
      </c>
      <c r="AB272" t="s">
        <v>82</v>
      </c>
      <c r="AC272" t="s">
        <v>414</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0.60034523985033372</v>
      </c>
      <c r="E273">
        <f ca="1">RAND()</f>
        <v>0.89725651726661115</v>
      </c>
      <c r="F273">
        <f ca="1">RAND()</f>
        <v>0.66800089465158463</v>
      </c>
      <c r="G273">
        <f ca="1">RAND()</f>
        <v>0.69484571349448088</v>
      </c>
      <c r="H273">
        <f ca="1">RAND()</f>
        <v>0.46348803433770347</v>
      </c>
      <c r="I273">
        <f ca="1">RAND()</f>
        <v>0.63062242183887796</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Equip8001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5100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245</v>
      </c>
      <c r="W273">
        <v>1</v>
      </c>
      <c r="X273" t="s">
        <v>125</v>
      </c>
      <c r="Z273">
        <v>900</v>
      </c>
      <c r="AA273" t="str">
        <f ca="1">IF(ISBLANK(AB273),"",
VLOOKUP(AB273,OFFSET(INDIRECT("$A:$B"),0,MATCH(AB$1&amp;"_Verify",INDIRECT("$1:$1"),0)-1),2,0)
)</f>
        <v>fe</v>
      </c>
      <c r="AB273" t="s">
        <v>82</v>
      </c>
      <c r="AC273" t="s">
        <v>433</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0.8697868379414837</v>
      </c>
      <c r="E274">
        <f ca="1">RAND()</f>
        <v>0.81383831124826</v>
      </c>
      <c r="F274">
        <f ca="1">RAND()</f>
        <v>0.73993759258911662</v>
      </c>
      <c r="G274">
        <f ca="1">RAND()</f>
        <v>3.3141842027714752E-2</v>
      </c>
      <c r="H274">
        <f ca="1">RAND()</f>
        <v>0.73444031115873809</v>
      </c>
      <c r="I274">
        <f ca="1">RAND()</f>
        <v>0.19080110379523307</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81383</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12</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3600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434</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0.3136726159574128</v>
      </c>
      <c r="E275">
        <f ca="1">RAND()</f>
        <v>0.89606465402621815</v>
      </c>
      <c r="F275">
        <f ca="1">RAND()</f>
        <v>0.17904837614611346</v>
      </c>
      <c r="G275">
        <f ca="1">RAND()</f>
        <v>0.48781058203316963</v>
      </c>
      <c r="H275">
        <f ca="1">RAND()</f>
        <v>0.2017980754037354</v>
      </c>
      <c r="I275">
        <f ca="1">RAND()</f>
        <v>3.5086926609641966E-2</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89606</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13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441</v>
      </c>
      <c r="AD275">
        <v>1</v>
      </c>
      <c r="AE275" t="s">
        <v>129</v>
      </c>
      <c r="AF275">
        <v>199</v>
      </c>
      <c r="AG275">
        <v>59</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전설</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나선형 단검</v>
      </c>
      <c r="AL275">
        <v>1</v>
      </c>
      <c r="AM275" t="str">
        <f ca="1">IF(ROW()=2,AN275,OFFSET(AM275,-1,0)&amp;IF(LEN(AN275)=0,"",","&amp;AN275))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{"dy":28,"sl":3,"tp":"fe","vl":"Equip1402","cn":1,"pt":"DI","pp":199,"pr":59}</v>
      </c>
    </row>
    <row r="276" spans="1:40">
      <c r="A276">
        <v>28</v>
      </c>
      <c r="B276">
        <v>4</v>
      </c>
      <c r="C276">
        <f>IF(B276&lt;=9,0,
IF(B276=10,1,2))</f>
        <v>0</v>
      </c>
      <c r="D276">
        <f ca="1">RAND()</f>
        <v>0.60899791502917089</v>
      </c>
      <c r="E276">
        <f ca="1">RAND()</f>
        <v>0.30435227798458075</v>
      </c>
      <c r="F276">
        <f ca="1">RAND()</f>
        <v>0.46072968723799401</v>
      </c>
      <c r="G276">
        <f ca="1">RAND()</f>
        <v>0.58256224753745889</v>
      </c>
      <c r="H276">
        <f ca="1">RAND()</f>
        <v>0.26753747334966949</v>
      </c>
      <c r="I276">
        <f ca="1">RAND()</f>
        <v>0.21092801817717421</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30435</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6</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1800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436</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0.58934405331688877</v>
      </c>
      <c r="E277">
        <f ca="1">RAND()</f>
        <v>0.58491916134319533</v>
      </c>
      <c r="F277">
        <f ca="1">RAND()</f>
        <v>0.98695176442038368</v>
      </c>
      <c r="G277">
        <f ca="1">RAND()</f>
        <v>0.64736138411371302</v>
      </c>
      <c r="H277">
        <f ca="1">RAND()</f>
        <v>0.91423847059661756</v>
      </c>
      <c r="I277">
        <f ca="1">RAND()</f>
        <v>4.2416379757851952E-2</v>
      </c>
      <c r="M277" t="str">
        <f ca="1">IF(LEN(J277)&lt;&gt;0,J277,VLOOKUP(D277+$B277,$BJ:$BK,MATCH($BK$1,$BJ$1:$BK$1,0),1))</f>
        <v>안 지정 캐릭터 PP 영웅등급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58491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10</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3000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0.15679687296697375</v>
      </c>
      <c r="E278">
        <f ca="1">RAND()</f>
        <v>0.47950253985117497</v>
      </c>
      <c r="F278">
        <f ca="1">RAND()</f>
        <v>0.33935128805520809</v>
      </c>
      <c r="G278">
        <f ca="1">RAND()</f>
        <v>0.42212421639097109</v>
      </c>
      <c r="H278">
        <f ca="1">RAND()</f>
        <v>5.6264187363433416E-2</v>
      </c>
      <c r="I278">
        <f ca="1">RAND()</f>
        <v>0.29090568640971348</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Equip6001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1900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0.93394430732379397</v>
      </c>
      <c r="E279">
        <f ca="1">RAND()</f>
        <v>0.86715862773251406</v>
      </c>
      <c r="F279">
        <f ca="1">RAND()</f>
        <v>0.20212625294150444</v>
      </c>
      <c r="G279">
        <f ca="1">RAND()</f>
        <v>0.66007199356686452</v>
      </c>
      <c r="H279">
        <f ca="1">RAND()</f>
        <v>4.9329714721586537E-3</v>
      </c>
      <c r="I279">
        <f ca="1">RAND()</f>
        <v>0.40648983498151159</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Equip8201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29300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0.76460843043952831</v>
      </c>
      <c r="E280">
        <f ca="1">RAND()</f>
        <v>0.70692842795125332</v>
      </c>
      <c r="F280">
        <f ca="1">RAND()</f>
        <v>0.65947790749069579</v>
      </c>
      <c r="G280">
        <f ca="1">RAND()</f>
        <v>0.17713772286654883</v>
      </c>
      <c r="H280">
        <f ca="1">RAND()</f>
        <v>0.80816026264849428</v>
      </c>
      <c r="I280">
        <f ca="1">RAND()</f>
        <v>0.42466814578080025</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6.9266543704272654E-2</v>
      </c>
      <c r="E281">
        <f ca="1">RAND()</f>
        <v>0.8278570999989876</v>
      </c>
      <c r="F281">
        <f ca="1">RAND()</f>
        <v>0.41292330325127646</v>
      </c>
      <c r="G281">
        <f ca="1">RAND()</f>
        <v>9.6692329405354771E-2</v>
      </c>
      <c r="H281">
        <f ca="1">RAND()</f>
        <v>0.8196194162882533</v>
      </c>
      <c r="I281">
        <f ca="1">RAND()</f>
        <v>9.2470268790197596E-2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0.83411933920742543</v>
      </c>
      <c r="E282">
        <f ca="1">RAND()</f>
        <v>0.99443370216195226</v>
      </c>
      <c r="F282">
        <f ca="1">RAND()</f>
        <v>0.96075449898630583</v>
      </c>
      <c r="G282">
        <f ca="1">RAND()</f>
        <v>0.50797539981070317</v>
      </c>
      <c r="H282">
        <f ca="1">RAND()</f>
        <v>6.8006057490408334E-2</v>
      </c>
      <c r="I282">
        <f ca="1">RAND()</f>
        <v>0.17133128446804846</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Equip8302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74000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0.28846832757183882</v>
      </c>
      <c r="E283">
        <f ca="1">RAND()</f>
        <v>0.63831208769748293</v>
      </c>
      <c r="F283">
        <f ca="1">RAND()</f>
        <v>0.61525609306014151</v>
      </c>
      <c r="G283">
        <f ca="1">RAND()</f>
        <v>0.14389694185068713</v>
      </c>
      <c r="H283">
        <f ca="1">RAND()</f>
        <v>0.66897182611850103</v>
      </c>
      <c r="I283">
        <f ca="1">RAND()</f>
        <v>0.36776641209861427</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Equip5202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4</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199</v>
      </c>
      <c r="W283">
        <v>1</v>
      </c>
      <c r="X283" t="s">
        <v>125</v>
      </c>
      <c r="Z283">
        <v>3200</v>
      </c>
      <c r="AA283" t="str">
        <f ca="1">IF(ISBLANK(AB283),"",
VLOOKUP(AB283,OFFSET(INDIRECT("$A:$B"),0,MATCH(AB$1&amp;"_Verify",INDIRECT("$1:$1"),0)-1),2,0)
)</f>
        <v>fe</v>
      </c>
      <c r="AB283" t="s">
        <v>82</v>
      </c>
      <c r="AC283" t="s">
        <v>502</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용기의 도끼</v>
      </c>
      <c r="AL283">
        <v>1</v>
      </c>
      <c r="AM283" t="str">
        <f ca="1">IF(ROW()=2,AN283,OFFSET(AM283,-1,0)&amp;IF(LEN(AN283)=0,"",","&amp;AN283))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{"dy":29,"sl":1,"tp":"fe","vl":"Equip0001","cn":1,"pt":"GO","pr":600}</v>
      </c>
    </row>
    <row r="284" spans="1:40">
      <c r="A284">
        <v>29</v>
      </c>
      <c r="B284">
        <v>2</v>
      </c>
      <c r="C284">
        <f>IF(B284&lt;=9,0,
IF(B284=10,1,2))</f>
        <v>0</v>
      </c>
      <c r="D284">
        <f ca="1">RAND()</f>
        <v>0.28128467577069827</v>
      </c>
      <c r="E284">
        <f ca="1">RAND()</f>
        <v>0.83119170512037488</v>
      </c>
      <c r="F284">
        <f ca="1">RAND()</f>
        <v>0.66917158837092583</v>
      </c>
      <c r="G284">
        <f ca="1">RAND()</f>
        <v>0.27492754369961525</v>
      </c>
      <c r="H284">
        <f ca="1">RAND()</f>
        <v>0.83525362428521899</v>
      </c>
      <c r="I284">
        <f ca="1">RAND()</f>
        <v>0.68299435113474127</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83119</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12</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3600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0.73453530808609246</v>
      </c>
      <c r="E285">
        <f ca="1">RAND()</f>
        <v>0.79761348874616289</v>
      </c>
      <c r="F285">
        <f ca="1">RAND()</f>
        <v>0.21332560641979581</v>
      </c>
      <c r="G285">
        <f ca="1">RAND()</f>
        <v>1.3884777331452103E-3</v>
      </c>
      <c r="H285">
        <f ca="1">RAND()</f>
        <v>0.93214299439510429</v>
      </c>
      <c r="I285">
        <f ca="1">RAND()</f>
        <v>0.78783793626336351</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79761</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12</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3600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522</v>
      </c>
      <c r="AD285">
        <v>1</v>
      </c>
      <c r="AE285" t="s">
        <v>129</v>
      </c>
      <c r="AG285">
        <v>4</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파수꾼의 숏보우</v>
      </c>
      <c r="AL285">
        <v>1</v>
      </c>
      <c r="AM285" t="str">
        <f ca="1">IF(ROW()=2,AN285,OFFSET(AM285,-1,0)&amp;IF(LEN(AN285)=0,"",","&amp;AN285))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{"dy":29,"sl":3,"tp":"fe","vl":"Equip2202","cn":1,"pt":"DI","pr":4}</v>
      </c>
    </row>
    <row r="286" spans="1:40">
      <c r="A286">
        <v>29</v>
      </c>
      <c r="B286">
        <v>4</v>
      </c>
      <c r="C286">
        <f>IF(B286&lt;=9,0,
IF(B286=10,1,2))</f>
        <v>0</v>
      </c>
      <c r="D286">
        <f ca="1">RAND()</f>
        <v>0.75752698007479424</v>
      </c>
      <c r="E286">
        <f ca="1">RAND()</f>
        <v>0.92851435608287947</v>
      </c>
      <c r="F286">
        <f ca="1">RAND()</f>
        <v>0.45290387227035012</v>
      </c>
      <c r="G286">
        <f ca="1">RAND()</f>
        <v>0.87520683390410969</v>
      </c>
      <c r="H286">
        <f ca="1">RAND()</f>
        <v>0.86181541383510973</v>
      </c>
      <c r="I286">
        <f ca="1">RAND()</f>
        <v>0.10007416285627291</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92851</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4200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0.57575989821858986</v>
      </c>
      <c r="E287">
        <f ca="1">RAND()</f>
        <v>0.14926106368295722</v>
      </c>
      <c r="F287">
        <f ca="1">RAND()</f>
        <v>0.58196866591418239</v>
      </c>
      <c r="G287">
        <f ca="1">RAND()</f>
        <v>0.11920865143273374</v>
      </c>
      <c r="H287">
        <f ca="1">RAND()</f>
        <v>0.84988471769544427</v>
      </c>
      <c r="I287">
        <f ca="1">RAND()</f>
        <v>0.16265690104916475</v>
      </c>
      <c r="M287" t="str">
        <f ca="1">IF(LEN(J287)&lt;&gt;0,J287,VLOOKUP(D287+$B287,$BJ:$BK,MATCH($BK$1,$BJ$1:$BK$1,0),1))</f>
        <v>안 지정 캐릭터 PP 영웅등급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14926</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471</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0.12863699590989353</v>
      </c>
      <c r="E288">
        <f ca="1">RAND()</f>
        <v>0.93932710260238428</v>
      </c>
      <c r="F288">
        <f ca="1">RAND()</f>
        <v>0.69626221290171975</v>
      </c>
      <c r="G288">
        <f ca="1">RAND()</f>
        <v>0.79629550758582146</v>
      </c>
      <c r="H288">
        <f ca="1">RAND()</f>
        <v>0.2677275274735198</v>
      </c>
      <c r="I288">
        <f ca="1">RAND()</f>
        <v>0.73013574859473618</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Equip8002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5300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475</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ca="1">IF(ROW()=2,AN288,OFFSET(AM288,-1,0)&amp;IF(LEN(AN288)=0,"",","&amp;AN288))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{"dy":29,"sl":6,"tp":"fe","vl":"Equip7202","cn":1,"pt":"GO","pr":9500}</v>
      </c>
    </row>
    <row r="289" spans="1:40">
      <c r="A289">
        <v>29</v>
      </c>
      <c r="B289">
        <v>7</v>
      </c>
      <c r="C289">
        <f>IF(B289&lt;=9,0,
IF(B289=10,1,2))</f>
        <v>0</v>
      </c>
      <c r="D289">
        <f ca="1">RAND()</f>
        <v>0.97681031846222977</v>
      </c>
      <c r="E289">
        <f ca="1">RAND()</f>
        <v>0.78807706970259706</v>
      </c>
      <c r="F289">
        <f ca="1">RAND()</f>
        <v>0.40992740332799027</v>
      </c>
      <c r="G289">
        <f ca="1">RAND()</f>
        <v>0.76014477566442396</v>
      </c>
      <c r="H289">
        <f ca="1">RAND()</f>
        <v>0.10492965706608104</v>
      </c>
      <c r="I289">
        <f ca="1">RAND()</f>
        <v>0.37387373282097647</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Equip8101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7900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437</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0.99521057558297521</v>
      </c>
      <c r="E290">
        <f ca="1">RAND()</f>
        <v>0.91510026282649559</v>
      </c>
      <c r="F290">
        <f ca="1">RAND()</f>
        <v>0.61328943587300278</v>
      </c>
      <c r="G290">
        <f ca="1">RAND()</f>
        <v>0.5794169288527532</v>
      </c>
      <c r="H290">
        <f ca="1">RAND()</f>
        <v>0.69718815795222688</v>
      </c>
      <c r="I290">
        <f ca="1">RAND()</f>
        <v>0.32157454263852925</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fl1</v>
      </c>
      <c r="AB290" t="s">
        <v>509</v>
      </c>
      <c r="AC290" t="s">
        <v>510</v>
      </c>
      <c r="AD290">
        <v>1</v>
      </c>
      <c r="AE290" t="s">
        <v>129</v>
      </c>
      <c r="AF290">
        <v>55</v>
      </c>
      <c r="AG290">
        <v>33</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솔</v>
      </c>
      <c r="AL290">
        <v>1</v>
      </c>
      <c r="AM290" t="str">
        <f ca="1">IF(ROW()=2,AN290,OFFSET(AM290,-1,0)&amp;IF(LEN(AN290)=0,"",","&amp;AN290))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{"dy":29,"sl":8,"tp":"fl1","vl":"Actor2015","cn":1,"pt":"DI","pp":55,"pr":33}</v>
      </c>
    </row>
    <row r="291" spans="1:40">
      <c r="A291">
        <v>29</v>
      </c>
      <c r="B291">
        <v>9</v>
      </c>
      <c r="C291">
        <f>IF(B291&lt;=9,0,
IF(B291=10,1,2))</f>
        <v>0</v>
      </c>
      <c r="D291">
        <f ca="1">RAND()</f>
        <v>0.61319510061582139</v>
      </c>
      <c r="E291">
        <f ca="1">RAND()</f>
        <v>0.85766554093788783</v>
      </c>
      <c r="F291">
        <f ca="1">RAND()</f>
        <v>0.69255599378050803</v>
      </c>
      <c r="G291">
        <f ca="1">RAND()</f>
        <v>0.20641743258523437</v>
      </c>
      <c r="H291">
        <f ca="1">RAND()</f>
        <v>0.89538483823446613</v>
      </c>
      <c r="I291">
        <f ca="1">RAND()</f>
        <v>0.25815673269654182</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fl1</v>
      </c>
      <c r="AB291" t="s">
        <v>509</v>
      </c>
      <c r="AC291" t="s">
        <v>511</v>
      </c>
      <c r="AD291">
        <v>1</v>
      </c>
      <c r="AE291" t="s">
        <v>129</v>
      </c>
      <c r="AF291">
        <v>55</v>
      </c>
      <c r="AG291">
        <v>33</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딘즈</v>
      </c>
      <c r="AL291">
        <v>1</v>
      </c>
      <c r="AM291" t="str">
        <f ca="1">IF(ROW()=2,AN291,OFFSET(AM291,-1,0)&amp;IF(LEN(AN291)=0,"",","&amp;AN291))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{"dy":29,"sl":9,"tp":"fl1","vl":"Actor3022","cn":1,"pt":"DI","pp":55,"pr":33}</v>
      </c>
    </row>
    <row r="292" spans="1:40">
      <c r="A292">
        <v>30</v>
      </c>
      <c r="B292">
        <v>0</v>
      </c>
      <c r="C292">
        <f>IF(B292&lt;=9,0,
IF(B292=10,1,2))</f>
        <v>0</v>
      </c>
      <c r="D292">
        <f ca="1">RAND()</f>
        <v>0.73535798704060862</v>
      </c>
      <c r="E292">
        <f ca="1">RAND()</f>
        <v>0.1343516507357464</v>
      </c>
      <c r="F292">
        <f ca="1">RAND()</f>
        <v>0.92152354144065285</v>
      </c>
      <c r="G292">
        <f ca="1">RAND()</f>
        <v>2.8091730011951754E-2</v>
      </c>
      <c r="H292">
        <f ca="1">RAND()</f>
        <v>0.23230762771307145</v>
      </c>
      <c r="I292">
        <f ca="1">RAND()</f>
        <v>0.53401344684548435</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Equip1002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800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245</v>
      </c>
      <c r="W292">
        <v>1</v>
      </c>
      <c r="X292" t="s">
        <v>125</v>
      </c>
      <c r="Z292">
        <v>600</v>
      </c>
      <c r="AA292" t="str">
        <f ca="1">IF(ISBLANK(AB292),"",
VLOOKUP(AB292,OFFSET(INDIRECT("$A:$B"),0,MATCH(AB$1&amp;"_Verify",INDIRECT("$1:$1"),0)-1),2,0)
)</f>
        <v>fe</v>
      </c>
      <c r="AB292" t="s">
        <v>82</v>
      </c>
      <c r="AC292" t="s">
        <v>399</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0.33851503787702009</v>
      </c>
      <c r="E293">
        <f ca="1">RAND()</f>
        <v>0.55301147848233179</v>
      </c>
      <c r="F293">
        <f ca="1">RAND()</f>
        <v>0.58078205602845789</v>
      </c>
      <c r="G293">
        <f ca="1">RAND()</f>
        <v>0.21425164424870613</v>
      </c>
      <c r="H293">
        <f ca="1">RAND()</f>
        <v>0.65949878127261641</v>
      </c>
      <c r="I293">
        <f ca="1">RAND()</f>
        <v>0.41175584170983459</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Equip4302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11</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240</v>
      </c>
      <c r="W293">
        <v>1</v>
      </c>
      <c r="X293" t="s">
        <v>125</v>
      </c>
      <c r="Z293">
        <v>1300</v>
      </c>
      <c r="AA293" t="str">
        <f ca="1">IF(ISBLANK(AB293),"",
VLOOKUP(AB293,OFFSET(INDIRECT("$A:$B"),0,MATCH(AB$1&amp;"_Verify",INDIRECT("$1:$1"),0)-1),2,0)
)</f>
        <v>fe</v>
      </c>
      <c r="AB293" t="s">
        <v>82</v>
      </c>
      <c r="AC293" t="s">
        <v>429</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0.40645135649427178</v>
      </c>
      <c r="E294">
        <f ca="1">RAND()</f>
        <v>0.82155481134138897</v>
      </c>
      <c r="F294">
        <f ca="1">RAND()</f>
        <v>6.8402478292306945E-2</v>
      </c>
      <c r="G294">
        <f ca="1">RAND()</f>
        <v>0.94033681137466307</v>
      </c>
      <c r="H294">
        <f ca="1">RAND()</f>
        <v>0.91967194543729169</v>
      </c>
      <c r="I294">
        <f ca="1">RAND()</f>
        <v>0.42851044180795761</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82155</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12</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3600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481</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은빛 유산</v>
      </c>
      <c r="AL294">
        <v>1</v>
      </c>
      <c r="AM294" t="str">
        <f ca="1">IF(ROW()=2,AN294,OFFSET(AM294,-1,0)&amp;IF(LEN(AN294)=0,"",","&amp;AN294))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{"dy":30,"sl":2,"tp":"fe","vl":"Equip0202","cn":1,"pt":"GO","pr":3300}</v>
      </c>
    </row>
    <row r="295" spans="1:40">
      <c r="A295">
        <v>30</v>
      </c>
      <c r="B295">
        <v>3</v>
      </c>
      <c r="C295">
        <f>IF(B295&lt;=9,0,
IF(B295=10,1,2))</f>
        <v>0</v>
      </c>
      <c r="D295">
        <f ca="1">RAND()</f>
        <v>0.16041225946728654</v>
      </c>
      <c r="E295">
        <f ca="1">RAND()</f>
        <v>0.89431206356097925</v>
      </c>
      <c r="F295">
        <f ca="1">RAND()</f>
        <v>0.60653917355547016</v>
      </c>
      <c r="G295">
        <f ca="1">RAND()</f>
        <v>0.49790746312460155</v>
      </c>
      <c r="H295">
        <f ca="1">RAND()</f>
        <v>0.39047127266667925</v>
      </c>
      <c r="I295">
        <f ca="1">RAND()</f>
        <v>0.43261073194348343</v>
      </c>
      <c r="M295" t="str">
        <f ca="1">IF(LEN(J295)&lt;&gt;0,J295,VLOOKUP(D295+$B295,$BJ:$BK,MATCH($BK$1,$BJ$1:$BK$1,0),1))</f>
        <v>안 지정 캐릭터 PP 영웅등급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89431</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{"dy":30,"sl":3,"tp":"upn","vl":"41845","cn":4,"pt":"GO","pr":1200}</v>
      </c>
    </row>
    <row r="296" spans="1:40">
      <c r="A296">
        <v>30</v>
      </c>
      <c r="B296">
        <v>4</v>
      </c>
      <c r="C296">
        <f>IF(B296&lt;=9,0,
IF(B296=10,1,2))</f>
        <v>0</v>
      </c>
      <c r="D296">
        <f ca="1">RAND()</f>
        <v>0.47867203082079945</v>
      </c>
      <c r="E296">
        <f ca="1">RAND()</f>
        <v>0.40292603349849554</v>
      </c>
      <c r="F296">
        <f ca="1">RAND()</f>
        <v>0.62871868775194673</v>
      </c>
      <c r="G296">
        <f ca="1">RAND()</f>
        <v>0.84719125435837062</v>
      </c>
      <c r="H296">
        <f ca="1">RAND()</f>
        <v>0.91247869925445935</v>
      </c>
      <c r="I296">
        <f ca="1">RAND()</f>
        <v>0.59140034736436342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40292</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7</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2100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439</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6.6053463421017478E-2</v>
      </c>
      <c r="E297">
        <f ca="1">RAND()</f>
        <v>0.77832730880534706</v>
      </c>
      <c r="F297">
        <f ca="1">RAND()</f>
        <v>0.52175652103532955</v>
      </c>
      <c r="G297">
        <f ca="1">RAND()</f>
        <v>0.96817642719068286</v>
      </c>
      <c r="H297">
        <f ca="1">RAND()</f>
        <v>0.20571166061592583</v>
      </c>
      <c r="I297">
        <f ca="1">RAND()</f>
        <v>0.69560391028312829</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Equip6402</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83</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62</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전설</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0.30182226941861734</v>
      </c>
      <c r="E298">
        <f ca="1">RAND()</f>
        <v>0.14284851066697613</v>
      </c>
      <c r="F298">
        <f ca="1">RAND()</f>
        <v>0.9885679584445195</v>
      </c>
      <c r="G298">
        <f ca="1">RAND()</f>
        <v>5.3452693335647616E-2</v>
      </c>
      <c r="H298">
        <f ca="1">RAND()</f>
        <v>0.54711345865856909</v>
      </c>
      <c r="I298">
        <f ca="1">RAND()</f>
        <v>0.91522964058427358</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Equip1301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12</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422</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1.3525529041196194E-3</v>
      </c>
      <c r="E299">
        <f ca="1">RAND()</f>
        <v>0.59397136201817136</v>
      </c>
      <c r="F299">
        <f ca="1">RAND()</f>
        <v>0.34278067738379803</v>
      </c>
      <c r="G299">
        <f ca="1">RAND()</f>
        <v>0.31980366814650518</v>
      </c>
      <c r="H299">
        <f ca="1">RAND()</f>
        <v>0.30945294832884218</v>
      </c>
      <c r="I299">
        <f ca="1">RAND()</f>
        <v>0.75396400137339525</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Equip7001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2200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277</v>
      </c>
      <c r="W299">
        <v>1</v>
      </c>
      <c r="X299" t="s">
        <v>125</v>
      </c>
      <c r="Z299">
        <v>3300</v>
      </c>
      <c r="AA299" t="str">
        <f ca="1">IF(ISBLANK(AB299),"",
VLOOKUP(AB299,OFFSET(INDIRECT("$A:$B"),0,MATCH(AB$1&amp;"_Verify",INDIRECT("$1:$1"),0)-1),2,0)
)</f>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{"dy":30,"sl":7,"tp":"upn","vl":"15133","cn":13,"pt":"GO","pr":3900}</v>
      </c>
    </row>
    <row r="300" spans="1:40">
      <c r="A300">
        <v>30</v>
      </c>
      <c r="B300">
        <v>8</v>
      </c>
      <c r="C300">
        <f>IF(B300&lt;=9,0,
IF(B300=10,1,2))</f>
        <v>0</v>
      </c>
      <c r="D300">
        <f ca="1">RAND()</f>
        <v>0.1443384973154751</v>
      </c>
      <c r="E300">
        <f ca="1">RAND()</f>
        <v>0.30885757976945882</v>
      </c>
      <c r="F300">
        <f ca="1">RAND()</f>
        <v>0.96536248729605201</v>
      </c>
      <c r="G300">
        <f ca="1">RAND()</f>
        <v>0.28251734539545814</v>
      </c>
      <c r="H300">
        <f ca="1">RAND()</f>
        <v>0.66486051709454097</v>
      </c>
      <c r="I300">
        <f ca="1">RAND()</f>
        <v>0.97478413651203899</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0.25607674372887523</v>
      </c>
      <c r="E301">
        <f ca="1">RAND()</f>
        <v>0.32699504066693663</v>
      </c>
      <c r="F301">
        <f ca="1">RAND()</f>
        <v>0.45920742536390213</v>
      </c>
      <c r="G301">
        <f ca="1">RAND()</f>
        <v>0.75035165764753975</v>
      </c>
      <c r="H301">
        <f ca="1">RAND()</f>
        <v>0.87875831968974993</v>
      </c>
      <c r="I301">
        <f ca="1">RAND()</f>
        <v>0.63203018257124655</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0.28253119256264292</v>
      </c>
      <c r="E302">
        <f ca="1">RAND()</f>
        <v>0.44290512617337263</v>
      </c>
      <c r="F302">
        <f ca="1">RAND()</f>
        <v>0.28102215893347393</v>
      </c>
      <c r="G302">
        <f ca="1">RAND()</f>
        <v>0.42714205643046077</v>
      </c>
      <c r="H302">
        <f ca="1">RAND()</f>
        <v>0.15787243803617645</v>
      </c>
      <c r="I302">
        <f ca="1">RAND()</f>
        <v>0.606802593597768</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Equip3302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11</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245</v>
      </c>
      <c r="W302">
        <v>1</v>
      </c>
      <c r="X302" t="s">
        <v>125</v>
      </c>
      <c r="Z302">
        <v>900</v>
      </c>
      <c r="AA302" t="str">
        <f ca="1">IF(ISBLANK(AB302),"",
VLOOKUP(AB302,OFFSET(INDIRECT("$A:$B"),0,MATCH(AB$1&amp;"_Verify",INDIRECT("$1:$1"),0)-1),2,0)
)</f>
        <v>fe</v>
      </c>
      <c r="AB302" t="s">
        <v>82</v>
      </c>
      <c r="AC302" t="s">
        <v>440</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0.12907245693777347</v>
      </c>
      <c r="E303">
        <f ca="1">RAND()</f>
        <v>0.4810620519929879</v>
      </c>
      <c r="F303">
        <f ca="1">RAND()</f>
        <v>5.3555381688398684E-2</v>
      </c>
      <c r="G303">
        <f ca="1">RAND()</f>
        <v>0.27159004423261757</v>
      </c>
      <c r="H303">
        <f ca="1">RAND()</f>
        <v>0.12507136930726459</v>
      </c>
      <c r="I303">
        <f ca="1">RAND()</f>
        <v>0.12038360171615958</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Equip4101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1000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0.49829415832154911</v>
      </c>
      <c r="E304">
        <f ca="1">RAND()</f>
        <v>0.65232640755651683</v>
      </c>
      <c r="F304">
        <f ca="1">RAND()</f>
        <v>4.2499554085800861E-2</v>
      </c>
      <c r="G304">
        <f ca="1">RAND()</f>
        <v>0.79689155442119397</v>
      </c>
      <c r="H304">
        <f ca="1">RAND()</f>
        <v>0.47891049077353287</v>
      </c>
      <c r="I304">
        <f ca="1">RAND()</f>
        <v>0.15579950733387615</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65232</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10</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3000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398</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0.29565562534633738</v>
      </c>
      <c r="E305">
        <f ca="1">RAND()</f>
        <v>0.72422492853693377</v>
      </c>
      <c r="F305">
        <f ca="1">RAND()</f>
        <v>0.92503371681583735</v>
      </c>
      <c r="G305">
        <f ca="1">RAND()</f>
        <v>0.21902648407562331</v>
      </c>
      <c r="H305">
        <f ca="1">RAND()</f>
        <v>0.75385880919830206</v>
      </c>
      <c r="I305">
        <f ca="1">RAND()</f>
        <v>0.1611795271408818</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72422</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11</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501</v>
      </c>
      <c r="AD305">
        <v>1</v>
      </c>
      <c r="AE305" t="s">
        <v>129</v>
      </c>
      <c r="AF305">
        <v>179</v>
      </c>
      <c r="AG305">
        <v>69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전설</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반중력 스태프</v>
      </c>
      <c r="AL305">
        <v>1</v>
      </c>
      <c r="AM305" t="str">
        <f ca="1">IF(ROW()=2,AN305,OFFSET(AM305,-1,0)&amp;IF(LEN(AN305)=0,"",","&amp;AN305))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{"dy":31,"sl":3,"tp":"fe","vl":"Equip3401","cn":1,"pt":"DI","pp":179,"pr":69}</v>
      </c>
    </row>
    <row r="306" spans="1:40">
      <c r="A306">
        <v>31</v>
      </c>
      <c r="B306">
        <v>4</v>
      </c>
      <c r="C306">
        <f>IF(B306&lt;=9,0,
IF(B306=10,1,2))</f>
        <v>0</v>
      </c>
      <c r="D306">
        <f ca="1">RAND()</f>
        <v>0.56048282324575061</v>
      </c>
      <c r="E306">
        <f ca="1">RAND()</f>
        <v>0.54833135796974652</v>
      </c>
      <c r="F306">
        <f ca="1">RAND()</f>
        <v>0.13032724723422051</v>
      </c>
      <c r="G306">
        <f ca="1">RAND()</f>
        <v>0.65792711465743559</v>
      </c>
      <c r="H306">
        <f ca="1">RAND()</f>
        <v>0.93545698761482166</v>
      </c>
      <c r="I306">
        <f ca="1">RAND()</f>
        <v>0.23881253033270755</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54833</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9</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2700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471</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루비 장식 아밍 소드</v>
      </c>
      <c r="AL306">
        <v>1</v>
      </c>
      <c r="AM306" t="str">
        <f ca="1">IF(ROW()=2,AN306,OFFSET(AM306,-1,0)&amp;IF(LEN(AN306)=0,"",","&amp;AN306))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{"dy":31,"sl":4,"tp":"fe","vl":"Equip5001","cn":1,"pt":"GO","pr":700}</v>
      </c>
    </row>
    <row r="307" spans="1:40">
      <c r="A307">
        <v>31</v>
      </c>
      <c r="B307">
        <v>5</v>
      </c>
      <c r="C307">
        <f>IF(B307&lt;=9,0,
IF(B307=10,1,2))</f>
        <v>0</v>
      </c>
      <c r="D307">
        <f ca="1">RAND()</f>
        <v>9.9264156663484426E-2</v>
      </c>
      <c r="E307">
        <f ca="1">RAND()</f>
        <v>0.34904085851301658</v>
      </c>
      <c r="F307">
        <f ca="1">RAND()</f>
        <v>0.20512560085621834</v>
      </c>
      <c r="G307">
        <f ca="1">RAND()</f>
        <v>0.94410870257902701</v>
      </c>
      <c r="H307">
        <f ca="1">RAND()</f>
        <v>7.6097021761742822E-2</v>
      </c>
      <c r="I307">
        <f ca="1">RAND()</f>
        <v>8.0740553162190309E-2</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Equip3001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600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0.20971238567620254</v>
      </c>
      <c r="E308">
        <f ca="1">RAND()</f>
        <v>7.0467079186502524E-3</v>
      </c>
      <c r="F308">
        <f ca="1">RAND()</f>
        <v>0.49412166379527622</v>
      </c>
      <c r="G308">
        <f ca="1">RAND()</f>
        <v>0.52299083267871216</v>
      </c>
      <c r="H308">
        <f ca="1">RAND()</f>
        <v>0.28639873551804829</v>
      </c>
      <c r="I308">
        <f ca="1">RAND()</f>
        <v>0.78268035988366313</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Equip0001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254</v>
      </c>
      <c r="W308">
        <v>1</v>
      </c>
      <c r="X308" t="s">
        <v>125</v>
      </c>
      <c r="Z308">
        <v>3300</v>
      </c>
      <c r="AA308" t="str">
        <f ca="1">IF(ISBLANK(AB308),"",
VLOOKUP(AB308,OFFSET(INDIRECT("$A:$B"),0,MATCH(AB$1&amp;"_Verify",INDIRECT("$1:$1"),0)-1),2,0)
)</f>
        <v>fe</v>
      </c>
      <c r="AB308" t="s">
        <v>82</v>
      </c>
      <c r="AC308" t="s">
        <v>475</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{"dy":31,"sl":6,"tp":"fe","vl":"Equip7202","cn":1,"pt":"GO","pr":9200}</v>
      </c>
    </row>
    <row r="309" spans="1:40">
      <c r="A309">
        <v>31</v>
      </c>
      <c r="B309">
        <v>7</v>
      </c>
      <c r="C309">
        <f>IF(B309&lt;=9,0,
IF(B309=10,1,2))</f>
        <v>0</v>
      </c>
      <c r="D309">
        <f ca="1">RAND()</f>
        <v>0.30832597837922371</v>
      </c>
      <c r="E309">
        <f ca="1">RAND()</f>
        <v>0.66565034336131113</v>
      </c>
      <c r="F309">
        <f ca="1">RAND()</f>
        <v>0.89437492645701888</v>
      </c>
      <c r="G309">
        <f ca="1">RAND()</f>
        <v>8.9589405804122446E-2</v>
      </c>
      <c r="H309">
        <f ca="1">RAND()</f>
        <v>0.25359155275194789</v>
      </c>
      <c r="I309">
        <f ca="1">RAND()</f>
        <v>0.16228759724634256</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Equip7302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33</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0.17321422664716268</v>
      </c>
      <c r="E310">
        <f ca="1">RAND()</f>
        <v>0.82043591516260739</v>
      </c>
      <c r="F310">
        <f ca="1">RAND()</f>
        <v>0.41096237631803345</v>
      </c>
      <c r="G310">
        <f ca="1">RAND()</f>
        <v>0.65679284825730999</v>
      </c>
      <c r="H310">
        <f ca="1">RAND()</f>
        <v>0.39686020120874932</v>
      </c>
      <c r="I310">
        <f ca="1">RAND()</f>
        <v>0.15539285742771769</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0.67692895480701942</v>
      </c>
      <c r="E311">
        <f ca="1">RAND()</f>
        <v>0.72757775979624217</v>
      </c>
      <c r="F311">
        <f ca="1">RAND()</f>
        <v>0.58032134235429211</v>
      </c>
      <c r="G311">
        <f ca="1">RAND()</f>
        <v>0.34719844912939368</v>
      </c>
      <c r="H311">
        <f ca="1">RAND()</f>
        <v>0.60300962643850686</v>
      </c>
      <c r="I311">
        <f ca="1">RAND()</f>
        <v>0.1656576948917492</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0.74972372021386546</v>
      </c>
      <c r="E312">
        <f ca="1">RAND()</f>
        <v>0.45453509979520934</v>
      </c>
      <c r="F312">
        <f ca="1">RAND()</f>
        <v>0.60994884935123672</v>
      </c>
      <c r="G312">
        <f ca="1">RAND()</f>
        <v>0.97671680418612861</v>
      </c>
      <c r="H312">
        <f ca="1">RAND()</f>
        <v>0.99422466653918595</v>
      </c>
      <c r="I312">
        <f ca="1">RAND()</f>
        <v>0.99618589654797918</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0.82130607168571734</v>
      </c>
      <c r="E313">
        <f ca="1">RAND()</f>
        <v>0.27274988522888444</v>
      </c>
      <c r="F313">
        <f ca="1">RAND()</f>
        <v>0.545311157172511</v>
      </c>
      <c r="G313">
        <f ca="1">RAND()</f>
        <v>0.55872448740985381</v>
      </c>
      <c r="H313">
        <f ca="1">RAND()</f>
        <v>0.94678086888601276</v>
      </c>
      <c r="I313">
        <f ca="1">RAND()</f>
        <v>0.36421656724311602</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0.85992466988070682</v>
      </c>
      <c r="E314">
        <f ca="1">RAND()</f>
        <v>0.30925893313632768</v>
      </c>
      <c r="F314">
        <f ca="1">RAND()</f>
        <v>0.73228230399117156</v>
      </c>
      <c r="G314">
        <f ca="1">RAND()</f>
        <v>0.63436619869568689</v>
      </c>
      <c r="H314">
        <f ca="1">RAND()</f>
        <v>0.78260776526875975</v>
      </c>
      <c r="I314">
        <f ca="1">RAND()</f>
        <v>0.33930456448728752</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fc</v>
      </c>
      <c r="AB314" t="s">
        <v>85</v>
      </c>
      <c r="AC314" t="s">
        <v>478</v>
      </c>
      <c r="AD314">
        <v>1</v>
      </c>
      <c r="AE314" t="s">
        <v>129</v>
      </c>
      <c r="AF314">
        <v>229</v>
      </c>
      <c r="AG314">
        <v>139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테이슨</v>
      </c>
      <c r="AL314">
        <v>1</v>
      </c>
      <c r="AM314" t="str">
        <f ca="1">IF(ROW()=2,AN314,OFFSET(AM314,-1,0)&amp;IF(LEN(AN314)=0,"",","&amp;AN314))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{"dy":3,"sl":10,"tp":"fc","vl":"Actor1108","cn":1,"pt":"DI","pp":229,"pr":139}</v>
      </c>
    </row>
    <row r="315" spans="1:40">
      <c r="A315">
        <v>4</v>
      </c>
      <c r="B315">
        <v>10</v>
      </c>
      <c r="C315">
        <f>IF(B315&lt;=9,0,
IF(B315=10,1,2))</f>
        <v>1</v>
      </c>
      <c r="D315">
        <f ca="1">RAND()</f>
        <v>0.82202425990304429</v>
      </c>
      <c r="E315">
        <f ca="1">RAND()</f>
        <v>0.96173270470036432</v>
      </c>
      <c r="F315">
        <f ca="1">RAND()</f>
        <v>0.67294681174445226</v>
      </c>
      <c r="G315">
        <f ca="1">RAND()</f>
        <v>0.76134534554434807</v>
      </c>
      <c r="H315">
        <f ca="1">RAND()</f>
        <v>0.94477717624975843</v>
      </c>
      <c r="I315">
        <f ca="1">RAND()</f>
        <v>0.92641184870161808</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fc</v>
      </c>
      <c r="AB315" t="s">
        <v>85</v>
      </c>
      <c r="AC315" t="s">
        <v>478</v>
      </c>
      <c r="AD315">
        <v>1</v>
      </c>
      <c r="AE315" t="s">
        <v>129</v>
      </c>
      <c r="AF315">
        <v>229</v>
      </c>
      <c r="AG315">
        <v>139</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테이슨</v>
      </c>
      <c r="AL315">
        <v>1</v>
      </c>
      <c r="AM315" t="str">
        <f ca="1">IF(ROW()=2,AN315,OFFSET(AM315,-1,0)&amp;IF(LEN(AN315)=0,"",","&amp;AN315))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{"dy":4,"sl":10,"tp":"fc","vl":"Actor1108","cn":1,"pt":"DI","pp":229,"pr":139}</v>
      </c>
    </row>
    <row r="316" spans="1:40">
      <c r="A316">
        <v>5</v>
      </c>
      <c r="B316">
        <v>10</v>
      </c>
      <c r="C316">
        <f>IF(B316&lt;=9,0,
IF(B316=10,1,2))</f>
        <v>1</v>
      </c>
      <c r="D316">
        <f ca="1">RAND()</f>
        <v>0.84555345570034091</v>
      </c>
      <c r="E316">
        <f ca="1">RAND()</f>
        <v>0.35878462049215853</v>
      </c>
      <c r="F316">
        <f ca="1">RAND()</f>
        <v>0.52272058618198658</v>
      </c>
      <c r="G316">
        <f ca="1">RAND()</f>
        <v>0.5558767425085106</v>
      </c>
      <c r="H316">
        <f ca="1">RAND()</f>
        <v>0.95872010504569594</v>
      </c>
      <c r="I316">
        <f ca="1">RAND()</f>
        <v>0.84643569461883228</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0.91231494304887539</v>
      </c>
      <c r="E317">
        <f ca="1">RAND()</f>
        <v>0.76604881066686248</v>
      </c>
      <c r="F317">
        <f ca="1">RAND()</f>
        <v>9.6015633635030739E-2</v>
      </c>
      <c r="G317">
        <f ca="1">RAND()</f>
        <v>0.99215674479236238</v>
      </c>
      <c r="H317">
        <f ca="1">RAND()</f>
        <v>0.24489328342829408</v>
      </c>
      <c r="I317">
        <f ca="1">RAND()</f>
        <v>5.6201223666211497E-2</v>
      </c>
      <c r="J317" t="s">
        <v>505</v>
      </c>
      <c r="K317" t="s">
        <v>507</v>
      </c>
      <c r="M317" t="str">
        <f>IF(LEN(J317)&lt;&gt;0,J317,VLOOKUP(D317+$B317,$BJ:$BK,MATCH($BK$1,$BJ$1:$BK$1,0),1))</f>
        <v>지정 캐릭터 LBP5</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Actor0125</v>
      </c>
      <c r="O317">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1</v>
      </c>
      <c r="P317" t="str">
        <f>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DI</v>
      </c>
      <c r="Q317">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202</v>
      </c>
      <c r="R317">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122</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fl5</v>
      </c>
      <c r="AB317" t="s">
        <v>506</v>
      </c>
      <c r="AC317" t="s">
        <v>504</v>
      </c>
      <c r="AD317">
        <v>1</v>
      </c>
      <c r="AE317" t="s">
        <v>129</v>
      </c>
      <c r="AF317">
        <v>490</v>
      </c>
      <c r="AG317">
        <v>299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프리스</v>
      </c>
      <c r="AL317">
        <v>1</v>
      </c>
      <c r="AM317" t="str">
        <f ca="1">IF(ROW()=2,AN317,OFFSET(AM317,-1,0)&amp;IF(LEN(AN317)=0,"",","&amp;AN317))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{"dy":6,"sl":10,"tp":"fl5","vl":"Actor0125","cn":1,"pt":"DI","pp":490,"pr":299}</v>
      </c>
    </row>
    <row r="318" spans="1:40">
      <c r="A318">
        <v>7</v>
      </c>
      <c r="B318">
        <v>10</v>
      </c>
      <c r="C318">
        <f>IF(B318&lt;=9,0,
IF(B318=10,1,2))</f>
        <v>1</v>
      </c>
      <c r="D318">
        <f ca="1">RAND()</f>
        <v>0.60148867262558237</v>
      </c>
      <c r="E318">
        <f ca="1">RAND()</f>
        <v>0.55567451297128312</v>
      </c>
      <c r="F318">
        <f ca="1">RAND()</f>
        <v>0.82099731915556085</v>
      </c>
      <c r="G318">
        <f ca="1">RAND()</f>
        <v>0.87509479111019717</v>
      </c>
      <c r="H318">
        <f ca="1">RAND()</f>
        <v>0.61861925599632273</v>
      </c>
      <c r="I318">
        <f ca="1">RAND()</f>
        <v>0.79298638213742112</v>
      </c>
      <c r="J318" t="s">
        <v>505</v>
      </c>
      <c r="K318" t="s">
        <v>508</v>
      </c>
      <c r="M318" t="str">
        <f>IF(LEN(J318)&lt;&gt;0,J318,VLOOKUP(D318+$B318,$BJ:$BK,MATCH($BK$1,$BJ$1:$BK$1,0),1))</f>
        <v>지정 캐릭터 LBP5</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Actor0125</v>
      </c>
      <c r="O318">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1</v>
      </c>
      <c r="P318" t="str">
        <f>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DI</v>
      </c>
      <c r="Q318">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202</v>
      </c>
      <c r="R318">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122</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fl5</v>
      </c>
      <c r="AB318" t="s">
        <v>506</v>
      </c>
      <c r="AC318" t="s">
        <v>504</v>
      </c>
      <c r="AD318">
        <v>1</v>
      </c>
      <c r="AE318" t="s">
        <v>129</v>
      </c>
      <c r="AF318">
        <v>490</v>
      </c>
      <c r="AG318">
        <v>299</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프리스</v>
      </c>
      <c r="AL318">
        <v>1</v>
      </c>
      <c r="AM318" t="str">
        <f ca="1">IF(ROW()=2,AN318,OFFSET(AM318,-1,0)&amp;IF(LEN(AN318)=0,"",","&amp;AN318))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{"dy":7,"sl":10,"tp":"fl5","vl":"Actor0125","cn":1,"pt":"DI","pp":490,"pr":299}</v>
      </c>
    </row>
    <row r="319" spans="1:40">
      <c r="A319">
        <v>8</v>
      </c>
      <c r="B319">
        <v>10</v>
      </c>
      <c r="C319">
        <f>IF(B319&lt;=9,0,
IF(B319=10,1,2))</f>
        <v>1</v>
      </c>
      <c r="D319">
        <f ca="1">RAND()</f>
        <v>0.83836310034793338</v>
      </c>
      <c r="E319">
        <f ca="1">RAND()</f>
        <v>0.13008477536853746</v>
      </c>
      <c r="F319">
        <f ca="1">RAND()</f>
        <v>0.70922111968070345</v>
      </c>
      <c r="G319">
        <f ca="1">RAND()</f>
        <v>0.2566513429074081</v>
      </c>
      <c r="H319">
        <f ca="1">RAND()</f>
        <v>0.88944205378232821</v>
      </c>
      <c r="I319">
        <f ca="1">RAND()</f>
        <v>0.17814537950107934</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0.86683111077800323</v>
      </c>
      <c r="E320">
        <f ca="1">RAND()</f>
        <v>0.93385545623459076</v>
      </c>
      <c r="F320">
        <f ca="1">RAND()</f>
        <v>0.50540201081320801</v>
      </c>
      <c r="G320">
        <f ca="1">RAND()</f>
        <v>0.13717605814745604</v>
      </c>
      <c r="H320">
        <f ca="1">RAND()</f>
        <v>0.8188911687549153</v>
      </c>
      <c r="I320">
        <f ca="1">RAND()</f>
        <v>0.51324054021580445</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0.88303267650727202</v>
      </c>
      <c r="E321">
        <f ca="1">RAND()</f>
        <v>0.99170111194377442</v>
      </c>
      <c r="F321">
        <f ca="1">RAND()</f>
        <v>5.6685004738514011E-2</v>
      </c>
      <c r="G321">
        <f ca="1">RAND()</f>
        <v>0.28614706069805329</v>
      </c>
      <c r="H321">
        <f ca="1">RAND()</f>
        <v>0.71713636071820908</v>
      </c>
      <c r="I321">
        <f ca="1">RAND()</f>
        <v>2.9878728402055521E-2</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0.97157338027320039</v>
      </c>
      <c r="E322">
        <f ca="1">RAND()</f>
        <v>1.4401499909937332E-2</v>
      </c>
      <c r="F322">
        <f ca="1">RAND()</f>
        <v>0.89772485374940802</v>
      </c>
      <c r="G322">
        <f ca="1">RAND()</f>
        <v>0.94910592020072915</v>
      </c>
      <c r="H322">
        <f ca="1">RAND()</f>
        <v>0.95444386678025639</v>
      </c>
      <c r="I322">
        <f ca="1">RAND()</f>
        <v>9.8460405743176049E-2</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0.61829794035375973</v>
      </c>
      <c r="E323">
        <f ca="1">RAND()</f>
        <v>0.29474301791745172</v>
      </c>
      <c r="F323">
        <f ca="1">RAND()</f>
        <v>5.4825519152769231E-2</v>
      </c>
      <c r="G323">
        <f ca="1">RAND()</f>
        <v>0.3146434201938858</v>
      </c>
      <c r="H323">
        <f ca="1">RAND()</f>
        <v>0.13900807013720673</v>
      </c>
      <c r="I323">
        <f ca="1">RAND()</f>
        <v>0.44082659120371004</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fc</v>
      </c>
      <c r="AB323" t="s">
        <v>85</v>
      </c>
      <c r="AC323" t="s">
        <v>512</v>
      </c>
      <c r="AD323">
        <v>1</v>
      </c>
      <c r="AE323" t="s">
        <v>129</v>
      </c>
      <c r="AF323">
        <v>790</v>
      </c>
      <c r="AG323">
        <v>399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전설</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라무무</v>
      </c>
      <c r="AL323">
        <v>1</v>
      </c>
      <c r="AM323" t="str">
        <f ca="1">IF(ROW()=2,AN323,OFFSET(AM323,-1,0)&amp;IF(LEN(AN323)=0,"",","&amp;AN323))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{"dy":12,"sl":10,"tp":"fc","vl":"Actor3231","cn":1,"pt":"DI","pp":790,"pr":399}</v>
      </c>
    </row>
    <row r="324" spans="1:40">
      <c r="A324">
        <v>13</v>
      </c>
      <c r="B324">
        <v>10</v>
      </c>
      <c r="C324">
        <f>IF(B324&lt;=9,0,
IF(B324=10,1,2))</f>
        <v>1</v>
      </c>
      <c r="D324">
        <f ca="1">RAND()</f>
        <v>0.93716927598379707</v>
      </c>
      <c r="E324">
        <f ca="1">RAND()</f>
        <v>0.53534122797904671</v>
      </c>
      <c r="F324">
        <f ca="1">RAND()</f>
        <v>0.18461944381341733</v>
      </c>
      <c r="G324">
        <f ca="1">RAND()</f>
        <v>0.27724668941142772</v>
      </c>
      <c r="H324">
        <f ca="1">RAND()</f>
        <v>0.89318334537800326</v>
      </c>
      <c r="I324">
        <f ca="1">RAND()</f>
        <v>0.81881904743425782</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fc</v>
      </c>
      <c r="AB324" t="s">
        <v>85</v>
      </c>
      <c r="AC324" t="s">
        <v>512</v>
      </c>
      <c r="AD324">
        <v>1</v>
      </c>
      <c r="AE324" t="s">
        <v>129</v>
      </c>
      <c r="AF324">
        <v>790</v>
      </c>
      <c r="AG324">
        <v>399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전설</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라무무</v>
      </c>
      <c r="AL324">
        <v>1</v>
      </c>
      <c r="AM324" t="str">
        <f ca="1">IF(ROW()=2,AN324,OFFSET(AM324,-1,0)&amp;IF(LEN(AN324)=0,"",","&amp;AN324))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{"dy":13,"sl":10,"tp":"fc","vl":"Actor3231","cn":1,"pt":"DI","pp":790,"pr":399}</v>
      </c>
    </row>
    <row r="325" spans="1:40">
      <c r="A325">
        <v>14</v>
      </c>
      <c r="B325">
        <v>10</v>
      </c>
      <c r="C325">
        <f>IF(B325&lt;=9,0,
IF(B325=10,1,2))</f>
        <v>1</v>
      </c>
      <c r="D325">
        <f ca="1">RAND()</f>
        <v>0.41161921369579668</v>
      </c>
      <c r="E325">
        <f ca="1">RAND()</f>
        <v>1.8600192348111166E-2</v>
      </c>
      <c r="F325">
        <f ca="1">RAND()</f>
        <v>0.16720391745464103</v>
      </c>
      <c r="G325">
        <f ca="1">RAND()</f>
        <v>0.49510825661745528</v>
      </c>
      <c r="H325">
        <f ca="1">RAND()</f>
        <v>0.26911753084261369</v>
      </c>
      <c r="I325">
        <f ca="1">RAND()</f>
        <v>0.95339148970544518</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fc</v>
      </c>
      <c r="AB325" t="s">
        <v>85</v>
      </c>
      <c r="AC325" t="s">
        <v>512</v>
      </c>
      <c r="AD325">
        <v>1</v>
      </c>
      <c r="AE325" t="s">
        <v>129</v>
      </c>
      <c r="AF325">
        <v>790</v>
      </c>
      <c r="AG325">
        <v>399</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전설</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라무무</v>
      </c>
      <c r="AL325">
        <v>1</v>
      </c>
      <c r="AM325" t="str">
        <f ca="1">IF(ROW()=2,AN325,OFFSET(AM325,-1,0)&amp;IF(LEN(AN325)=0,"",","&amp;AN325))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{"dy":14,"sl":10,"tp":"fc","vl":"Actor3231","cn":1,"pt":"DI","pp":790,"pr":399}</v>
      </c>
    </row>
    <row r="326" spans="1:40">
      <c r="A326">
        <v>15</v>
      </c>
      <c r="B326">
        <v>10</v>
      </c>
      <c r="C326">
        <f>IF(B326&lt;=9,0,
IF(B326=10,1,2))</f>
        <v>1</v>
      </c>
      <c r="D326">
        <f ca="1">RAND()</f>
        <v>0.3554865629305366</v>
      </c>
      <c r="E326">
        <f ca="1">RAND()</f>
        <v>0.80999904380002541</v>
      </c>
      <c r="F326">
        <f ca="1">RAND()</f>
        <v>0.23020720365869596</v>
      </c>
      <c r="G326">
        <f ca="1">RAND()</f>
        <v>0.55242459499459451</v>
      </c>
      <c r="H326">
        <f ca="1">RAND()</f>
        <v>0.88841308749840708</v>
      </c>
      <c r="I326">
        <f ca="1">RAND()</f>
        <v>0.39387185195689167</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0.89528646434754244</v>
      </c>
      <c r="E327">
        <f ca="1">RAND()</f>
        <v>0.58261554084775991</v>
      </c>
      <c r="F327">
        <f ca="1">RAND()</f>
        <v>0.8926541752752265</v>
      </c>
      <c r="G327">
        <f ca="1">RAND()</f>
        <v>0.72794782125109325</v>
      </c>
      <c r="H327">
        <f ca="1">RAND()</f>
        <v>0.11715945205183187</v>
      </c>
      <c r="I327">
        <f ca="1">RAND()</f>
        <v>5.7211221507440735E-2</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0.37791523027139584</v>
      </c>
      <c r="E328">
        <f ca="1">RAND()</f>
        <v>0.79718897992734084</v>
      </c>
      <c r="F328">
        <f ca="1">RAND()</f>
        <v>3.5347849781143914E-2</v>
      </c>
      <c r="G328">
        <f ca="1">RAND()</f>
        <v>3.2091679016232777E-2</v>
      </c>
      <c r="H328">
        <f ca="1">RAND()</f>
        <v>0.52135684085308465</v>
      </c>
      <c r="I328">
        <f ca="1">RAND()</f>
        <v>0.3633477077369055</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6.1673218083869719E-2</v>
      </c>
      <c r="E329">
        <f ca="1">RAND()</f>
        <v>0.29513798552340809</v>
      </c>
      <c r="F329">
        <f ca="1">RAND()</f>
        <v>0.46450080096958479</v>
      </c>
      <c r="G329">
        <f ca="1">RAND()</f>
        <v>0.90883924736679933</v>
      </c>
      <c r="H329">
        <f ca="1">RAND()</f>
        <v>0.67319354766774564</v>
      </c>
      <c r="I329">
        <f ca="1">RAND()</f>
        <v>0.3825140519854292</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fl2</v>
      </c>
      <c r="AB329" t="s">
        <v>88</v>
      </c>
      <c r="AC329" t="s">
        <v>514</v>
      </c>
      <c r="AD329">
        <v>1</v>
      </c>
      <c r="AE329" t="s">
        <v>129</v>
      </c>
      <c r="AF329">
        <v>190</v>
      </c>
      <c r="AG329">
        <v>99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슬로니카</v>
      </c>
      <c r="AL329">
        <v>1</v>
      </c>
      <c r="AM329" t="str">
        <f ca="1">IF(ROW()=2,AN329,OFFSET(AM329,-1,0)&amp;IF(LEN(AN329)=0,"",","&amp;AN329))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{"dy":18,"sl":10,"tp":"fl2","vl":"Actor3114","cn":1,"pt":"DI","pp":190,"pr":99}</v>
      </c>
    </row>
    <row r="330" spans="1:40">
      <c r="A330">
        <v>19</v>
      </c>
      <c r="B330">
        <v>10</v>
      </c>
      <c r="C330">
        <f>IF(B330&lt;=9,0,
IF(B330=10,1,2))</f>
        <v>1</v>
      </c>
      <c r="D330">
        <f ca="1">RAND()</f>
        <v>0.16139557919548253</v>
      </c>
      <c r="E330">
        <f ca="1">RAND()</f>
        <v>0.7810575107449782</v>
      </c>
      <c r="F330">
        <f ca="1">RAND()</f>
        <v>1.4987822697357989E-2</v>
      </c>
      <c r="G330">
        <f ca="1">RAND()</f>
        <v>0.81629719453319638</v>
      </c>
      <c r="H330">
        <f ca="1">RAND()</f>
        <v>0.49600806112789475</v>
      </c>
      <c r="I330">
        <f ca="1">RAND()</f>
        <v>0.10606406162718285</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fl2</v>
      </c>
      <c r="AB330" t="s">
        <v>88</v>
      </c>
      <c r="AC330" t="s">
        <v>514</v>
      </c>
      <c r="AD330">
        <v>1</v>
      </c>
      <c r="AE330" t="s">
        <v>129</v>
      </c>
      <c r="AF330">
        <v>190</v>
      </c>
      <c r="AG330">
        <v>99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슬로니카</v>
      </c>
      <c r="AL330">
        <v>1</v>
      </c>
      <c r="AM330" t="str">
        <f ca="1">IF(ROW()=2,AN330,OFFSET(AM330,-1,0)&amp;IF(LEN(AN330)=0,"",","&amp;AN330))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{"dy":19,"sl":10,"tp":"fl2","vl":"Actor3114","cn":1,"pt":"DI","pp":190,"pr":99}</v>
      </c>
    </row>
    <row r="331" spans="1:40">
      <c r="A331">
        <v>20</v>
      </c>
      <c r="B331">
        <v>10</v>
      </c>
      <c r="C331">
        <f>IF(B331&lt;=9,0,
IF(B331=10,1,2))</f>
        <v>1</v>
      </c>
      <c r="D331">
        <f ca="1">RAND()</f>
        <v>0.18322242628045882</v>
      </c>
      <c r="E331">
        <f ca="1">RAND()</f>
        <v>0.94837127653748132</v>
      </c>
      <c r="F331">
        <f ca="1">RAND()</f>
        <v>1.2902901573605741E-2</v>
      </c>
      <c r="G331">
        <f ca="1">RAND()</f>
        <v>0.88375887367731643</v>
      </c>
      <c r="H331">
        <f ca="1">RAND()</f>
        <v>0.54467092723566646</v>
      </c>
      <c r="I331">
        <f ca="1">RAND()</f>
        <v>0.47121263246198608</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0.78765993912147136</v>
      </c>
      <c r="E332">
        <f ca="1">RAND()</f>
        <v>0.19279864790410162</v>
      </c>
      <c r="F332">
        <f ca="1">RAND()</f>
        <v>0.93497466973977295</v>
      </c>
      <c r="G332">
        <f ca="1">RAND()</f>
        <v>0.68596788640442674</v>
      </c>
      <c r="H332">
        <f ca="1">RAND()</f>
        <v>0.4683075830355149</v>
      </c>
      <c r="I332">
        <f ca="1">RAND()</f>
        <v>0.20142764340343766</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0.99796178087174059</v>
      </c>
      <c r="E333">
        <f ca="1">RAND()</f>
        <v>0.50191329255439532</v>
      </c>
      <c r="F333">
        <f ca="1">RAND()</f>
        <v>0.95418915316565056</v>
      </c>
      <c r="G333">
        <f ca="1">RAND()</f>
        <v>5.2504899573749375E-2</v>
      </c>
      <c r="H333">
        <f ca="1">RAND()</f>
        <v>0.59069206945243202</v>
      </c>
      <c r="I333">
        <f ca="1">RAND()</f>
        <v>0.14988482033740713</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0.7166752554525978</v>
      </c>
      <c r="E334">
        <f ca="1">RAND()</f>
        <v>0.43311183324619074</v>
      </c>
      <c r="F334">
        <f ca="1">RAND()</f>
        <v>0.32477133478242182</v>
      </c>
      <c r="G334">
        <f ca="1">RAND()</f>
        <v>0.87732833791996989</v>
      </c>
      <c r="H334">
        <f ca="1">RAND()</f>
        <v>0.64193026912133055</v>
      </c>
      <c r="I334">
        <f ca="1">RAND()</f>
        <v>0.95425756945591877</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fc</v>
      </c>
      <c r="AB334" t="s">
        <v>85</v>
      </c>
      <c r="AC334" t="s">
        <v>515</v>
      </c>
      <c r="AD334">
        <v>1</v>
      </c>
      <c r="AE334" t="s">
        <v>129</v>
      </c>
      <c r="AF334">
        <v>239</v>
      </c>
      <c r="AG334">
        <v>159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원더</v>
      </c>
      <c r="AL334">
        <v>1</v>
      </c>
      <c r="AM334" t="str">
        <f ca="1">IF(ROW()=2,AN334,OFFSET(AM334,-1,0)&amp;IF(LEN(AN334)=0,"",","&amp;AN334))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{"dy":23,"sl":10,"tp":"fc","vl":"Actor2128","cn":1,"pt":"DI","pp":239,"pr":159}</v>
      </c>
    </row>
    <row r="335" spans="1:40">
      <c r="A335">
        <v>24</v>
      </c>
      <c r="B335">
        <v>10</v>
      </c>
      <c r="C335">
        <f>IF(B335&lt;=9,0,
IF(B335=10,1,2))</f>
        <v>1</v>
      </c>
      <c r="D335">
        <f ca="1">RAND()</f>
        <v>2.4286366668268222E-2</v>
      </c>
      <c r="E335">
        <f ca="1">RAND()</f>
        <v>0.31072802020440449</v>
      </c>
      <c r="F335">
        <f ca="1">RAND()</f>
        <v>0.12869431667351461</v>
      </c>
      <c r="G335">
        <f ca="1">RAND()</f>
        <v>0.68272006443298638</v>
      </c>
      <c r="H335">
        <f ca="1">RAND()</f>
        <v>0.37098917600824444</v>
      </c>
      <c r="I335">
        <f ca="1">RAND()</f>
        <v>0.62985473202479392</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fc</v>
      </c>
      <c r="AB335" t="s">
        <v>85</v>
      </c>
      <c r="AC335" t="s">
        <v>515</v>
      </c>
      <c r="AD335">
        <v>1</v>
      </c>
      <c r="AE335" t="s">
        <v>129</v>
      </c>
      <c r="AF335">
        <v>239</v>
      </c>
      <c r="AG335">
        <v>159</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원더</v>
      </c>
      <c r="AL335">
        <v>1</v>
      </c>
      <c r="AM335" t="str">
        <f ca="1">IF(ROW()=2,AN335,OFFSET(AM335,-1,0)&amp;IF(LEN(AN335)=0,"",","&amp;AN335))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{"dy":24,"sl":10,"tp":"fc","vl":"Actor2128","cn":1,"pt":"DI","pp":239,"pr":159}</v>
      </c>
    </row>
    <row r="336" spans="1:40">
      <c r="A336">
        <v>25</v>
      </c>
      <c r="B336">
        <v>10</v>
      </c>
      <c r="C336">
        <f>IF(B336&lt;=9,0,
IF(B336=10,1,2))</f>
        <v>1</v>
      </c>
      <c r="D336">
        <f ca="1">RAND()</f>
        <v>7.2685883720872146E-2</v>
      </c>
      <c r="E336">
        <f ca="1">RAND()</f>
        <v>0.43229367723696688</v>
      </c>
      <c r="F336">
        <f ca="1">RAND()</f>
        <v>0.28509190237185122</v>
      </c>
      <c r="G336">
        <f ca="1">RAND()</f>
        <v>0.46743296196507045</v>
      </c>
      <c r="H336">
        <f ca="1">RAND()</f>
        <v>0.73610355435678976</v>
      </c>
      <c r="I336">
        <f ca="1">RAND()</f>
        <v>0.78893779946241638</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0.32555367542835223</v>
      </c>
      <c r="E337">
        <f ca="1">RAND()</f>
        <v>0.3002953942120048</v>
      </c>
      <c r="F337">
        <f ca="1">RAND()</f>
        <v>0.36705364233967441</v>
      </c>
      <c r="G337">
        <f ca="1">RAND()</f>
        <v>0.6335996199888998</v>
      </c>
      <c r="H337">
        <f ca="1">RAND()</f>
        <v>0.82610118112730746</v>
      </c>
      <c r="I337">
        <f ca="1">RAND()</f>
        <v>0.47456864591294923</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fc</v>
      </c>
      <c r="AB337" t="s">
        <v>85</v>
      </c>
      <c r="AC337" t="s">
        <v>516</v>
      </c>
      <c r="AD337">
        <v>1</v>
      </c>
      <c r="AE337" t="s">
        <v>129</v>
      </c>
      <c r="AF337">
        <v>229</v>
      </c>
      <c r="AG337">
        <v>129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닉스</v>
      </c>
      <c r="AL337">
        <v>1</v>
      </c>
      <c r="AM337" t="str">
        <f ca="1">IF(ROW()=2,AN337,OFFSET(AM337,-1,0)&amp;IF(LEN(AN337)=0,"",","&amp;AN337))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{"dy":26,"sl":10,"tp":"fc","vl":"Actor1109","cn":1,"pt":"DI","pp":229,"pr":129}</v>
      </c>
    </row>
    <row r="338" spans="1:40">
      <c r="A338">
        <v>27</v>
      </c>
      <c r="B338">
        <v>10</v>
      </c>
      <c r="C338">
        <f>IF(B338&lt;=9,0,
IF(B338=10,1,2))</f>
        <v>1</v>
      </c>
      <c r="D338">
        <f ca="1">RAND()</f>
        <v>0.60580836983456188</v>
      </c>
      <c r="E338">
        <f ca="1">RAND()</f>
        <v>0.87126486455091778</v>
      </c>
      <c r="F338">
        <f ca="1">RAND()</f>
        <v>0.28341430509985699</v>
      </c>
      <c r="G338">
        <f ca="1">RAND()</f>
        <v>0.87258823852713518</v>
      </c>
      <c r="H338">
        <f ca="1">RAND()</f>
        <v>0.14993457145672084</v>
      </c>
      <c r="I338">
        <f ca="1">RAND()</f>
        <v>0.81984997594859088</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fc</v>
      </c>
      <c r="AB338" t="s">
        <v>85</v>
      </c>
      <c r="AC338" t="s">
        <v>516</v>
      </c>
      <c r="AD338">
        <v>1</v>
      </c>
      <c r="AE338" t="s">
        <v>129</v>
      </c>
      <c r="AF338">
        <v>229</v>
      </c>
      <c r="AG338">
        <v>129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닉스</v>
      </c>
      <c r="AL338">
        <v>1</v>
      </c>
      <c r="AM338" t="str">
        <f ca="1">IF(ROW()=2,AN338,OFFSET(AM338,-1,0)&amp;IF(LEN(AN338)=0,"",","&amp;AN338))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{"dy":27,"sl":10,"tp":"fc","vl":"Actor1109","cn":1,"pt":"DI","pp":229,"pr":129}</v>
      </c>
    </row>
    <row r="339" spans="1:40">
      <c r="A339">
        <v>28</v>
      </c>
      <c r="B339">
        <v>10</v>
      </c>
      <c r="C339">
        <f>IF(B339&lt;=9,0,
IF(B339=10,1,2))</f>
        <v>1</v>
      </c>
      <c r="D339">
        <f ca="1">RAND()</f>
        <v>0.29621983825458253</v>
      </c>
      <c r="E339">
        <f ca="1">RAND()</f>
        <v>0.96883097168471921</v>
      </c>
      <c r="F339">
        <f ca="1">RAND()</f>
        <v>0.46690205806897156</v>
      </c>
      <c r="G339">
        <f ca="1">RAND()</f>
        <v>0.19756561883540658</v>
      </c>
      <c r="H339">
        <f ca="1">RAND()</f>
        <v>0.69857178712786261</v>
      </c>
      <c r="I339">
        <f ca="1">RAND()</f>
        <v>0.64199532169355444</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0.85834637766265676</v>
      </c>
      <c r="E340">
        <f ca="1">RAND()</f>
        <v>0.79330988958697335</v>
      </c>
      <c r="F340">
        <f ca="1">RAND()</f>
        <v>0.67688077798055557</v>
      </c>
      <c r="G340">
        <f ca="1">RAND()</f>
        <v>0.69956624351531027</v>
      </c>
      <c r="H340">
        <f ca="1">RAND()</f>
        <v>0.61562729739412148</v>
      </c>
      <c r="I340">
        <f ca="1">RAND()</f>
        <v>0.21964670176765722</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0.6882501501112025</v>
      </c>
      <c r="E341">
        <f ca="1">RAND()</f>
        <v>0.34528106885673748</v>
      </c>
      <c r="F341">
        <f ca="1">RAND()</f>
        <v>0.4516642771794519</v>
      </c>
      <c r="G341">
        <f ca="1">RAND()</f>
        <v>4.833348360670231E-2</v>
      </c>
      <c r="H341">
        <f ca="1">RAND()</f>
        <v>0.43233256861092728</v>
      </c>
      <c r="I341">
        <f ca="1">RAND()</f>
        <v>0.13631976554697978</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fl2</v>
      </c>
      <c r="AB341" t="s">
        <v>88</v>
      </c>
      <c r="AC341" t="s">
        <v>513</v>
      </c>
      <c r="AD341">
        <v>1</v>
      </c>
      <c r="AE341" t="s">
        <v>129</v>
      </c>
      <c r="AF341">
        <v>190</v>
      </c>
      <c r="AG341">
        <v>89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데브샤</v>
      </c>
      <c r="AL341">
        <v>1</v>
      </c>
      <c r="AM341" t="str">
        <f ca="1">IF(ROW()=2,AN341,OFFSET(AM341,-1,0)&amp;IF(LEN(AN341)=0,"",","&amp;AN341))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{"dy":30,"sl":10,"tp":"fl2","vl":"Actor2103","cn":1,"pt":"DI","pp":190,"pr":89}</v>
      </c>
    </row>
    <row r="342" spans="1:40">
      <c r="A342">
        <v>31</v>
      </c>
      <c r="B342">
        <v>10</v>
      </c>
      <c r="C342">
        <f>IF(B342&lt;=9,0,
IF(B342=10,1,2))</f>
        <v>1</v>
      </c>
      <c r="D342">
        <f ca="1">RAND()</f>
        <v>0.90573188733990484</v>
      </c>
      <c r="E342">
        <f ca="1">RAND()</f>
        <v>0.87012450342939374</v>
      </c>
      <c r="F342">
        <f ca="1">RAND()</f>
        <v>0.4679728449602899</v>
      </c>
      <c r="G342">
        <f ca="1">RAND()</f>
        <v>0.43205178988377813</v>
      </c>
      <c r="H342">
        <f ca="1">RAND()</f>
        <v>0.41458047066880188</v>
      </c>
      <c r="I342">
        <f ca="1">RAND()</f>
        <v>0.26574831327450665</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fl2</v>
      </c>
      <c r="AB342" t="s">
        <v>88</v>
      </c>
      <c r="AC342" t="s">
        <v>513</v>
      </c>
      <c r="AD342">
        <v>1</v>
      </c>
      <c r="AE342" t="s">
        <v>129</v>
      </c>
      <c r="AF342">
        <v>190</v>
      </c>
      <c r="AG342">
        <v>89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데브샤</v>
      </c>
      <c r="AL342">
        <v>1</v>
      </c>
      <c r="AM342" t="str">
        <f ca="1">IF(ROW()=2,AN342,OFFSET(AM342,-1,0)&amp;IF(LEN(AN342)=0,"",","&amp;AN342))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{"dy":31,"sl":10,"tp":"fl2","vl":"Actor2103","cn":1,"pt":"DI","pp":190,"pr":89}</v>
      </c>
    </row>
    <row r="343" spans="1:40">
      <c r="A343">
        <v>1</v>
      </c>
      <c r="B343">
        <v>11</v>
      </c>
      <c r="C343">
        <f>IF(B343&lt;=9,0,
IF(B343=10,1,2))</f>
        <v>2</v>
      </c>
      <c r="D343">
        <f ca="1">RAND()</f>
        <v>3.3828999345185018E-2</v>
      </c>
      <c r="E343">
        <f ca="1">RAND()</f>
        <v>0.10381635221243379</v>
      </c>
      <c r="F343">
        <f ca="1">RAND()</f>
        <v>9.6393869413773259E-2</v>
      </c>
      <c r="G343">
        <f ca="1">RAND()</f>
        <v>3.071561862212846E-2</v>
      </c>
      <c r="H343">
        <f ca="1">RAND()</f>
        <v>0.56585329226959802</v>
      </c>
      <c r="I343">
        <f ca="1">RAND()</f>
        <v>0.68011653523417392</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0.60291335626694775</v>
      </c>
      <c r="E344">
        <f ca="1">RAND()</f>
        <v>0.24190922850729879</v>
      </c>
      <c r="F344">
        <f ca="1">RAND()</f>
        <v>0.67392548784075279</v>
      </c>
      <c r="G344">
        <f ca="1">RAND()</f>
        <v>0.74896099221657986</v>
      </c>
      <c r="H344">
        <f ca="1">RAND()</f>
        <v>0.76160925812176494</v>
      </c>
      <c r="I344">
        <f ca="1">RAND()</f>
        <v>0.88392827771078886</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0.41986223675781842</v>
      </c>
      <c r="E345">
        <f ca="1">RAND()</f>
        <v>0.7610864139668041</v>
      </c>
      <c r="F345">
        <f ca="1">RAND()</f>
        <v>0.49120413268492413</v>
      </c>
      <c r="G345">
        <f ca="1">RAND()</f>
        <v>0.15897811160508102</v>
      </c>
      <c r="H345">
        <f ca="1">RAND()</f>
        <v>1.0140902873468693E-2</v>
      </c>
      <c r="I345">
        <f ca="1">RAND()</f>
        <v>0.441987608791367</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fp</v>
      </c>
      <c r="AB345" t="s">
        <v>86</v>
      </c>
      <c r="AC345" t="s">
        <v>478</v>
      </c>
      <c r="AD345">
        <v>75</v>
      </c>
      <c r="AE345" t="s">
        <v>129</v>
      </c>
      <c r="AF345">
        <v>172</v>
      </c>
      <c r="AG345">
        <v>69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테이슨</v>
      </c>
      <c r="AL345">
        <v>1</v>
      </c>
      <c r="AM345" t="str">
        <f ca="1">IF(ROW()=2,AN345,OFFSET(AM345,-1,0)&amp;IF(LEN(AN345)=0,"",","&amp;AN345))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{"dy":3,"sl":11,"tp":"fp","vl":"Actor1108","cn":75,"pt":"DI","pp":172,"pr":69}</v>
      </c>
    </row>
    <row r="346" spans="1:40">
      <c r="A346">
        <v>4</v>
      </c>
      <c r="B346">
        <v>11</v>
      </c>
      <c r="C346">
        <f>IF(B346&lt;=9,0,
IF(B346=10,1,2))</f>
        <v>2</v>
      </c>
      <c r="D346">
        <f ca="1">RAND()</f>
        <v>0.28881520547450412</v>
      </c>
      <c r="E346">
        <f ca="1">RAND()</f>
        <v>0.50007452758461657</v>
      </c>
      <c r="F346">
        <f ca="1">RAND()</f>
        <v>0.58597982491636347</v>
      </c>
      <c r="G346">
        <f ca="1">RAND()</f>
        <v>0.41588082962355177</v>
      </c>
      <c r="H346">
        <f ca="1">RAND()</f>
        <v>0.25421550246475133</v>
      </c>
      <c r="I346">
        <f ca="1">RAND()</f>
        <v>0.56996080036630103</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fp</v>
      </c>
      <c r="AB346" t="s">
        <v>86</v>
      </c>
      <c r="AC346" t="s">
        <v>478</v>
      </c>
      <c r="AD346">
        <v>75</v>
      </c>
      <c r="AE346" t="s">
        <v>129</v>
      </c>
      <c r="AF346">
        <v>172</v>
      </c>
      <c r="AG346">
        <v>69</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테이슨</v>
      </c>
      <c r="AL346">
        <v>1</v>
      </c>
      <c r="AM346" t="str">
        <f ca="1">IF(ROW()=2,AN346,OFFSET(AM346,-1,0)&amp;IF(LEN(AN346)=0,"",","&amp;AN346))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{"dy":4,"sl":11,"tp":"fp","vl":"Actor1108","cn":75,"pt":"DI","pp":172,"pr":69}</v>
      </c>
    </row>
    <row r="347" spans="1:40">
      <c r="A347">
        <v>5</v>
      </c>
      <c r="B347">
        <v>11</v>
      </c>
      <c r="C347">
        <f>IF(B347&lt;=9,0,
IF(B347=10,1,2))</f>
        <v>2</v>
      </c>
      <c r="D347">
        <f ca="1">RAND()</f>
        <v>2.8821742063227518E-3</v>
      </c>
      <c r="E347">
        <f ca="1">RAND()</f>
        <v>0.37915485702749607</v>
      </c>
      <c r="F347">
        <f ca="1">RAND()</f>
        <v>0.13288584804577575</v>
      </c>
      <c r="G347">
        <f ca="1">RAND()</f>
        <v>0.20053738811152366</v>
      </c>
      <c r="H347">
        <f ca="1">RAND()</f>
        <v>0.97341078667302117</v>
      </c>
      <c r="I347">
        <f ca="1">RAND()</f>
        <v>0.43189148563449409</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0.91484511694308335</v>
      </c>
      <c r="E348">
        <f ca="1">RAND()</f>
        <v>2.1658199852472304E-3</v>
      </c>
      <c r="F348">
        <f ca="1">RAND()</f>
        <v>0.93576367132372285</v>
      </c>
      <c r="G348">
        <f ca="1">RAND()</f>
        <v>0.29572236379881689</v>
      </c>
      <c r="H348">
        <f ca="1">RAND()</f>
        <v>0.26237002888675487</v>
      </c>
      <c r="I348">
        <f ca="1">RAND()</f>
        <v>0.67024362455463737</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fl6</v>
      </c>
      <c r="AB348" t="s">
        <v>503</v>
      </c>
      <c r="AC348" t="s">
        <v>504</v>
      </c>
      <c r="AD348">
        <v>1</v>
      </c>
      <c r="AE348" t="s">
        <v>129</v>
      </c>
      <c r="AF348">
        <v>580</v>
      </c>
      <c r="AG348">
        <v>399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프리스</v>
      </c>
      <c r="AL348">
        <v>1</v>
      </c>
      <c r="AM348" t="str">
        <f ca="1">IF(ROW()=2,AN348,OFFSET(AM348,-1,0)&amp;IF(LEN(AN348)=0,"",","&amp;AN348))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{"dy":6,"sl":11,"tp":"fl6","vl":"Actor0125","cn":1,"pt":"DI","pp":580,"pr":399}</v>
      </c>
    </row>
    <row r="349" spans="1:40">
      <c r="A349">
        <v>7</v>
      </c>
      <c r="B349">
        <v>11</v>
      </c>
      <c r="C349">
        <f>IF(B349&lt;=9,0,
IF(B349=10,1,2))</f>
        <v>2</v>
      </c>
      <c r="D349">
        <f ca="1">RAND()</f>
        <v>0.31733279675932147</v>
      </c>
      <c r="E349">
        <f ca="1">RAND()</f>
        <v>0.72937593983706506</v>
      </c>
      <c r="F349">
        <f ca="1">RAND()</f>
        <v>5.2768884687053874E-2</v>
      </c>
      <c r="G349">
        <f ca="1">RAND()</f>
        <v>0.37263346577528078</v>
      </c>
      <c r="H349">
        <f ca="1">RAND()</f>
        <v>0.40882142545210942</v>
      </c>
      <c r="I349">
        <f ca="1">RAND()</f>
        <v>0.97493901883410872</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fl6</v>
      </c>
      <c r="AB349" t="s">
        <v>503</v>
      </c>
      <c r="AC349" t="s">
        <v>504</v>
      </c>
      <c r="AD349">
        <v>1</v>
      </c>
      <c r="AE349" t="s">
        <v>129</v>
      </c>
      <c r="AF349">
        <v>580</v>
      </c>
      <c r="AG349">
        <v>399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프리스</v>
      </c>
      <c r="AL349">
        <v>1</v>
      </c>
      <c r="AM349" t="str">
        <f ca="1">IF(ROW()=2,AN349,OFFSET(AM349,-1,0)&amp;IF(LEN(AN349)=0,"",","&amp;AN349))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{"dy":7,"sl":11,"tp":"fl6","vl":"Actor0125","cn":1,"pt":"DI","pp":580,"pr":399}</v>
      </c>
    </row>
    <row r="350" spans="1:40">
      <c r="A350">
        <v>8</v>
      </c>
      <c r="B350">
        <v>11</v>
      </c>
      <c r="C350">
        <f>IF(B350&lt;=9,0,
IF(B350=10,1,2))</f>
        <v>2</v>
      </c>
      <c r="D350">
        <f ca="1">RAND()</f>
        <v>0.31431989767419721</v>
      </c>
      <c r="E350">
        <f ca="1">RAND()</f>
        <v>4.7110915683317156E-2</v>
      </c>
      <c r="F350">
        <f ca="1">RAND()</f>
        <v>0.35160493408452309</v>
      </c>
      <c r="G350">
        <f ca="1">RAND()</f>
        <v>0.59349116976240679</v>
      </c>
      <c r="H350">
        <f ca="1">RAND()</f>
        <v>0.23030944312792245</v>
      </c>
      <c r="I350">
        <f ca="1">RAND()</f>
        <v>0.21538812883793834</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0.41397311616703392</v>
      </c>
      <c r="E351">
        <f ca="1">RAND()</f>
        <v>0.91492743812918398</v>
      </c>
      <c r="F351">
        <f ca="1">RAND()</f>
        <v>0.67747799302897604</v>
      </c>
      <c r="G351">
        <f ca="1">RAND()</f>
        <v>0.58301468290384528</v>
      </c>
      <c r="H351">
        <f ca="1">RAND()</f>
        <v>0.89216293027776716</v>
      </c>
      <c r="I351">
        <f ca="1">RAND()</f>
        <v>5.1798300304448874E-2</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0.26596889813523228</v>
      </c>
      <c r="E352">
        <f ca="1">RAND()</f>
        <v>0.83592541433210121</v>
      </c>
      <c r="F352">
        <f ca="1">RAND()</f>
        <v>0.86431099699732705</v>
      </c>
      <c r="G352">
        <f ca="1">RAND()</f>
        <v>0.92392109877903039</v>
      </c>
      <c r="H352">
        <f ca="1">RAND()</f>
        <v>0.69660659366108801</v>
      </c>
      <c r="I352">
        <f ca="1">RAND()</f>
        <v>1.3470353071865282E-2</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0.1848789356235373</v>
      </c>
      <c r="E353">
        <f ca="1">RAND()</f>
        <v>0.9520878587305488</v>
      </c>
      <c r="F353">
        <f ca="1">RAND()</f>
        <v>0.86732370426603955</v>
      </c>
      <c r="G353">
        <f ca="1">RAND()</f>
        <v>0.59975527418920127</v>
      </c>
      <c r="H353">
        <f ca="1">RAND()</f>
        <v>0.76793293031829757</v>
      </c>
      <c r="I353">
        <f ca="1">RAND()</f>
        <v>0.31894559803063827</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0.70052478574970978</v>
      </c>
      <c r="E354">
        <f ca="1">RAND()</f>
        <v>0.6947321992736073</v>
      </c>
      <c r="F354">
        <f ca="1">RAND()</f>
        <v>0.94331511304004323</v>
      </c>
      <c r="G354">
        <f ca="1">RAND()</f>
        <v>0.33977917344706887</v>
      </c>
      <c r="H354">
        <f ca="1">RAND()</f>
        <v>0.63923448031455854</v>
      </c>
      <c r="I354">
        <f ca="1">RAND()</f>
        <v>0.5934978072936441</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fp</v>
      </c>
      <c r="AB354" t="s">
        <v>86</v>
      </c>
      <c r="AC354" t="s">
        <v>512</v>
      </c>
      <c r="AD354">
        <v>75</v>
      </c>
      <c r="AE354" t="s">
        <v>129</v>
      </c>
      <c r="AF354">
        <v>172</v>
      </c>
      <c r="AG354">
        <v>99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전설</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라무무</v>
      </c>
      <c r="AL354">
        <v>1</v>
      </c>
      <c r="AM354" t="str">
        <f ca="1">IF(ROW()=2,AN354,OFFSET(AM354,-1,0)&amp;IF(LEN(AN354)=0,"",","&amp;AN354))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{"dy":12,"sl":11,"tp":"fp","vl":"Actor3231","cn":75,"pt":"DI","pp":172,"pr":99}</v>
      </c>
    </row>
    <row r="355" spans="1:40">
      <c r="A355">
        <v>13</v>
      </c>
      <c r="B355">
        <v>11</v>
      </c>
      <c r="C355">
        <f>IF(B355&lt;=9,0,
IF(B355=10,1,2))</f>
        <v>2</v>
      </c>
      <c r="D355">
        <f ca="1">RAND()</f>
        <v>0.60503877711569987</v>
      </c>
      <c r="E355">
        <f ca="1">RAND()</f>
        <v>0.10474992509801428</v>
      </c>
      <c r="F355">
        <f ca="1">RAND()</f>
        <v>0.1126019013808639</v>
      </c>
      <c r="G355">
        <f ca="1">RAND()</f>
        <v>0.34993870448083264</v>
      </c>
      <c r="H355">
        <f ca="1">RAND()</f>
        <v>0.31313758350289977</v>
      </c>
      <c r="I355">
        <f ca="1">RAND()</f>
        <v>0.54512444142174266</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fp</v>
      </c>
      <c r="AB355" t="s">
        <v>86</v>
      </c>
      <c r="AC355" t="s">
        <v>512</v>
      </c>
      <c r="AD355">
        <v>75</v>
      </c>
      <c r="AE355" t="s">
        <v>129</v>
      </c>
      <c r="AF355">
        <v>172</v>
      </c>
      <c r="AG355">
        <v>99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전설</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라무무</v>
      </c>
      <c r="AL355">
        <v>1</v>
      </c>
      <c r="AM355" t="str">
        <f ca="1">IF(ROW()=2,AN355,OFFSET(AM355,-1,0)&amp;IF(LEN(AN355)=0,"",","&amp;AN355))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{"dy":13,"sl":11,"tp":"fp","vl":"Actor3231","cn":75,"pt":"DI","pp":172,"pr":99}</v>
      </c>
    </row>
    <row r="356" spans="1:40">
      <c r="A356">
        <v>14</v>
      </c>
      <c r="B356">
        <v>11</v>
      </c>
      <c r="C356">
        <f>IF(B356&lt;=9,0,
IF(B356=10,1,2))</f>
        <v>2</v>
      </c>
      <c r="D356">
        <f ca="1">RAND()</f>
        <v>0.72657684335874684</v>
      </c>
      <c r="E356">
        <f ca="1">RAND()</f>
        <v>0.75702976250426657</v>
      </c>
      <c r="F356">
        <f ca="1">RAND()</f>
        <v>0.99362524390588336</v>
      </c>
      <c r="G356">
        <f ca="1">RAND()</f>
        <v>0.89421210616921876</v>
      </c>
      <c r="H356">
        <f ca="1">RAND()</f>
        <v>0.78402020970988806</v>
      </c>
      <c r="I356">
        <f ca="1">RAND()</f>
        <v>0.4907504327114498</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fp</v>
      </c>
      <c r="AB356" t="s">
        <v>86</v>
      </c>
      <c r="AC356" t="s">
        <v>512</v>
      </c>
      <c r="AD356">
        <v>75</v>
      </c>
      <c r="AE356" t="s">
        <v>129</v>
      </c>
      <c r="AF356">
        <v>172</v>
      </c>
      <c r="AG356">
        <v>99</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전설</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라무무</v>
      </c>
      <c r="AL356">
        <v>1</v>
      </c>
      <c r="AM356" t="str">
        <f ca="1">IF(ROW()=2,AN356,OFFSET(AM356,-1,0)&amp;IF(LEN(AN356)=0,"",","&amp;AN356))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{"dy":14,"sl":11,"tp":"fp","vl":"Actor3231","cn":75,"pt":"DI","pp":172,"pr":99}</v>
      </c>
    </row>
    <row r="357" spans="1:40">
      <c r="A357">
        <v>15</v>
      </c>
      <c r="B357">
        <v>11</v>
      </c>
      <c r="C357">
        <f>IF(B357&lt;=9,0,
IF(B357=10,1,2))</f>
        <v>2</v>
      </c>
      <c r="D357">
        <f ca="1">RAND()</f>
        <v>0.1472908074385112</v>
      </c>
      <c r="E357">
        <f ca="1">RAND()</f>
        <v>0.28348848348283739</v>
      </c>
      <c r="F357">
        <f ca="1">RAND()</f>
        <v>0.34194044473049079</v>
      </c>
      <c r="G357">
        <f ca="1">RAND()</f>
        <v>0.37143183095573951</v>
      </c>
      <c r="H357">
        <f ca="1">RAND()</f>
        <v>0.54406748657704318</v>
      </c>
      <c r="I357">
        <f ca="1">RAND()</f>
        <v>8.0821533850853333E-3</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0.17187810518107782</v>
      </c>
      <c r="E358">
        <f ca="1">RAND()</f>
        <v>3.3504003723407338E-2</v>
      </c>
      <c r="F358">
        <f ca="1">RAND()</f>
        <v>0.26270683677088724</v>
      </c>
      <c r="G358">
        <f ca="1">RAND()</f>
        <v>0.9888448462565016</v>
      </c>
      <c r="H358">
        <f ca="1">RAND()</f>
        <v>0.6260879234142751</v>
      </c>
      <c r="I358">
        <f ca="1">RAND()</f>
        <v>4.0759351331542848E-2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0.89727015943847932</v>
      </c>
      <c r="E359">
        <f ca="1">RAND()</f>
        <v>0.26271195801048475</v>
      </c>
      <c r="F359">
        <f ca="1">RAND()</f>
        <v>0.31555510250078667</v>
      </c>
      <c r="G359">
        <f ca="1">RAND()</f>
        <v>0.45562036489540891</v>
      </c>
      <c r="H359">
        <f ca="1">RAND()</f>
        <v>0.58886604021482836</v>
      </c>
      <c r="I359">
        <f ca="1">RAND()</f>
        <v>0.866899773911742</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0.47361653745985244</v>
      </c>
      <c r="E360">
        <f ca="1">RAND()</f>
        <v>0.87554041140156547</v>
      </c>
      <c r="F360">
        <f ca="1">RAND()</f>
        <v>0.80783559379318182</v>
      </c>
      <c r="G360">
        <f ca="1">RAND()</f>
        <v>0.59495756432794344</v>
      </c>
      <c r="H360">
        <f ca="1">RAND()</f>
        <v>3.4171554700839879E-2</v>
      </c>
      <c r="I360">
        <f ca="1">RAND()</f>
        <v>8.1152527262114749E-2</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fl3</v>
      </c>
      <c r="AB360" t="s">
        <v>89</v>
      </c>
      <c r="AC360" t="s">
        <v>514</v>
      </c>
      <c r="AD360">
        <v>1</v>
      </c>
      <c r="AE360" t="s">
        <v>129</v>
      </c>
      <c r="AF360">
        <v>250</v>
      </c>
      <c r="AG360">
        <v>149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슬로니카</v>
      </c>
      <c r="AL360">
        <v>1</v>
      </c>
      <c r="AM360" t="str">
        <f ca="1">IF(ROW()=2,AN360,OFFSET(AM360,-1,0)&amp;IF(LEN(AN360)=0,"",","&amp;AN360))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{"dy":18,"sl":11,"tp":"fl3","vl":"Actor3114","cn":1,"pt":"DI","pp":250,"pr":149}</v>
      </c>
    </row>
    <row r="361" spans="1:40">
      <c r="A361">
        <v>19</v>
      </c>
      <c r="B361">
        <v>11</v>
      </c>
      <c r="C361">
        <f>IF(B361&lt;=9,0,
IF(B361=10,1,2))</f>
        <v>2</v>
      </c>
      <c r="D361">
        <f ca="1">RAND()</f>
        <v>0.28403453786572708</v>
      </c>
      <c r="E361">
        <f ca="1">RAND()</f>
        <v>0.81453576095264313</v>
      </c>
      <c r="F361">
        <f ca="1">RAND()</f>
        <v>0.43905326552011192</v>
      </c>
      <c r="G361">
        <f ca="1">RAND()</f>
        <v>0.99897327226597332</v>
      </c>
      <c r="H361">
        <f ca="1">RAND()</f>
        <v>0.99204782584817786</v>
      </c>
      <c r="I361">
        <f ca="1">RAND()</f>
        <v>0.51184358155965326</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fl3</v>
      </c>
      <c r="AB361" t="s">
        <v>89</v>
      </c>
      <c r="AC361" t="s">
        <v>514</v>
      </c>
      <c r="AD361">
        <v>1</v>
      </c>
      <c r="AE361" t="s">
        <v>129</v>
      </c>
      <c r="AF361">
        <v>250</v>
      </c>
      <c r="AG361">
        <v>149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슬로니카</v>
      </c>
      <c r="AL361">
        <v>1</v>
      </c>
      <c r="AM361" t="str">
        <f ca="1">IF(ROW()=2,AN361,OFFSET(AM361,-1,0)&amp;IF(LEN(AN361)=0,"",","&amp;AN361))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{"dy":19,"sl":11,"tp":"fl3","vl":"Actor3114","cn":1,"pt":"DI","pp":250,"pr":149}</v>
      </c>
    </row>
    <row r="362" spans="1:40">
      <c r="A362">
        <v>20</v>
      </c>
      <c r="B362">
        <v>11</v>
      </c>
      <c r="C362">
        <f>IF(B362&lt;=9,0,
IF(B362=10,1,2))</f>
        <v>2</v>
      </c>
      <c r="D362">
        <f ca="1">RAND()</f>
        <v>0.1332368755678931</v>
      </c>
      <c r="E362">
        <f ca="1">RAND()</f>
        <v>0.36819728327469015</v>
      </c>
      <c r="F362">
        <f ca="1">RAND()</f>
        <v>0.94779562028940489</v>
      </c>
      <c r="G362">
        <f ca="1">RAND()</f>
        <v>0.78333423264860214</v>
      </c>
      <c r="H362">
        <f ca="1">RAND()</f>
        <v>0.38485143005685418</v>
      </c>
      <c r="I362">
        <f ca="1">RAND()</f>
        <v>0.38194615116748731</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0.58949190863088707</v>
      </c>
      <c r="E363">
        <f ca="1">RAND()</f>
        <v>0.36621234693910298</v>
      </c>
      <c r="F363">
        <f ca="1">RAND()</f>
        <v>0.57243137235642527</v>
      </c>
      <c r="G363">
        <f ca="1">RAND()</f>
        <v>0.76634869553617702</v>
      </c>
      <c r="H363">
        <f ca="1">RAND()</f>
        <v>2.4604771353726074E-2</v>
      </c>
      <c r="I363">
        <f ca="1">RAND()</f>
        <v>0.32400309943998873</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9.3537136480447258E-2</v>
      </c>
      <c r="E364">
        <f ca="1">RAND()</f>
        <v>0.83034077120543592</v>
      </c>
      <c r="F364">
        <f ca="1">RAND()</f>
        <v>0.32732184088143335</v>
      </c>
      <c r="G364">
        <f ca="1">RAND()</f>
        <v>0.75180764196625205</v>
      </c>
      <c r="H364">
        <f ca="1">RAND()</f>
        <v>0.70939259427817147</v>
      </c>
      <c r="I364">
        <f ca="1">RAND()</f>
        <v>0.33393683311563171</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0.62244977803855694</v>
      </c>
      <c r="E365">
        <f ca="1">RAND()</f>
        <v>2.1182926280600145E-2</v>
      </c>
      <c r="F365">
        <f ca="1">RAND()</f>
        <v>0.95314382378002949</v>
      </c>
      <c r="G365">
        <f ca="1">RAND()</f>
        <v>0.59935323986957145</v>
      </c>
      <c r="H365">
        <f ca="1">RAND()</f>
        <v>0.67409582820342329</v>
      </c>
      <c r="I365">
        <f ca="1">RAND()</f>
        <v>0.23424250314277439</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fp</v>
      </c>
      <c r="AB365" t="s">
        <v>86</v>
      </c>
      <c r="AC365" t="s">
        <v>515</v>
      </c>
      <c r="AD365">
        <v>70</v>
      </c>
      <c r="AE365" t="s">
        <v>129</v>
      </c>
      <c r="AF365">
        <v>158</v>
      </c>
      <c r="AG365">
        <v>69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원더</v>
      </c>
      <c r="AL365">
        <v>1</v>
      </c>
      <c r="AM365" t="str">
        <f ca="1">IF(ROW()=2,AN365,OFFSET(AM365,-1,0)&amp;IF(LEN(AN365)=0,"",","&amp;AN365))</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{"dy":23,"sl":11,"tp":"fp","vl":"Actor2128","cn":70,"pt":"DI","pp":158,"pr":69}</v>
      </c>
    </row>
    <row r="366" spans="1:40">
      <c r="A366">
        <v>24</v>
      </c>
      <c r="B366">
        <v>11</v>
      </c>
      <c r="C366">
        <f>IF(B366&lt;=9,0,
IF(B366=10,1,2))</f>
        <v>2</v>
      </c>
      <c r="D366">
        <f ca="1">RAND()</f>
        <v>0.65410707112293309</v>
      </c>
      <c r="E366">
        <f ca="1">RAND()</f>
        <v>0.29146650398696716</v>
      </c>
      <c r="F366">
        <f ca="1">RAND()</f>
        <v>0.26542601237893526</v>
      </c>
      <c r="G366">
        <f ca="1">RAND()</f>
        <v>0.95353153368426002</v>
      </c>
      <c r="H366">
        <f ca="1">RAND()</f>
        <v>0.99115107844503114</v>
      </c>
      <c r="I366">
        <f ca="1">RAND()</f>
        <v>0.87851564276747018</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fp</v>
      </c>
      <c r="AB366" t="s">
        <v>86</v>
      </c>
      <c r="AC366" t="s">
        <v>515</v>
      </c>
      <c r="AD366">
        <v>70</v>
      </c>
      <c r="AE366" t="s">
        <v>129</v>
      </c>
      <c r="AF366">
        <v>158</v>
      </c>
      <c r="AG366">
        <v>69</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원더</v>
      </c>
      <c r="AL366">
        <v>1</v>
      </c>
      <c r="AM366" t="str">
        <f ca="1">IF(ROW()=2,AN366,OFFSET(AM366,-1,0)&amp;IF(LEN(AN366)=0,"",","&amp;AN366))</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{"dy":24,"sl":11,"tp":"fp","vl":"Actor2128","cn":70,"pt":"DI","pp":158,"pr":69}</v>
      </c>
    </row>
    <row r="367" spans="1:40">
      <c r="A367">
        <v>25</v>
      </c>
      <c r="B367">
        <v>11</v>
      </c>
      <c r="C367">
        <f>IF(B367&lt;=9,0,
IF(B367=10,1,2))</f>
        <v>2</v>
      </c>
      <c r="D367">
        <f ca="1">RAND()</f>
        <v>7.0041927982405716E-2</v>
      </c>
      <c r="E367">
        <f ca="1">RAND()</f>
        <v>0.25561604817592487</v>
      </c>
      <c r="F367">
        <f ca="1">RAND()</f>
        <v>0.96798011587134847</v>
      </c>
      <c r="G367">
        <f ca="1">RAND()</f>
        <v>0.33503160235121254</v>
      </c>
      <c r="H367">
        <f ca="1">RAND()</f>
        <v>0.83489990388130131</v>
      </c>
      <c r="I367">
        <f ca="1">RAND()</f>
        <v>0.74514880125584171</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0.27168116400925346</v>
      </c>
      <c r="E368">
        <f ca="1">RAND()</f>
        <v>0.78886548019993064</v>
      </c>
      <c r="F368">
        <f ca="1">RAND()</f>
        <v>0.48433657756516546</v>
      </c>
      <c r="G368">
        <f ca="1">RAND()</f>
        <v>0.37490852018724508</v>
      </c>
      <c r="H368">
        <f ca="1">RAND()</f>
        <v>0.42483308102145056</v>
      </c>
      <c r="I368">
        <f ca="1">RAND()</f>
        <v>0.34211496036989253</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fp</v>
      </c>
      <c r="AB368" t="s">
        <v>86</v>
      </c>
      <c r="AC368" t="s">
        <v>516</v>
      </c>
      <c r="AD368">
        <v>75</v>
      </c>
      <c r="AE368" t="s">
        <v>129</v>
      </c>
      <c r="AF368">
        <v>172</v>
      </c>
      <c r="AG368">
        <v>79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닉스</v>
      </c>
      <c r="AL368">
        <v>1</v>
      </c>
      <c r="AM368" t="str">
        <f ca="1">IF(ROW()=2,AN368,OFFSET(AM368,-1,0)&amp;IF(LEN(AN368)=0,"",","&amp;AN368))</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dy":25,"sl":11},{"dy":26,"sl":11,"tp":"fp","vl":"Actor1109","cn":75,"pt":"DI","pp":172,"pr":79}</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{"dy":26,"sl":11,"tp":"fp","vl":"Actor1109","cn":75,"pt":"DI","pp":172,"pr":79}</v>
      </c>
    </row>
    <row r="369" spans="1:40">
      <c r="A369">
        <v>27</v>
      </c>
      <c r="B369">
        <v>11</v>
      </c>
      <c r="C369">
        <f>IF(B369&lt;=9,0,
IF(B369=10,1,2))</f>
        <v>2</v>
      </c>
      <c r="D369">
        <f ca="1">RAND()</f>
        <v>0.71797298587856107</v>
      </c>
      <c r="E369">
        <f ca="1">RAND()</f>
        <v>1.3393695833122776E-2</v>
      </c>
      <c r="F369">
        <f ca="1">RAND()</f>
        <v>0.44411531107399138</v>
      </c>
      <c r="G369">
        <f ca="1">RAND()</f>
        <v>0.70258155647147291</v>
      </c>
      <c r="H369">
        <f ca="1">RAND()</f>
        <v>0.92783833291925377</v>
      </c>
      <c r="I369">
        <f ca="1">RAND()</f>
        <v>0.84299916477571868</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fp</v>
      </c>
      <c r="AB369" t="s">
        <v>86</v>
      </c>
      <c r="AC369" t="s">
        <v>516</v>
      </c>
      <c r="AD369">
        <v>75</v>
      </c>
      <c r="AE369" t="s">
        <v>129</v>
      </c>
      <c r="AF369">
        <v>172</v>
      </c>
      <c r="AG369">
        <v>79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닉스</v>
      </c>
      <c r="AL369">
        <v>1</v>
      </c>
      <c r="AM369" t="str">
        <f ca="1">IF(ROW()=2,AN369,OFFSET(AM369,-1,0)&amp;IF(LEN(AN369)=0,"",","&amp;AN369))</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dy":25,"sl":11},{"dy":26,"sl":11,"tp":"fp","vl":"Actor1109","cn":75,"pt":"DI","pp":172,"pr":79},{"dy":27,"sl":11,"tp":"fp","vl":"Actor1109","cn":75,"pt":"DI","pp":172,"pr":79}</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{"dy":27,"sl":11,"tp":"fp","vl":"Actor1109","cn":75,"pt":"DI","pp":172,"pr":79}</v>
      </c>
    </row>
    <row r="370" spans="1:40">
      <c r="A370">
        <v>28</v>
      </c>
      <c r="B370">
        <v>11</v>
      </c>
      <c r="C370">
        <f>IF(B370&lt;=9,0,
IF(B370=10,1,2))</f>
        <v>2</v>
      </c>
      <c r="D370">
        <f ca="1">RAND()</f>
        <v>0.61426043509412342</v>
      </c>
      <c r="E370">
        <f ca="1">RAND()</f>
        <v>0.47121854366354154</v>
      </c>
      <c r="F370">
        <f ca="1">RAND()</f>
        <v>0.24444661862167172</v>
      </c>
      <c r="G370">
        <f ca="1">RAND()</f>
        <v>3.5065377266458753E-2</v>
      </c>
      <c r="H370">
        <f ca="1">RAND()</f>
        <v>0.86880280348824523</v>
      </c>
      <c r="I370">
        <f ca="1">RAND()</f>
        <v>0.78864381152622942</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dy":25,"sl":11},{"dy":26,"sl":11,"tp":"fp","vl":"Actor1109","cn":75,"pt":"DI","pp":172,"pr":79},{"dy":27,"sl":11,"tp":"fp","vl":"Actor1109","cn":75,"pt":"DI","pp":172,"pr":79},{"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9.6794434356645809E-2</v>
      </c>
      <c r="E371">
        <f ca="1">RAND()</f>
        <v>0.16269877731877969</v>
      </c>
      <c r="F371">
        <f ca="1">RAND()</f>
        <v>0.98329176209118063</v>
      </c>
      <c r="G371">
        <f ca="1">RAND()</f>
        <v>0.81995409570347666</v>
      </c>
      <c r="H371">
        <f ca="1">RAND()</f>
        <v>0.4020906399356039</v>
      </c>
      <c r="I371">
        <f ca="1">RAND()</f>
        <v>0.32164396526872685</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dy":25,"sl":11},{"dy":26,"sl":11,"tp":"fp","vl":"Actor1109","cn":75,"pt":"DI","pp":172,"pr":79},{"dy":27,"sl":11,"tp":"fp","vl":"Actor1109","cn":75,"pt":"DI","pp":172,"pr":79},{"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0.25907629404637489</v>
      </c>
      <c r="E372">
        <f ca="1">RAND()</f>
        <v>0.37031525814913602</v>
      </c>
      <c r="F372">
        <f ca="1">RAND()</f>
        <v>0.58413330027468402</v>
      </c>
      <c r="G372">
        <f ca="1">RAND()</f>
        <v>0.56437199618377443</v>
      </c>
      <c r="H372">
        <f ca="1">RAND()</f>
        <v>0.24313112996384911</v>
      </c>
      <c r="I372">
        <f ca="1">RAND()</f>
        <v>0.9040598336730018</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fl3</v>
      </c>
      <c r="AB372" t="s">
        <v>89</v>
      </c>
      <c r="AC372" t="s">
        <v>513</v>
      </c>
      <c r="AD372">
        <v>1</v>
      </c>
      <c r="AE372" t="s">
        <v>129</v>
      </c>
      <c r="AF372">
        <v>230</v>
      </c>
      <c r="AG372">
        <v>129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데브샤</v>
      </c>
      <c r="AL372">
        <v>1</v>
      </c>
      <c r="AM372" t="str">
        <f ca="1">IF(ROW()=2,AN372,OFFSET(AM372,-1,0)&amp;IF(LEN(AN372)=0,"",","&amp;AN372))</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dy":25,"sl":11},{"dy":26,"sl":11,"tp":"fp","vl":"Actor1109","cn":75,"pt":"DI","pp":172,"pr":79},{"dy":27,"sl":11,"tp":"fp","vl":"Actor1109","cn":75,"pt":"DI","pp":172,"pr":79},{"dy":28,"sl":11},{"dy":29,"sl":11},{"dy":30,"sl":11,"tp":"fl3","vl":"Actor2103","cn":1,"pt":"DI","pp":230,"pr":129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{"dy":30,"sl":11,"tp":"fl3","vl":"Actor2103","cn":1,"pt":"DI","pp":230,"pr":129}</v>
      </c>
    </row>
    <row r="373" spans="1:40">
      <c r="A373">
        <v>31</v>
      </c>
      <c r="B373">
        <v>11</v>
      </c>
      <c r="C373">
        <f>IF(B373&lt;=9,0,
IF(B373=10,1,2))</f>
        <v>2</v>
      </c>
      <c r="D373">
        <f ca="1">RAND()</f>
        <v>0.14953314528425676</v>
      </c>
      <c r="E373">
        <f ca="1">RAND()</f>
        <v>0.28815248346202482</v>
      </c>
      <c r="F373">
        <f ca="1">RAND()</f>
        <v>0.15874927095098679</v>
      </c>
      <c r="G373">
        <f ca="1">RAND()</f>
        <v>0.21441003659438973</v>
      </c>
      <c r="H373">
        <f ca="1">RAND()</f>
        <v>0.91275009626606562</v>
      </c>
      <c r="I373">
        <f ca="1">RAND()</f>
        <v>2.3156311134322816E-2</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fl3</v>
      </c>
      <c r="AB373" t="s">
        <v>89</v>
      </c>
      <c r="AC373" t="s">
        <v>513</v>
      </c>
      <c r="AD373">
        <v>1</v>
      </c>
      <c r="AE373" t="s">
        <v>129</v>
      </c>
      <c r="AF373">
        <v>230</v>
      </c>
      <c r="AG373">
        <v>129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데브샤</v>
      </c>
      <c r="AL373">
        <v>1</v>
      </c>
      <c r="AM373" t="str">
        <f ca="1">IF(ROW()=2,AN373,OFFSET(AM373,-1,0)&amp;IF(LEN(AN373)=0,"",","&amp;AN373))</f>
        <v>{"dy":1,"sl":0,"tp":"upn","vl":"45765","cn":14,"pt":"GO","pr":4200},{"dy":1,"sl":1,"tp":"fe","vl":"Equip2101","cn":1,"pt":"GO","pr":1100},{"dy":1,"sl":2,"tp":"upn","vl":"56326","cn":5,"pt":"GO","pr":1500},{"dy":1,"sl":3,"tp":"fe","vl":"Equip3302","cn":1,"pt":"GO","pr":7600},{"dy":1,"sl":4,"tp":"uph","vl":"71037","cn":10,"pt":"GO","pr":3000},{"dy":1,"sl":5,"tp":"fe","vl":"Equip6001","cn":1,"pt":"GO","pr":2200},{"dy":1,"sl":6,"tp":"fe","vl":"Equip7002","cn":1,"pt":"GO","pr":1900},{"dy":1,"sl":7,"tp":"fe","vl":"Equip3102","cn":1,"pt":"GO","pr":1300},{"dy":1,"sl":8,"tp":"fl5","vl":"Actor0024","cn":1,"pt":"DI","pp":90,"pr":59},{"dy":1,"sl":9,"tp":"fl6","vl":"Actor0024","cn":1,"pt":"DI","pp":90,"pr":59},{"dy":2,"sl":0,"tp":"fe","vl":"Equip1202","cn":1,"pt":"GO","pr":3300},{"dy":2,"sl":1,"tp":"upn","vl":"19736","cn":5,"pt":"GO","pr":1500},{"dy":2,"sl":2,"tp":"fe","vl":"Equip4002","cn":1,"pt":"GO","pr":600},{"dy":2,"sl":3,"tp":"uph","vl":"84285","cn":8,"pt":"GO","pr":2400},{"dy":2,"sl":4,"tp":"fe","vl":"Equip1401","cn":1,"pt":"DI","pp":139,"pr":59},{"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4401","cn":1,"pt":"DI","pp":189,"pr":99},{"dy":5,"sl":4,"tp":"fe","vl":"Equip0302","cn":1,"pt":"GO","pr":800},{"dy":5,"sl":5,"tp":"uph","vl":"78860","cn":5,"pt":"GO","pr":1500},{"dy":5,"sl":6,"tp":"uph","vl":"68754","cn":13,"pt":"DI","pr":3},{"dy":5,"sl":7,"tp":"fe","vl":"Equip6102","cn":1,"pt":"GO","pr":3800},{"dy":5,"sl":8,"tp":"fl1","vl":"Actor0113","cn":1,"pt":"DI","pp":219,"pr":129},{"dy":5,"sl":9,"tp":"fl1","vl":"Actor2128","cn":1,"pt":"DI","pp":229,"pr":149},{"dy":6,"sl":0,"tp":"upn","vl":"24549","cn":6,"pt":"GO","pr":1800},{"dy":6,"sl":1,"tp":"fe","vl":"Equip2201","cn":1,"pt":"DI","pr":4},{"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6202","cn":1,"pt":"DI","pr":15},{"dy":7,"sl":7,"tp":"uph","vl":"30128","cn":10,"pt":"GO","pr":3000},{"dy":7,"sl":8},{"dy":7,"sl":9},{"dy":8,"sl":0,"tp":"upn","vl":"48090","cn":7,"pt":"GO","pr":2100},{"dy":8,"sl":1,"tp":"fe","vl":"Equip4301","cn":1,"pt":"GO","pr":7000},{"dy":8,"sl":2,"tp":"fe","vl":"Equip2002","cn":1,"pt":"GO","pr":600},{"dy":8,"sl":3,"tp":"fe","vl":"Equip0402","cn":1,"pt":"DI","pp":189,"pr":79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1","vl":"Actor2011","cn":1,"pt":"DI","pp":72,"pr":49},{"dy":9,"sl":9,"tp":"fl1","vl":"Actor3019","cn":1,"pt":"DI","pp":64,"pr":39},{"dy":10,"sl":0,"tp":"fe","vl":"Equip2001","cn":1,"pt":"GO","pr":900},{"dy":10,"sl":1,"tp":"fe","vl":"Equip4101","cn":1,"pt":"GO","pr":1200},{"dy":10,"sl":2,"tp":"upn","vl":"25208","cn":10,"pt":"GO","pr":3000},{"dy":10,"sl":3,"tp":"fe","vl":"Equip1402","cn":1,"pt":"DI","pp":199,"pr":79},{"dy":10,"sl":4,"tp":"upn","vl":"56571","cn":4,"pt":"GO","pr":1200},{"dy":10,"sl":5,"tp":"fe","vl":"Equip3201","cn":1,"pt":"GO","pr":3300},{"dy":10,"sl":6,"tp":"uph","vl":"36875","cn":9,"pt":"GO","pr":2700},{"dy":10,"sl":7,"tp":"fe","vl":"Equip6302","cn":1,"pt":"GO","pr":22300},{"dy":10,"sl":8},{"dy":10,"sl":9},{"dy":11,"sl":0,"tp":"fe","vl":"Equip0101","cn":1,"pt":"GO","pr":1500},{"dy":11,"sl":1,"tp":"uph","vl":"28914","cn":11,"pt":"DI","pr":3},{"dy":11,"sl":2,"tp":"fe","vl":"Equip1002","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2402","cn":1,"pt":"DI","pp":209,"pr":129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1","vl":"Actor1141","cn":1,"pt":"DI","pp":219,"pr":129},{"dy":15,"sl":9,"tp":"fl1","vl":"Actor0125","cn":1,"pt":"DI","pp":229,"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0402","cn":1,"pt":"DI","pp":189,"pr":59},{"dy":17,"sl":5,"tp":"upn","vl":"10498","cn":9,"pt":"GO","pr":2700},{"dy":17,"sl":6,"tp":"fe","vl":"Equip6101","cn":1,"pt":"GO","pr":3100},{"dy":17,"sl":7,"tp":"fe","vl":"Equip8102","cn":1,"pt":"GO","pr":8300},{"dy":17,"sl":8,"tp":"fl1","vl":"Actor0030","cn":1,"pt":"DI","pp":70,"pr":49},{"dy":17,"sl":9,"tp":"fl1","vl":"Actor1039","cn":1,"pt":"DI","pp":70,"pr":49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0402","cn":1,"pt":"DI","pp":189,"pr":79},{"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dy":21,"sl":9},{"dy":22,"sl":0,"tp":"upn","vl":"82746","cn":12,"pt":"GO","pr":3600},{"dy":22,"sl":1,"tp":"fe","vl":"Equip4301","cn":1,"pt":"DI","pr":10},{"dy":22,"sl":2,"tp":"fe","vl":"Equip1001","cn":1,"pt":"GO","pr":800},{"dy":22,"sl":3,"tp":"fe","vl":"Equip2202","cn":1,"pt":"GO","pr":3300},{"dy":22,"sl":4,"tp":"upn","vl":"35187","cn":5,"pt":"GO","pr":1500},{"dy":22,"sl":5,"tp":"fe","vl":"Equip5001","cn":1,"pt":"GO","pr":900},{"dy":22,"sl":6,"tp":"uph","vl":"38584","cn":9,"pt":"GO","pr":2700},{"dy":22,"sl":7,"tp":"fe","vl":"Equip8101","cn":1,"pt":"GO","pr":8000},{"dy":22,"sl":8,"tp":"fl1","vl":"Actor2120","cn":1,"pt":"DI","pp":239,"pr":129},{"dy":22,"sl":9,"tp":"fl1","vl":"Actor1108","cn":1,"pt":"DI","pp":229,"pr":119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0402","cn":1,"pt":"DI","pp":189,"pr":59},{"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1301","cn":1,"pt":"GO","pr":7300},{"dy":26,"sl":5,"tp":"fe","vl":"Equip7002","cn":1,"pt":"GO","pr":1900},{"dy":26,"sl":6,"tp":"uph","vl":"79985","cn":12,"pt":"GO","pr":3600},{"dy":26,"sl":7,"tp":"fe","vl":"Equip6101","cn":1,"pt":"GO","pr":3800},{"dy":26,"sl":8,"tp":"fl1","vl":"Actor0104","cn":1,"pt":"DI","pp":219,"pr":129},{"dy":26,"sl":9,"tp":"fl1","vl":"Actor3117","cn":1,"pt":"DI","pp":240,"pr":139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1101","cn":1,"pt":"GO","pr":1100},{"dy":28,"sl":1,"tp":"fe","vl":"Equip3202","cn":1,"pt":"DI","pr":4},{"dy":28,"sl":2,"tp":"fe","vl":"Equip4302","cn":1,"pt":"GO","pr":7400},{"dy":28,"sl":3,"tp":"fe","vl":"Equip1402","cn":1,"pt":"DI","pp":199,"pr":59},{"dy":28,"sl":4,"tp":"fe","vl":"Equip7201","cn":1,"pt":"GO","pr":9600},{"dy":28,"sl":5,"tp":"uph","vl":"85730","cn":7,"pt":"GO","pr":2100},{"dy":28,"sl":6,"tp":"upn","vl":"13144","cn":14,"pt":"GO","pr":4200},{"dy":28,"sl":7,"tp":"upn","vl":"41165","cn":11,"pt":"GO","pr":3300},{"dy":28,"sl":8},{"dy":28,"sl":9},{"dy":29,"sl":0,"tp":"upn","vl":"13898","cn":9,"pt":"GO","pr":2700},{"dy":29,"sl":1,"tp":"fe","vl":"Equip0001","cn":1,"pt":"GO","pr":600},{"dy":29,"sl":2,"tp":"uph","vl":"81067","cn":12,"pt":"GO","pr":3600},{"dy":29,"sl":3,"tp":"fe","vl":"Equip2202","cn":1,"pt":"DI","pr":4},{"dy":29,"sl":4,"tp":"upn","vl":"14370","cn":4,"pt":"GO","pr":1200},{"dy":29,"sl":5,"tp":"fe","vl":"Equip5001","cn":1,"pt":"GO","pr":700},{"dy":29,"sl":6,"tp":"fe","vl":"Equip7202","cn":1,"pt":"GO","pr":9500},{"dy":29,"sl":7,"tp":"fe","vl":"Equip8102","cn":1,"pt":"GO","pr":8500},{"dy":29,"sl":8,"tp":"fl1","vl":"Actor2015","cn":1,"pt":"DI","pp":55,"pr":33},{"dy":29,"sl":9,"tp":"fl1","vl":"Actor3022","cn":1,"pt":"DI","pp":55,"pr":33},{"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3401","cn":1,"pt":"DI","pp":179,"pr":69},{"dy":31,"sl":4,"tp":"fe","vl":"Equip5001","cn":1,"pt":"GO","pr":700},{"dy":31,"sl":5,"tp":"uph","vl":"13217","cn":4,"pt":"GO","pr":1200},{"dy":31,"sl":6,"tp":"fe","vl":"Equip7202","cn":1,"pt":"GO","pr":9200},{"dy":31,"sl":7,"tp":"upn","vl":"82505","cn":12,"pt":"GO","pr":3600},{"dy":31,"sl":8},{"dy":31,"sl":9},{"dy":1,"sl":10},{"dy":2,"sl":10},{"dy":3,"sl":10,"tp":"fc","vl":"Actor1108","cn":1,"pt":"DI","pp":229,"pr":139},{"dy":4,"sl":10,"tp":"fc","vl":"Actor1108","cn":1,"pt":"DI","pp":229,"pr":139},{"dy":5,"sl":10},{"dy":6,"sl":10,"tp":"fl5","vl":"Actor0125","cn":1,"pt":"DI","pp":490,"pr":299},{"dy":7,"sl":10,"tp":"fl5","vl":"Actor0125","cn":1,"pt":"DI","pp":490,"pr":299},{"dy":8,"sl":10},{"dy":9,"sl":10},{"dy":10,"sl":10},{"dy":11,"sl":10},{"dy":12,"sl":10,"tp":"fc","vl":"Actor3231","cn":1,"pt":"DI","pp":790,"pr":399},{"dy":13,"sl":10,"tp":"fc","vl":"Actor3231","cn":1,"pt":"DI","pp":790,"pr":399},{"dy":14,"sl":10,"tp":"fc","vl":"Actor3231","cn":1,"pt":"DI","pp":790,"pr":399},{"dy":15,"sl":10},{"dy":16,"sl":10},{"dy":17,"sl":10},{"dy":18,"sl":10,"tp":"fl2","vl":"Actor3114","cn":1,"pt":"DI","pp":190,"pr":99},{"dy":19,"sl":10,"tp":"fl2","vl":"Actor3114","cn":1,"pt":"DI","pp":190,"pr":99},{"dy":20,"sl":10},{"dy":21,"sl":10},{"dy":22,"sl":10},{"dy":23,"sl":10,"tp":"fc","vl":"Actor2128","cn":1,"pt":"DI","pp":239,"pr":159},{"dy":24,"sl":10,"tp":"fc","vl":"Actor2128","cn":1,"pt":"DI","pp":239,"pr":159},{"dy":25,"sl":10},{"dy":26,"sl":10,"tp":"fc","vl":"Actor1109","cn":1,"pt":"DI","pp":229,"pr":129},{"dy":27,"sl":10,"tp":"fc","vl":"Actor1109","cn":1,"pt":"DI","pp":229,"pr":129},{"dy":28,"sl":10},{"dy":29,"sl":10},{"dy":30,"sl":10,"tp":"fl2","vl":"Actor2103","cn":1,"pt":"DI","pp":190,"pr":89},{"dy":31,"sl":10,"tp":"fl2","vl":"Actor2103","cn":1,"pt":"DI","pp":190,"pr":89},{"dy":1,"sl":11},{"dy":2,"sl":11},{"dy":3,"sl":11,"tp":"fp","vl":"Actor1108","cn":75,"pt":"DI","pp":172,"pr":69},{"dy":4,"sl":11,"tp":"fp","vl":"Actor1108","cn":75,"pt":"DI","pp":172,"pr":69},{"dy":5,"sl":11},{"dy":6,"sl":11,"tp":"fl6","vl":"Actor0125","cn":1,"pt":"DI","pp":580,"pr":399},{"dy":7,"sl":11,"tp":"fl6","vl":"Actor0125","cn":1,"pt":"DI","pp":580,"pr":399},{"dy":8,"sl":11},{"dy":9,"sl":11},{"dy":10,"sl":11},{"dy":11,"sl":11},{"dy":12,"sl":11,"tp":"fp","vl":"Actor3231","cn":75,"pt":"DI","pp":172,"pr":99},{"dy":13,"sl":11,"tp":"fp","vl":"Actor3231","cn":75,"pt":"DI","pp":172,"pr":99},{"dy":14,"sl":11,"tp":"fp","vl":"Actor3231","cn":75,"pt":"DI","pp":172,"pr":99},{"dy":15,"sl":11},{"dy":16,"sl":11},{"dy":17,"sl":11},{"dy":18,"sl":11,"tp":"fl3","vl":"Actor3114","cn":1,"pt":"DI","pp":250,"pr":149},{"dy":19,"sl":11,"tp":"fl3","vl":"Actor3114","cn":1,"pt":"DI","pp":250,"pr":149},{"dy":20,"sl":11},{"dy":21,"sl":11},{"dy":22,"sl":11},{"dy":23,"sl":11,"tp":"fp","vl":"Actor2128","cn":70,"pt":"DI","pp":158,"pr":69},{"dy":24,"sl":11,"tp":"fp","vl":"Actor2128","cn":70,"pt":"DI","pp":158,"pr":69},{"dy":25,"sl":11},{"dy":26,"sl":11,"tp":"fp","vl":"Actor1109","cn":75,"pt":"DI","pp":172,"pr":79},{"dy":27,"sl":11,"tp":"fp","vl":"Actor1109","cn":75,"pt":"DI","pp":172,"pr":79},{"dy":28,"sl":11},{"dy":29,"sl":11},{"dy":30,"sl":11,"tp":"fl3","vl":"Actor2103","cn":1,"pt":"DI","pp":230,"pr":129},{"dy":31,"sl":11,"tp":"fl3","vl":"Actor2103","cn":1,"pt":"DI","pp":230,"pr":129}</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{"dy":31,"sl":11,"tp":"fl3","vl":"Actor2103","cn":1,"pt":"DI","pp":230,"pr":129}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opLeftCell="K1" workbookViewId="0">
      <pane ySplit="1" topLeftCell="A65" activePane="bottomLeft" state="frozen"/>
      <selection pane="bottomLeft" activeCell="AE10" sqref="AE10"/>
    </sheetView>
    <sheetView topLeftCell="F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ca="1">IF(A2&lt;&gt;OFFSET(A2,-1,0),1,OFFSET(B2,-1,0)+1)</f>
        <v>1</v>
      </c>
      <c r="C2" t="str">
        <f t="shared" ref="C2:C35" ca="1" si="0">VLOOKUP(RANDBETWEEN(1,COUNTA(Z:Z)-1),Z:AA,2,0)</f>
        <v>Actor0113m</v>
      </c>
      <c r="D2" t="str">
        <f>IF(ISBLANK(F2),"",
IFERROR(VLOOKUP(F2,[2]ActorTable!$A:$H,MATCH("이름참고",[2]ActorTable!$1:$1,0),0),"캐릭터없음"))</f>
        <v>테이슨</v>
      </c>
      <c r="E2" t="str">
        <f t="shared" ref="E2:E34" ca="1" si="1">IF(AND(B2&lt;=OFFSET(B2,1,0),NOT(ISBLANK(F2))),
IF(F2=OFFSET(F2,1,0),"같음",""),"")</f>
        <v/>
      </c>
      <c r="F2" t="s">
        <v>360</v>
      </c>
      <c r="G2">
        <v>3</v>
      </c>
      <c r="H2">
        <v>6</v>
      </c>
      <c r="I2">
        <v>0</v>
      </c>
      <c r="J2">
        <v>0</v>
      </c>
      <c r="K2">
        <v>15</v>
      </c>
      <c r="L2">
        <v>0</v>
      </c>
      <c r="M2">
        <v>0</v>
      </c>
      <c r="N2">
        <v>0</v>
      </c>
      <c r="O2">
        <v>0</v>
      </c>
      <c r="P2">
        <v>0</v>
      </c>
      <c r="Q2">
        <v>18</v>
      </c>
      <c r="R2">
        <v>169</v>
      </c>
      <c r="S2" t="str">
        <f>IFERROR(VLOOKUP(R2,[2]WingLookTable!$A:$B,2,0),"캐릭터없음")</f>
        <v>Wing_DustMultiOtherOtherFullFast</v>
      </c>
      <c r="T2">
        <f t="shared" ref="T2:T35" ca="1" si="2">VLOOKUP(RANDBETWEEN(1,COUNTA(AD:AD)-1),AD:AE,2,0)</f>
        <v>240</v>
      </c>
      <c r="U2" t="str">
        <f t="shared" ref="U2:U68" ca="1" si="3">IF(ROW()=2,V2,OFFSET(U2,-1,0)&amp;IF(LEN(V2)=0,"",","&amp;V2))</f>
        <v>{"dy":1,"sl":1,"id":"Actor1108m","stats":{"tr":3,"trp":6,"str":0,"dex":0,"int":15,"vit":0,"train":0,"wgGr0":0,"wgGr1":0,"wgGr2":0,"wgGr3":18,"wgLk":169}}</v>
      </c>
      <c r="V2" t="str">
        <f t="shared" ref="V2:V36" ca="1"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{"dy":1,"sl":1,"id":"Actor1108m","stats":{"tr":3,"trp":6,"str":0,"dex":0,"int":15,"vit":0,"train":0,"wgGr0":0,"wgGr1":0,"wgGr2":0,"wgGr3":18,"wgLk":169}}</v>
      </c>
      <c r="X2" t="str">
        <f ca="1">"["&amp;
IF(LEFT(OFFSET(U1,COUNTA(U:U)-1,0),1)=",",SUBSTITUTE(OFFSET(U1,COUNTA(U:U)-1,0),",","",1),OFFSET(U1,COUNTA(U:U)-1,0))
&amp;"]"</f>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0037m","stats":{"tr":3,"trp":6,"str":5,"dex":5,"int":0,"vit":5,"train":0,"wgGr0":0,"wgGr1":0,"wgGr2":0,"wgGr3":18,"wgLk":172}},{"dy":31,"sl":1,"id":"Actor3212m","stats":{"tr":3,"trp":6,"str":0,"dex":8,"int":7,"vit":0,"train":0,"wgGr0":0,"wgGr1":0,"wgGr2":0,"wgGr3":18,"wgLk":276}},{"dy":31,"sl":2,"id":"Actor0113m","stats":{"tr":3,"trp":6,"str":0,"dex":7,"int":8,"vit":0,"train":0,"wgGr0":0,"wgGr1":0,"wgGr2":0,"wgGr3":18,"wgLk":101}},{"dy":31,"sl":3,"id":"Actor1029m","stats":{"tr":3,"trp":6,"str":8,"dex":0,"int":7,"vit":0,"train":0,"wgGr0":0,"wgGr1":0,"wgGr2":0,"wgGr3":18,"wgLk":369}}]</v>
      </c>
      <c r="Z2">
        <v>1</v>
      </c>
      <c r="AA2" t="s">
        <v>312</v>
      </c>
      <c r="AB2">
        <f>COUNTIF(F:F,AA2)</f>
        <v>1</v>
      </c>
      <c r="AD2">
        <v>1</v>
      </c>
      <c r="AE2">
        <v>101</v>
      </c>
      <c r="AF2">
        <f>COUNTIF(R:R,AE2)</f>
        <v>1</v>
      </c>
    </row>
    <row r="3" spans="1:32">
      <c r="A3">
        <v>1</v>
      </c>
      <c r="B3">
        <f t="shared" ref="B3:B64" ca="1" si="5">IF(A3&lt;&gt;OFFSET(A3,-1,0),1,OFFSET(B3,-1,0)+1)</f>
        <v>2</v>
      </c>
      <c r="C3" t="str">
        <f t="shared" ca="1" si="0"/>
        <v>Actor3114m</v>
      </c>
      <c r="D3" t="str">
        <f>IF(ISBLANK(F3),"",
IFERROR(VLOOKUP(F3,[2]ActorTable!$A:$H,MATCH("이름참고",[2]ActorTable!$1:$1,0),0),"캐릭터없음"))</f>
        <v>도스로프</v>
      </c>
      <c r="E3" t="str">
        <f t="shared" ca="1" si="1"/>
        <v/>
      </c>
      <c r="F3" t="s">
        <v>394</v>
      </c>
      <c r="G3">
        <v>3</v>
      </c>
      <c r="H3">
        <v>6</v>
      </c>
      <c r="I3">
        <v>7</v>
      </c>
      <c r="J3">
        <v>8</v>
      </c>
      <c r="K3">
        <v>0</v>
      </c>
      <c r="L3">
        <v>0</v>
      </c>
      <c r="M3">
        <v>0</v>
      </c>
      <c r="N3">
        <v>0</v>
      </c>
      <c r="O3">
        <v>0</v>
      </c>
      <c r="P3">
        <v>0</v>
      </c>
      <c r="Q3">
        <v>18</v>
      </c>
      <c r="R3">
        <v>157</v>
      </c>
      <c r="S3" t="str">
        <f>IFERROR(VLOOKUP(R3,[2]WingLookTable!$A:$B,2,0),"캐릭터없음")</f>
        <v>Wing_DustGreenPatternPatternStripeSlow</v>
      </c>
      <c r="T3">
        <f t="shared" ca="1" si="2"/>
        <v>199</v>
      </c>
      <c r="U3" t="str">
        <f t="shared" ca="1" si="3"/>
        <v>{"dy":1,"sl":1,"id":"Actor1108m","stats":{"tr":3,"trp":6,"str":0,"dex":0,"int":15,"vit":0,"train":0,"wgGr0":0,"wgGr1":0,"wgGr2":0,"wgGr3":18,"wgLk":169}},{"dy":1,"sl":2,"id":"Actor0030m","stats":{"tr":3,"trp":6,"str":7,"dex":8,"int":0,"vit":0,"train":0,"wgGr0":0,"wgGr1":0,"wgGr2":0,"wgGr3":18,"wgLk":157}}</v>
      </c>
      <c r="V3" t="str">
        <f t="shared" ca="1" si="4"/>
        <v>{"dy":1,"sl":2,"id":"Actor0030m","stats":{"tr":3,"trp":6,"str":7,"dex":8,"int":0,"vit":0,"train":0,"wgGr0":0,"wgGr1":0,"wgGr2":0,"wgGr3":18,"wgLk":157}}</v>
      </c>
      <c r="Z3">
        <v>2</v>
      </c>
      <c r="AA3" t="s">
        <v>313</v>
      </c>
      <c r="AB3">
        <f>COUNTIF(F:F,AA3)</f>
        <v>1</v>
      </c>
      <c r="AD3">
        <v>2</v>
      </c>
      <c r="AE3">
        <v>105</v>
      </c>
      <c r="AF3">
        <f>COUNTIF(R:R,AE3)</f>
        <v>0</v>
      </c>
    </row>
    <row r="4" spans="1:32">
      <c r="A4">
        <v>2</v>
      </c>
      <c r="B4">
        <f t="shared" ca="1" si="5"/>
        <v>1</v>
      </c>
      <c r="C4" t="str">
        <f t="shared" ca="1" si="0"/>
        <v>Actor0104m</v>
      </c>
      <c r="D4" t="str">
        <f>IF(ISBLANK(F4),"",
IFERROR(VLOOKUP(F4,[2]ActorTable!$A:$H,MATCH("이름참고",[2]ActorTable!$1:$1,0),0),"캐릭터없음"))</f>
        <v>미네락</v>
      </c>
      <c r="E4" t="str">
        <f t="shared" ca="1" si="1"/>
        <v/>
      </c>
      <c r="F4" t="s">
        <v>392</v>
      </c>
      <c r="G4">
        <v>3</v>
      </c>
      <c r="H4">
        <v>6</v>
      </c>
      <c r="I4">
        <v>8</v>
      </c>
      <c r="J4">
        <v>7</v>
      </c>
      <c r="K4">
        <v>0</v>
      </c>
      <c r="L4">
        <v>0</v>
      </c>
      <c r="M4">
        <v>0</v>
      </c>
      <c r="N4">
        <v>0</v>
      </c>
      <c r="O4">
        <v>0</v>
      </c>
      <c r="P4">
        <v>0</v>
      </c>
      <c r="Q4">
        <v>18</v>
      </c>
      <c r="R4">
        <v>372</v>
      </c>
      <c r="S4" t="str">
        <f>IFERROR(VLOOKUP(R4,[2]WingLookTable!$A:$B,2,0),"캐릭터없음")</f>
        <v>Wing_WhiteFullNoiseOtherFast</v>
      </c>
      <c r="T4">
        <f t="shared" ca="1" si="2"/>
        <v>184</v>
      </c>
      <c r="U4" t="str">
        <f t="shared" ca="1" si="3"/>
        <v>{"dy":1,"sl":1,"id":"Actor1108m","stats":{"tr":3,"trp":6,"str":0,"dex":0,"int":15,"vit":0,"train":0,"wgGr0":0,"wgGr1":0,"wgGr2":0,"wgGr3":18,"wgLk":169}},{"dy":1,"sl":2,"id":"Actor0030m","stats":{"tr":3,"trp":6,"str":7,"dex":8,"int":0,"vit":0,"train":0,"wgGr0":0,"wgGr1":0,"wgGr2":0,"wgGr3":18,"wgLk":157}},{"dy":2,"sl":1,"id":"Actor2120m","stats":{"tr":3,"trp":6,"str":8,"dex":7,"int":0,"vit":0,"train":0,"wgGr0":0,"wgGr1":0,"wgGr2":0,"wgGr3":18,"wgLk":372}}</v>
      </c>
      <c r="V4" t="str">
        <f t="shared" ca="1" si="4"/>
        <v>{"dy":2,"sl":1,"id":"Actor2120m","stats":{"tr":3,"trp":6,"str":8,"dex":7,"int":0,"vit":0,"train":0,"wgGr0":0,"wgGr1":0,"wgGr2":0,"wgGr3":18,"wgLk":372}}</v>
      </c>
      <c r="Z4">
        <v>3</v>
      </c>
      <c r="AA4" t="s">
        <v>314</v>
      </c>
      <c r="AB4">
        <f>COUNTIF(F:F,AA4)</f>
        <v>1</v>
      </c>
      <c r="AD4">
        <v>3</v>
      </c>
      <c r="AE4">
        <v>109</v>
      </c>
      <c r="AF4">
        <f>COUNTIF(R:R,AE4)</f>
        <v>1</v>
      </c>
    </row>
    <row r="5" spans="1:32">
      <c r="A5">
        <v>2</v>
      </c>
      <c r="B5">
        <f t="shared" ca="1" si="5"/>
        <v>2</v>
      </c>
      <c r="C5" t="str">
        <f t="shared" ca="1" si="0"/>
        <v>Actor3117m</v>
      </c>
      <c r="D5" t="str">
        <f>IF(ISBLANK(F5),"",
IFERROR(VLOOKUP(F5,[2]ActorTable!$A:$H,MATCH("이름참고",[2]ActorTable!$1:$1,0),0),"캐릭터없음"))</f>
        <v>러센트</v>
      </c>
      <c r="E5" t="str">
        <f t="shared" ca="1" si="1"/>
        <v/>
      </c>
      <c r="F5" t="s">
        <v>388</v>
      </c>
      <c r="G5">
        <v>3</v>
      </c>
      <c r="H5">
        <v>6</v>
      </c>
      <c r="I5">
        <v>8</v>
      </c>
      <c r="J5">
        <v>0</v>
      </c>
      <c r="K5">
        <v>7</v>
      </c>
      <c r="L5">
        <v>0</v>
      </c>
      <c r="M5">
        <v>0</v>
      </c>
      <c r="N5">
        <v>0</v>
      </c>
      <c r="O5">
        <v>0</v>
      </c>
      <c r="P5">
        <v>0</v>
      </c>
      <c r="Q5">
        <v>18</v>
      </c>
      <c r="R5">
        <v>121</v>
      </c>
      <c r="S5" t="str">
        <f>IFERROR(VLOOKUP(R5,[2]WingLookTable!$A:$B,2,0),"캐릭터없음")</f>
        <v>Wing_BlueSinePatternFullSlow</v>
      </c>
      <c r="T5">
        <f t="shared" ca="1" si="2"/>
        <v>199</v>
      </c>
      <c r="U5"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v>
      </c>
      <c r="V5" t="str">
        <f t="shared" ca="1" si="4"/>
        <v>{"dy":2,"sl":2,"id":"Actor0024m","stats":{"tr":3,"trp":6,"str":8,"dex":0,"int":7,"vit":0,"train":0,"wgGr0":0,"wgGr1":0,"wgGr2":0,"wgGr3":18,"wgLk":121}}</v>
      </c>
      <c r="Z5">
        <v>4</v>
      </c>
      <c r="AA5" t="s">
        <v>315</v>
      </c>
      <c r="AB5">
        <f>COUNTIF(F:F,AA5)</f>
        <v>3</v>
      </c>
      <c r="AD5">
        <v>4</v>
      </c>
      <c r="AE5">
        <v>113</v>
      </c>
      <c r="AF5">
        <f>COUNTIF(R:R,AE5)</f>
        <v>0</v>
      </c>
    </row>
    <row r="6" spans="1:32">
      <c r="A6">
        <v>3</v>
      </c>
      <c r="B6">
        <f t="shared" ca="1" si="5"/>
        <v>1</v>
      </c>
      <c r="C6" t="str">
        <f t="shared" ca="1" si="0"/>
        <v>Actor1005m</v>
      </c>
      <c r="D6" t="str">
        <f>IF(ISBLANK(F6),"",
IFERROR(VLOOKUP(F6,[2]ActorTable!$A:$H,MATCH("이름참고",[2]ActorTable!$1:$1,0),0),"캐릭터없음"))</f>
        <v>메디아</v>
      </c>
      <c r="E6" t="str">
        <f t="shared" ca="1" si="1"/>
        <v/>
      </c>
      <c r="F6" t="s">
        <v>459</v>
      </c>
      <c r="G6">
        <v>3</v>
      </c>
      <c r="H6">
        <v>6</v>
      </c>
      <c r="I6">
        <v>0</v>
      </c>
      <c r="J6">
        <v>15</v>
      </c>
      <c r="K6">
        <v>0</v>
      </c>
      <c r="L6">
        <v>0</v>
      </c>
      <c r="M6">
        <v>0</v>
      </c>
      <c r="N6">
        <v>0</v>
      </c>
      <c r="O6">
        <v>0</v>
      </c>
      <c r="P6">
        <v>0</v>
      </c>
      <c r="Q6">
        <v>18</v>
      </c>
      <c r="R6">
        <v>336</v>
      </c>
      <c r="S6" t="str">
        <f>IFERROR(VLOOKUP(R6,[2]WingLookTable!$A:$B,2,0),"캐릭터없음")</f>
        <v>Wing_DustRedSineNoiseOtherSlow</v>
      </c>
      <c r="T6">
        <f t="shared" ca="1" si="2"/>
        <v>312</v>
      </c>
      <c r="U6"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v>
      </c>
      <c r="V6" t="str">
        <f t="shared" ca="1" si="4"/>
        <v>{"dy":3,"sl":1,"id":"Actor1218m","stats":{"tr":3,"trp":6,"str":0,"dex":15,"int":0,"vit":0,"train":0,"wgGr0":0,"wgGr1":0,"wgGr2":0,"wgGr3":18,"wgLk":336}}</v>
      </c>
      <c r="Z6">
        <v>5</v>
      </c>
      <c r="AA6" t="s">
        <v>316</v>
      </c>
      <c r="AB6">
        <f>COUNTIF(F:F,AA6)</f>
        <v>2</v>
      </c>
      <c r="AD6">
        <v>5</v>
      </c>
      <c r="AE6">
        <v>117</v>
      </c>
      <c r="AF6">
        <f>COUNTIF(R:R,AE6)</f>
        <v>0</v>
      </c>
    </row>
    <row r="7" spans="1:32">
      <c r="A7">
        <v>3</v>
      </c>
      <c r="B7">
        <f t="shared" ca="1" si="5"/>
        <v>2</v>
      </c>
      <c r="C7" t="str">
        <f t="shared" ca="1" si="0"/>
        <v>Actor1029m</v>
      </c>
      <c r="D7" t="str">
        <f>IF(ISBLANK(F7),"",
IFERROR(VLOOKUP(F7,[2]ActorTable!$A:$H,MATCH("이름참고",[2]ActorTable!$1:$1,0),0),"캐릭터없음"))</f>
        <v>원더</v>
      </c>
      <c r="E7" t="str">
        <f t="shared" ca="1" si="1"/>
        <v/>
      </c>
      <c r="F7" t="s">
        <v>363</v>
      </c>
      <c r="G7">
        <v>3</v>
      </c>
      <c r="H7">
        <v>6</v>
      </c>
      <c r="I7">
        <v>0</v>
      </c>
      <c r="J7">
        <v>0</v>
      </c>
      <c r="K7">
        <v>15</v>
      </c>
      <c r="L7">
        <v>0</v>
      </c>
      <c r="M7">
        <v>0</v>
      </c>
      <c r="N7">
        <v>0</v>
      </c>
      <c r="O7">
        <v>0</v>
      </c>
      <c r="P7">
        <v>0</v>
      </c>
      <c r="Q7">
        <v>18</v>
      </c>
      <c r="R7">
        <v>205</v>
      </c>
      <c r="S7" t="str">
        <f>IFERROR(VLOOKUP(R7,[2]WingLookTable!$A:$B,2,0),"캐릭터없음")</f>
        <v>Wing_FirePatternPatternFullFast</v>
      </c>
      <c r="T7">
        <f t="shared" ca="1" si="2"/>
        <v>348</v>
      </c>
      <c r="U7"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v>
      </c>
      <c r="V7" t="str">
        <f t="shared" ca="1" si="4"/>
        <v>{"dy":3,"sl":2,"id":"Actor2128m","stats":{"tr":3,"trp":6,"str":0,"dex":0,"int":15,"vit":0,"train":0,"wgGr0":0,"wgGr1":0,"wgGr2":0,"wgGr3":18,"wgLk":205}}</v>
      </c>
      <c r="Z7">
        <v>6</v>
      </c>
      <c r="AA7" t="s">
        <v>317</v>
      </c>
      <c r="AB7">
        <f>COUNTIF(F:F,AA7)</f>
        <v>2</v>
      </c>
      <c r="AD7">
        <v>6</v>
      </c>
      <c r="AE7">
        <v>121</v>
      </c>
      <c r="AF7">
        <f>COUNTIF(R:R,AE7)</f>
        <v>1</v>
      </c>
    </row>
    <row r="8" spans="1:32">
      <c r="A8">
        <v>4</v>
      </c>
      <c r="B8">
        <f t="shared" ca="1" si="5"/>
        <v>1</v>
      </c>
      <c r="C8" t="str">
        <f t="shared" ca="1" si="0"/>
        <v>Actor2128m</v>
      </c>
      <c r="D8" t="str">
        <f>IF(ISBLANK(F8),"",
IFERROR(VLOOKUP(F8,[2]ActorTable!$A:$H,MATCH("이름참고",[2]ActorTable!$1:$1,0),0),"캐릭터없음"))</f>
        <v>슬로니카</v>
      </c>
      <c r="E8" t="str">
        <f t="shared" ca="1" si="1"/>
        <v/>
      </c>
      <c r="F8" t="s">
        <v>361</v>
      </c>
      <c r="G8">
        <v>3</v>
      </c>
      <c r="H8">
        <v>6</v>
      </c>
      <c r="I8">
        <v>15</v>
      </c>
      <c r="J8">
        <v>0</v>
      </c>
      <c r="K8">
        <v>0</v>
      </c>
      <c r="L8">
        <v>0</v>
      </c>
      <c r="M8">
        <v>0</v>
      </c>
      <c r="N8">
        <v>0</v>
      </c>
      <c r="O8">
        <v>0</v>
      </c>
      <c r="P8">
        <v>0</v>
      </c>
      <c r="Q8">
        <v>18</v>
      </c>
      <c r="R8">
        <v>178</v>
      </c>
      <c r="S8" t="str">
        <f>IFERROR(VLOOKUP(R8,[2]WingLookTable!$A:$B,2,0),"캐릭터없음")</f>
        <v>Wing_DustMultiSineSineFullFast</v>
      </c>
      <c r="T8">
        <f t="shared" ca="1" si="2"/>
        <v>264</v>
      </c>
      <c r="U8"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v>
      </c>
      <c r="V8" t="str">
        <f t="shared" ca="1" si="4"/>
        <v>{"dy":4,"sl":1,"id":"Actor3114m","stats":{"tr":3,"trp":6,"str":15,"dex":0,"int":0,"vit":0,"train":0,"wgGr0":0,"wgGr1":0,"wgGr2":0,"wgGr3":18,"wgLk":178}}</v>
      </c>
      <c r="Z8">
        <v>7</v>
      </c>
      <c r="AA8" t="s">
        <v>318</v>
      </c>
      <c r="AB8">
        <f>COUNTIF(F:F,AA8)</f>
        <v>2</v>
      </c>
      <c r="AD8">
        <v>7</v>
      </c>
      <c r="AE8">
        <v>125</v>
      </c>
      <c r="AF8">
        <f>COUNTIF(R:R,AE8)</f>
        <v>1</v>
      </c>
    </row>
    <row r="9" spans="1:32">
      <c r="A9">
        <v>4</v>
      </c>
      <c r="B9">
        <f t="shared" ca="1" si="5"/>
        <v>2</v>
      </c>
      <c r="C9" t="str">
        <f t="shared" ca="1" si="0"/>
        <v>Actor1218m</v>
      </c>
      <c r="D9" t="str">
        <f>IF(ISBLANK(F9),"",
IFERROR(VLOOKUP(F9,[2]ActorTable!$A:$H,MATCH("이름참고",[2]ActorTable!$1:$1,0),0),"캐릭터없음"))</f>
        <v>젤리아</v>
      </c>
      <c r="E9" t="str">
        <f t="shared" ca="1" si="1"/>
        <v/>
      </c>
      <c r="F9" t="s">
        <v>387</v>
      </c>
      <c r="G9">
        <v>3</v>
      </c>
      <c r="H9">
        <v>6</v>
      </c>
      <c r="I9">
        <v>7</v>
      </c>
      <c r="J9">
        <v>8</v>
      </c>
      <c r="K9">
        <v>0</v>
      </c>
      <c r="L9">
        <v>0</v>
      </c>
      <c r="M9">
        <v>0</v>
      </c>
      <c r="N9">
        <v>0</v>
      </c>
      <c r="O9">
        <v>0</v>
      </c>
      <c r="P9">
        <v>0</v>
      </c>
      <c r="Q9">
        <v>18</v>
      </c>
      <c r="R9">
        <v>214</v>
      </c>
      <c r="S9" t="str">
        <f>IFERROR(VLOOKUP(R9,[2]WingLookTable!$A:$B,2,0),"캐릭터없음")</f>
        <v>Wing_GrayStripeSineFullFast</v>
      </c>
      <c r="T9">
        <f t="shared" ca="1" si="2"/>
        <v>372</v>
      </c>
      <c r="U9"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v>
      </c>
      <c r="V9" t="str">
        <f t="shared" ca="1" si="4"/>
        <v>{"dy":4,"sl":2,"id":"Actor1005m","stats":{"tr":3,"trp":6,"str":7,"dex":8,"int":0,"vit":0,"train":0,"wgGr0":0,"wgGr1":0,"wgGr2":0,"wgGr3":18,"wgLk":214}}</v>
      </c>
      <c r="Z9">
        <v>8</v>
      </c>
      <c r="AA9" t="s">
        <v>319</v>
      </c>
      <c r="AB9">
        <f>COUNTIF(F:F,AA9)</f>
        <v>3</v>
      </c>
      <c r="AD9">
        <v>8</v>
      </c>
      <c r="AE9">
        <v>129</v>
      </c>
      <c r="AF9">
        <f>COUNTIF(R:R,AE9)</f>
        <v>0</v>
      </c>
    </row>
    <row r="10" spans="1:32">
      <c r="A10">
        <v>5</v>
      </c>
      <c r="B10">
        <f t="shared" ca="1" si="5"/>
        <v>1</v>
      </c>
      <c r="C10" t="str">
        <f t="shared" ca="1" si="0"/>
        <v>Actor3114m</v>
      </c>
      <c r="D10" t="str">
        <f>IF(ISBLANK(F10),"",
IFERROR(VLOOKUP(F10,[2]ActorTable!$A:$H,MATCH("이름참고",[2]ActorTable!$1:$1,0),0),"캐릭터없음"))</f>
        <v>데브샤</v>
      </c>
      <c r="E10" t="str">
        <f t="shared" ca="1" si="1"/>
        <v/>
      </c>
      <c r="F10" t="s">
        <v>418</v>
      </c>
      <c r="G10">
        <v>3</v>
      </c>
      <c r="H10">
        <v>6</v>
      </c>
      <c r="I10">
        <v>0</v>
      </c>
      <c r="J10">
        <v>8</v>
      </c>
      <c r="K10">
        <v>7</v>
      </c>
      <c r="L10">
        <v>0</v>
      </c>
      <c r="M10">
        <v>0</v>
      </c>
      <c r="N10">
        <v>0</v>
      </c>
      <c r="O10">
        <v>0</v>
      </c>
      <c r="P10">
        <v>0</v>
      </c>
      <c r="Q10">
        <v>18</v>
      </c>
      <c r="R10">
        <v>315</v>
      </c>
      <c r="S10" t="str">
        <f>IFERROR(VLOOKUP(R10,[2]WingLookTable!$A:$B,2,0),"캐릭터없음")</f>
        <v>Wing_DustMultiNoiseOtherOtherSlow</v>
      </c>
      <c r="T10">
        <f t="shared" ca="1" si="2"/>
        <v>352</v>
      </c>
      <c r="U10"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v>
      </c>
      <c r="V10" t="str">
        <f t="shared" ca="1" si="4"/>
        <v>{"dy":5,"sl":1,"id":"Actor2103m","stats":{"tr":3,"trp":6,"str":0,"dex":8,"int":7,"vit":0,"train":0,"wgGr0":0,"wgGr1":0,"wgGr2":0,"wgGr3":18,"wgLk":315}}</v>
      </c>
      <c r="Z10">
        <v>9</v>
      </c>
      <c r="AA10" t="s">
        <v>320</v>
      </c>
      <c r="AB10">
        <f>COUNTIF(F:F,AA10)</f>
        <v>2</v>
      </c>
      <c r="AD10">
        <v>9</v>
      </c>
      <c r="AE10">
        <v>133</v>
      </c>
      <c r="AF10">
        <f>COUNTIF(R:R,AE10)</f>
        <v>1</v>
      </c>
    </row>
    <row r="11" spans="1:32">
      <c r="A11">
        <v>5</v>
      </c>
      <c r="B11">
        <f t="shared" ca="1" si="5"/>
        <v>2</v>
      </c>
      <c r="C11" t="str">
        <f t="shared" ca="1" si="0"/>
        <v>Actor3231m</v>
      </c>
      <c r="D11" t="str">
        <f>IF(ISBLANK(F11),"",
IFERROR(VLOOKUP(F11,[2]ActorTable!$A:$H,MATCH("이름참고",[2]ActorTable!$1:$1,0),0),"캐릭터없음"))</f>
        <v>롤라</v>
      </c>
      <c r="E11" t="str">
        <f t="shared" ca="1" si="1"/>
        <v/>
      </c>
      <c r="F11" t="s">
        <v>393</v>
      </c>
      <c r="G11">
        <v>3</v>
      </c>
      <c r="H11">
        <v>6</v>
      </c>
      <c r="I11">
        <v>8</v>
      </c>
      <c r="J11">
        <v>7</v>
      </c>
      <c r="K11">
        <v>0</v>
      </c>
      <c r="L11">
        <v>0</v>
      </c>
      <c r="M11">
        <v>0</v>
      </c>
      <c r="N11">
        <v>0</v>
      </c>
      <c r="O11">
        <v>0</v>
      </c>
      <c r="P11">
        <v>0</v>
      </c>
      <c r="Q11">
        <v>18</v>
      </c>
      <c r="R11">
        <v>321</v>
      </c>
      <c r="S11" t="str">
        <f>IFERROR(VLOOKUP(R11,[2]WingLookTable!$A:$B,2,0),"캐릭터없음")</f>
        <v>Wing_DustMultiOtherOtherOtherSlow</v>
      </c>
      <c r="T11">
        <f t="shared" ca="1" si="2"/>
        <v>172</v>
      </c>
      <c r="U11"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v>
      </c>
      <c r="V11" t="str">
        <f t="shared" ca="1" si="4"/>
        <v>{"dy":5,"sl":2,"id":"Actor3019m","stats":{"tr":3,"trp":6,"str":8,"dex":7,"int":0,"vit":0,"train":0,"wgGr0":0,"wgGr1":0,"wgGr2":0,"wgGr3":18,"wgLk":321}}</v>
      </c>
      <c r="Z11">
        <v>10</v>
      </c>
      <c r="AA11" t="s">
        <v>321</v>
      </c>
      <c r="AB11">
        <f>COUNTIF(F:F,AA11)</f>
        <v>2</v>
      </c>
      <c r="AD11">
        <v>10</v>
      </c>
      <c r="AE11">
        <v>137</v>
      </c>
      <c r="AF11">
        <f>COUNTIF(R:R,AE11)</f>
        <v>0</v>
      </c>
    </row>
    <row r="12" spans="1:32">
      <c r="A12">
        <v>6</v>
      </c>
      <c r="B12">
        <f t="shared" ca="1" si="5"/>
        <v>1</v>
      </c>
      <c r="C12" t="str">
        <f t="shared" ca="1" si="0"/>
        <v>Actor3019m</v>
      </c>
      <c r="D12" t="str">
        <f>IF(ISBLANK(F12),"",
IFERROR(VLOOKUP(F12,[2]ActorTable!$A:$H,MATCH("이름참고",[2]ActorTable!$1:$1,0),0),"캐릭터없음"))</f>
        <v>클레타</v>
      </c>
      <c r="E12" t="str">
        <f t="shared" ca="1" si="1"/>
        <v/>
      </c>
      <c r="F12" t="s">
        <v>358</v>
      </c>
      <c r="G12">
        <v>3</v>
      </c>
      <c r="H12">
        <v>6</v>
      </c>
      <c r="I12">
        <v>0</v>
      </c>
      <c r="J12">
        <v>0</v>
      </c>
      <c r="K12">
        <v>0</v>
      </c>
      <c r="L12">
        <v>15</v>
      </c>
      <c r="M12">
        <v>0</v>
      </c>
      <c r="N12">
        <v>0</v>
      </c>
      <c r="O12">
        <v>0</v>
      </c>
      <c r="P12">
        <v>0</v>
      </c>
      <c r="Q12">
        <v>18</v>
      </c>
      <c r="R12">
        <v>109</v>
      </c>
      <c r="S12" t="str">
        <f>IFERROR(VLOOKUP(R12,[2]WingLookTable!$A:$B,2,0),"캐릭터없음")</f>
        <v>Wing_BlueOtherNoiseFullFast</v>
      </c>
      <c r="T12">
        <f t="shared" ca="1" si="2"/>
        <v>288</v>
      </c>
      <c r="U12"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v>
      </c>
      <c r="V12" t="str">
        <f t="shared" ca="1" si="4"/>
        <v>{"dy":6,"sl":1,"id":"Actor0240m","stats":{"tr":3,"trp":6,"str":0,"dex":0,"int":0,"vit":15,"train":0,"wgGr0":0,"wgGr1":0,"wgGr2":0,"wgGr3":18,"wgLk":109}}</v>
      </c>
      <c r="Z12">
        <v>11</v>
      </c>
      <c r="AA12" t="s">
        <v>322</v>
      </c>
      <c r="AB12">
        <f>COUNTIF(F:F,AA12)</f>
        <v>3</v>
      </c>
      <c r="AD12">
        <v>11</v>
      </c>
      <c r="AE12">
        <v>141</v>
      </c>
      <c r="AF12">
        <f>COUNTIF(R:R,AE12)</f>
        <v>1</v>
      </c>
    </row>
    <row r="13" spans="1:32">
      <c r="A13">
        <v>6</v>
      </c>
      <c r="B13">
        <f t="shared" ca="1" si="5"/>
        <v>2</v>
      </c>
      <c r="C13" t="str">
        <f t="shared" ca="1" si="0"/>
        <v>Actor3231m</v>
      </c>
      <c r="D13" t="str">
        <f>IF(ISBLANK(F13),"",
IFERROR(VLOOKUP(F13,[2]ActorTable!$A:$H,MATCH("이름참고",[2]ActorTable!$1:$1,0),0),"캐릭터없음"))</f>
        <v>프리스</v>
      </c>
      <c r="E13" t="str">
        <f t="shared" ca="1" si="1"/>
        <v/>
      </c>
      <c r="F13" t="s">
        <v>367</v>
      </c>
      <c r="G13">
        <v>3</v>
      </c>
      <c r="H13">
        <v>6</v>
      </c>
      <c r="I13">
        <v>15</v>
      </c>
      <c r="J13">
        <v>0</v>
      </c>
      <c r="K13">
        <v>0</v>
      </c>
      <c r="L13">
        <v>0</v>
      </c>
      <c r="M13">
        <v>0</v>
      </c>
      <c r="N13">
        <v>0</v>
      </c>
      <c r="O13">
        <v>0</v>
      </c>
      <c r="P13">
        <v>0</v>
      </c>
      <c r="Q13">
        <v>18</v>
      </c>
      <c r="R13">
        <v>217</v>
      </c>
      <c r="S13" t="str">
        <f>IFERROR(VLOOKUP(R13,[2]WingLookTable!$A:$B,2,0),"캐릭터없음")</f>
        <v>Wing_GreenOtherSineFullFast</v>
      </c>
      <c r="T13">
        <f t="shared" ca="1" si="2"/>
        <v>332</v>
      </c>
      <c r="U13"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v>
      </c>
      <c r="V13" t="str">
        <f t="shared" ca="1" si="4"/>
        <v>{"dy":6,"sl":2,"id":"Actor0125m","stats":{"tr":3,"trp":6,"str":15,"dex":0,"int":0,"vit":0,"train":0,"wgGr0":0,"wgGr1":0,"wgGr2":0,"wgGr3":18,"wgLk":217}}</v>
      </c>
      <c r="Z13">
        <v>12</v>
      </c>
      <c r="AA13" t="s">
        <v>323</v>
      </c>
      <c r="AB13">
        <f>COUNTIF(F:F,AA13)</f>
        <v>3</v>
      </c>
      <c r="AD13">
        <v>12</v>
      </c>
      <c r="AE13">
        <v>145</v>
      </c>
      <c r="AF13">
        <f>COUNTIF(R:R,AE13)</f>
        <v>1</v>
      </c>
    </row>
    <row r="14" spans="1:32">
      <c r="A14">
        <v>6</v>
      </c>
      <c r="B14">
        <f t="shared" ref="B14" ca="1" si="6">IF(A14&lt;&gt;OFFSET(A14,-1,0),1,OFFSET(B14,-1,0)+1)</f>
        <v>3</v>
      </c>
      <c r="C14" t="str">
        <f t="shared" ref="C14" ca="1" si="7">VLOOKUP(RANDBETWEEN(1,COUNTA(Z:Z)-1),Z:AA,2,0)</f>
        <v>Actor0125m</v>
      </c>
      <c r="D14" t="str">
        <f>IF(ISBLANK(F14),"",
IFERROR(VLOOKUP(F14,[2]ActorTable!$A:$H,MATCH("이름참고",[2]ActorTable!$1:$1,0),0),"캐릭터없음"))</f>
        <v>솔</v>
      </c>
      <c r="E14" t="str">
        <f t="shared" ref="E14" ca="1" si="8">IF(AND(B14&lt;=OFFSET(B14,1,0),NOT(ISBLANK(F14))),
IF(F14=OFFSET(F14,1,0),"같음",""),"")</f>
        <v/>
      </c>
      <c r="F14" t="s">
        <v>427</v>
      </c>
      <c r="G14">
        <v>3</v>
      </c>
      <c r="H14">
        <v>6</v>
      </c>
      <c r="I14">
        <v>0</v>
      </c>
      <c r="J14">
        <v>0</v>
      </c>
      <c r="K14">
        <v>15</v>
      </c>
      <c r="L14">
        <v>0</v>
      </c>
      <c r="M14">
        <v>0</v>
      </c>
      <c r="N14">
        <v>0</v>
      </c>
      <c r="O14">
        <v>0</v>
      </c>
      <c r="P14">
        <v>0</v>
      </c>
      <c r="Q14">
        <v>18</v>
      </c>
      <c r="R14">
        <v>328</v>
      </c>
      <c r="S14" t="str">
        <f>IFERROR(VLOOKUP(R14,[2]WingLookTable!$A:$B,2,0),"캐릭터없음")</f>
        <v>Wing_DustRedFullBeeOtherSlow</v>
      </c>
      <c r="T14">
        <f t="shared" ref="T14" ca="1" si="9">VLOOKUP(RANDBETWEEN(1,COUNTA(AD:AD)-1),AD:AE,2,0)</f>
        <v>141</v>
      </c>
      <c r="U14" t="str">
        <f t="shared" ref="U14" ca="1" si="10">IF(ROW()=2,V14,OFFSET(U14,-1,0)&amp;IF(LEN(V14)=0,"",","&amp;V14))</f>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v>
      </c>
      <c r="V14" t="str">
        <f t="shared" ref="V14" ca="1" si="11">"{"""&amp;A$1&amp;""":"&amp;A14
&amp;","""&amp;B$1&amp;""":"&amp;B14
&amp;IF(LEN(F14)=0,"",","""&amp;F$1&amp;""":"""&amp;F14&amp;"""")
&amp;IF(LEN(F14)=0,"",",""stats"":{")
&amp;IF(LEN(F14)=0,"",""""&amp;G$1&amp;""":"&amp;G14)
&amp;IF(LEN(F14)=0,"",","""&amp;H$1&amp;""":"&amp;H14)
&amp;IF(LEN(F14)=0,"",","""&amp;I$1&amp;""":"&amp;I14)
&amp;IF(LEN(F14)=0,"",","""&amp;J$1&amp;""":"&amp;J14)
&amp;IF(LEN(F14)=0,"",","""&amp;K$1&amp;""":"&amp;K14)
&amp;IF(LEN(F14)=0,"",","""&amp;L$1&amp;""":"&amp;L14)
&amp;IF(LEN(F14)=0,"",","""&amp;M$1&amp;""":"&amp;M14)
&amp;IF(LEN(F14)=0,"",","""&amp;N$1&amp;""":"&amp;N14)
&amp;IF(LEN(F14)=0,"",","""&amp;O$1&amp;""":"&amp;O14)
&amp;IF(LEN(F14)=0,"",","""&amp;P$1&amp;""":"&amp;P14)
&amp;IF(LEN(F14)=0,"",","""&amp;Q$1&amp;""":"&amp;Q14)
&amp;IF(LEN(F14)=0,"",","""&amp;R$1&amp;""":"&amp;R14)
&amp;IF(LEN(F14)=0,"","}")&amp;"}"</f>
        <v>{"dy":6,"sl":3,"id":"Actor2015m","stats":{"tr":3,"trp":6,"str":0,"dex":0,"int":15,"vit":0,"train":0,"wgGr0":0,"wgGr1":0,"wgGr2":0,"wgGr3":18,"wgLk":328}}</v>
      </c>
      <c r="Z14">
        <v>13</v>
      </c>
      <c r="AA14" t="s">
        <v>324</v>
      </c>
      <c r="AB14">
        <f>COUNTIF(F:F,AA14)</f>
        <v>2</v>
      </c>
      <c r="AD14">
        <v>13</v>
      </c>
      <c r="AE14">
        <v>148</v>
      </c>
      <c r="AF14">
        <f>COUNTIF(R:R,AE14)</f>
        <v>1</v>
      </c>
    </row>
    <row r="15" spans="1:32">
      <c r="A15">
        <v>7</v>
      </c>
      <c r="B15">
        <f t="shared" ca="1" si="5"/>
        <v>1</v>
      </c>
      <c r="C15" t="str">
        <f t="shared" ca="1" si="0"/>
        <v>Actor2011m</v>
      </c>
      <c r="D15" t="str">
        <f>IF(ISBLANK(F15),"",
IFERROR(VLOOKUP(F15,[2]ActorTable!$A:$H,MATCH("이름참고",[2]ActorTable!$1:$1,0),0),"캐릭터없음"))</f>
        <v>니엘</v>
      </c>
      <c r="E15" t="str">
        <f t="shared" ca="1" si="1"/>
        <v/>
      </c>
      <c r="F15" t="s">
        <v>359</v>
      </c>
      <c r="G15">
        <v>3</v>
      </c>
      <c r="H15">
        <v>6</v>
      </c>
      <c r="I15">
        <v>7</v>
      </c>
      <c r="J15">
        <v>0</v>
      </c>
      <c r="K15">
        <v>8</v>
      </c>
      <c r="L15">
        <v>0</v>
      </c>
      <c r="M15">
        <v>0</v>
      </c>
      <c r="N15">
        <v>0</v>
      </c>
      <c r="O15">
        <v>0</v>
      </c>
      <c r="P15">
        <v>0</v>
      </c>
      <c r="Q15">
        <v>18</v>
      </c>
      <c r="R15">
        <v>312</v>
      </c>
      <c r="S15" t="str">
        <f>IFERROR(VLOOKUP(R15,[2]WingLookTable!$A:$B,2,0),"캐릭터없음")</f>
        <v>Wing_DustMultiNoiseOtherFullFast</v>
      </c>
      <c r="T15">
        <f t="shared" ca="1" si="2"/>
        <v>129</v>
      </c>
      <c r="U15"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v>
      </c>
      <c r="V15" t="str">
        <f t="shared" ca="1" si="4"/>
        <v>{"dy":7,"sl":1,"id":"Actor2238m","stats":{"tr":3,"trp":6,"str":7,"dex":0,"int":8,"vit":0,"train":0,"wgGr0":0,"wgGr1":0,"wgGr2":0,"wgGr3":18,"wgLk":312}}</v>
      </c>
      <c r="Z15">
        <v>14</v>
      </c>
      <c r="AA15" t="s">
        <v>325</v>
      </c>
      <c r="AB15">
        <f>COUNTIF(F:F,AA15)</f>
        <v>1</v>
      </c>
      <c r="AD15">
        <v>14</v>
      </c>
      <c r="AE15">
        <v>151</v>
      </c>
      <c r="AF15">
        <f>COUNTIF(R:R,AE15)</f>
        <v>1</v>
      </c>
    </row>
    <row r="16" spans="1:32">
      <c r="A16">
        <v>7</v>
      </c>
      <c r="B16">
        <f t="shared" ca="1" si="5"/>
        <v>2</v>
      </c>
      <c r="C16" t="str">
        <f t="shared" ca="1" si="0"/>
        <v>Actor0030m</v>
      </c>
      <c r="D16" t="str">
        <f>IF(ISBLANK(F16),"",
IFERROR(VLOOKUP(F16,[2]ActorTable!$A:$H,MATCH("이름참고",[2]ActorTable!$1:$1,0),0),"캐릭터없음"))</f>
        <v>카츄진</v>
      </c>
      <c r="E16" t="str">
        <f t="shared" ca="1" si="1"/>
        <v/>
      </c>
      <c r="F16" t="s">
        <v>354</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223</v>
      </c>
      <c r="U16"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v>
      </c>
      <c r="V16" t="str">
        <f t="shared" ca="1" si="4"/>
        <v>{"dy":7,"sl":2,"id":"Actor3117m","stats":{"tr":3,"trp":6,"str":15,"dex":0,"int":0,"vit":0,"train":0,"wgGr0":0,"wgGr1":0,"wgGr2":0,"wgGr3":18,"wgLk":318}}</v>
      </c>
      <c r="Z16">
        <v>15</v>
      </c>
      <c r="AA16" t="s">
        <v>326</v>
      </c>
      <c r="AB16">
        <f>COUNTIF(F:F,AA16)</f>
        <v>3</v>
      </c>
      <c r="AD16">
        <v>15</v>
      </c>
      <c r="AE16">
        <v>154</v>
      </c>
      <c r="AF16">
        <f>COUNTIF(R:R,AE16)</f>
        <v>1</v>
      </c>
    </row>
    <row r="17" spans="1:32">
      <c r="A17">
        <v>7</v>
      </c>
      <c r="B17">
        <f t="shared" ref="B17" ca="1" si="12">IF(A17&lt;&gt;OFFSET(A17,-1,0),1,OFFSET(B17,-1,0)+1)</f>
        <v>3</v>
      </c>
      <c r="C17" t="str">
        <f t="shared" ca="1" si="0"/>
        <v>Actor3231m</v>
      </c>
      <c r="D17" t="str">
        <f>IF(ISBLANK(F17),"",
IFERROR(VLOOKUP(F17,[2]ActorTable!$A:$H,MATCH("이름참고",[2]ActorTable!$1:$1,0),0),"캐릭터없음"))</f>
        <v>헤르윈</v>
      </c>
      <c r="E17" t="str">
        <f t="shared" ref="E17" ca="1" si="13">IF(AND(B17&lt;=OFFSET(B17,1,0),NOT(ISBLANK(F17))),
IF(F17=OFFSET(F17,1,0),"같음",""),"")</f>
        <v/>
      </c>
      <c r="F17" t="s">
        <v>317</v>
      </c>
      <c r="G17">
        <v>3</v>
      </c>
      <c r="H17">
        <v>6</v>
      </c>
      <c r="I17">
        <v>0</v>
      </c>
      <c r="J17">
        <v>5</v>
      </c>
      <c r="K17">
        <v>10</v>
      </c>
      <c r="L17">
        <v>0</v>
      </c>
      <c r="M17">
        <v>0</v>
      </c>
      <c r="N17">
        <v>0</v>
      </c>
      <c r="O17">
        <v>0</v>
      </c>
      <c r="P17">
        <v>0</v>
      </c>
      <c r="Q17">
        <v>18</v>
      </c>
      <c r="R17">
        <v>220</v>
      </c>
      <c r="S17" t="str">
        <f>IFERROR(VLOOKUP(R17,[2]WingLookTable!$A:$B,2,0),"캐릭터없음")</f>
        <v>Wing_GreenPatternPatternFullSlow</v>
      </c>
      <c r="T17">
        <f t="shared" ca="1" si="2"/>
        <v>272</v>
      </c>
      <c r="U17"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v>
      </c>
      <c r="V17" t="str">
        <f t="shared" ca="1" si="4"/>
        <v>{"dy":7,"sl":3,"id":"Actor0007m","stats":{"tr":3,"trp":6,"str":0,"dex":5,"int":10,"vit":0,"train":0,"wgGr0":0,"wgGr1":0,"wgGr2":0,"wgGr3":18,"wgLk":220}}</v>
      </c>
      <c r="Z17">
        <v>16</v>
      </c>
      <c r="AA17" t="s">
        <v>327</v>
      </c>
      <c r="AB17">
        <f>COUNTIF(F:F,AA17)</f>
        <v>2</v>
      </c>
      <c r="AD17">
        <v>16</v>
      </c>
      <c r="AE17">
        <v>157</v>
      </c>
      <c r="AF17">
        <f>COUNTIF(R:R,AE17)</f>
        <v>1</v>
      </c>
    </row>
    <row r="18" spans="1:32">
      <c r="A18">
        <v>8</v>
      </c>
      <c r="B18">
        <f t="shared" ca="1" si="5"/>
        <v>1</v>
      </c>
      <c r="C18" t="str">
        <f t="shared" ca="1" si="0"/>
        <v>Actor0113m</v>
      </c>
      <c r="D18" t="str">
        <f>IF(ISBLANK(F18),"",
IFERROR(VLOOKUP(F18,[2]ActorTable!$A:$H,MATCH("이름참고",[2]ActorTable!$1:$1,0),0),"캐릭터없음"))</f>
        <v>베이</v>
      </c>
      <c r="E18" t="str">
        <f t="shared" ca="1" si="1"/>
        <v/>
      </c>
      <c r="F18" t="s">
        <v>425</v>
      </c>
      <c r="G18">
        <v>3</v>
      </c>
      <c r="H18">
        <v>6</v>
      </c>
      <c r="I18">
        <v>0</v>
      </c>
      <c r="J18">
        <v>0</v>
      </c>
      <c r="K18">
        <v>15</v>
      </c>
      <c r="L18">
        <v>0</v>
      </c>
      <c r="M18">
        <v>0</v>
      </c>
      <c r="N18">
        <v>0</v>
      </c>
      <c r="O18">
        <v>0</v>
      </c>
      <c r="P18">
        <v>0</v>
      </c>
      <c r="Q18">
        <v>18</v>
      </c>
      <c r="R18">
        <v>303</v>
      </c>
      <c r="S18" t="str">
        <f>IFERROR(VLOOKUP(R18,[2]WingLookTable!$A:$B,2,0),"캐릭터없음")</f>
        <v>Wing_DustFireOtherOtherStripeFast</v>
      </c>
      <c r="T18">
        <f t="shared" ca="1" si="2"/>
        <v>109</v>
      </c>
      <c r="U18"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v>
      </c>
      <c r="V18" t="str">
        <f t="shared" ca="1" si="4"/>
        <v>{"dy":8,"sl":1,"id":"Actor0104m","stats":{"tr":3,"trp":6,"str":0,"dex":0,"int":15,"vit":0,"train":0,"wgGr0":0,"wgGr1":0,"wgGr2":0,"wgGr3":18,"wgLk":303}}</v>
      </c>
      <c r="Z18">
        <v>17</v>
      </c>
      <c r="AA18" t="s">
        <v>328</v>
      </c>
      <c r="AB18">
        <f>COUNTIF(F:F,AA18)</f>
        <v>3</v>
      </c>
      <c r="AD18">
        <v>17</v>
      </c>
      <c r="AE18">
        <v>160</v>
      </c>
      <c r="AF18">
        <f>COUNTIF(R:R,AE18)</f>
        <v>1</v>
      </c>
    </row>
    <row r="19" spans="1:32">
      <c r="A19">
        <v>8</v>
      </c>
      <c r="B19">
        <f t="shared" ca="1" si="5"/>
        <v>2</v>
      </c>
      <c r="C19" t="str">
        <f t="shared" ca="1" si="0"/>
        <v>Actor3212m</v>
      </c>
      <c r="D19" t="str">
        <f>IF(ISBLANK(F19),"",
IFERROR(VLOOKUP(F19,[2]ActorTable!$A:$H,MATCH("이름참고",[2]ActorTable!$1:$1,0),0),"캐릭터없음"))</f>
        <v>딘즈</v>
      </c>
      <c r="E19" t="str">
        <f t="shared" ca="1" si="1"/>
        <v/>
      </c>
      <c r="F19" t="s">
        <v>384</v>
      </c>
      <c r="G19">
        <v>3</v>
      </c>
      <c r="H19">
        <v>6</v>
      </c>
      <c r="I19">
        <v>0</v>
      </c>
      <c r="J19">
        <v>15</v>
      </c>
      <c r="K19">
        <v>0</v>
      </c>
      <c r="L19">
        <v>0</v>
      </c>
      <c r="M19">
        <v>0</v>
      </c>
      <c r="N19">
        <v>0</v>
      </c>
      <c r="O19">
        <v>0</v>
      </c>
      <c r="P19">
        <v>0</v>
      </c>
      <c r="Q19">
        <v>18</v>
      </c>
      <c r="R19">
        <v>208</v>
      </c>
      <c r="S19" t="str">
        <f>IFERROR(VLOOKUP(R19,[2]WingLookTable!$A:$B,2,0),"캐릭터없음")</f>
        <v>Wing_FireSineBeeFullSlow</v>
      </c>
      <c r="T19">
        <f t="shared" ca="1" si="2"/>
        <v>205</v>
      </c>
      <c r="U19"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v>
      </c>
      <c r="V19" t="str">
        <f t="shared" ca="1" si="4"/>
        <v>{"dy":8,"sl":2,"id":"Actor3022m","stats":{"tr":3,"trp":6,"str":0,"dex":15,"int":0,"vit":0,"train":0,"wgGr0":0,"wgGr1":0,"wgGr2":0,"wgGr3":18,"wgLk":208}}</v>
      </c>
      <c r="Z19">
        <v>18</v>
      </c>
      <c r="AA19" t="s">
        <v>329</v>
      </c>
      <c r="AB19">
        <f>COUNTIF(F:F,AA19)</f>
        <v>2</v>
      </c>
      <c r="AD19">
        <v>18</v>
      </c>
      <c r="AE19">
        <v>163</v>
      </c>
      <c r="AF19">
        <f>COUNTIF(R:R,AE19)</f>
        <v>1</v>
      </c>
    </row>
    <row r="20" spans="1:32">
      <c r="A20">
        <v>9</v>
      </c>
      <c r="B20">
        <f t="shared" ca="1" si="5"/>
        <v>1</v>
      </c>
      <c r="C20" t="str">
        <f t="shared" ca="1" si="0"/>
        <v>Actor2015m</v>
      </c>
      <c r="D20" t="str">
        <f>IF(ISBLANK(F20),"",
IFERROR(VLOOKUP(F20,[2]ActorTable!$A:$H,MATCH("이름참고",[2]ActorTable!$1:$1,0),0),"캐릭터없음"))</f>
        <v>테이슨</v>
      </c>
      <c r="E20" t="str">
        <f t="shared" ca="1" si="1"/>
        <v/>
      </c>
      <c r="F20" t="s">
        <v>360</v>
      </c>
      <c r="G20">
        <v>3</v>
      </c>
      <c r="H20">
        <v>6</v>
      </c>
      <c r="I20">
        <v>0</v>
      </c>
      <c r="J20">
        <v>8</v>
      </c>
      <c r="K20">
        <v>7</v>
      </c>
      <c r="L20">
        <v>0</v>
      </c>
      <c r="M20">
        <v>0</v>
      </c>
      <c r="N20">
        <v>0</v>
      </c>
      <c r="O20">
        <v>0</v>
      </c>
      <c r="P20">
        <v>0</v>
      </c>
      <c r="Q20">
        <v>18</v>
      </c>
      <c r="R20">
        <v>272</v>
      </c>
      <c r="S20" t="str">
        <f>IFERROR(VLOOKUP(R20,[2]WingLookTable!$A:$B,2,0),"캐릭터없음")</f>
        <v>Wing_WhiteNoiseOtherFullFast</v>
      </c>
      <c r="T20">
        <f t="shared" ca="1" si="2"/>
        <v>306</v>
      </c>
      <c r="U20"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v>
      </c>
      <c r="V20" t="str">
        <f t="shared" ca="1" si="4"/>
        <v>{"dy":9,"sl":1,"id":"Actor1108m","stats":{"tr":3,"trp":6,"str":0,"dex":8,"int":7,"vit":0,"train":0,"wgGr0":0,"wgGr1":0,"wgGr2":0,"wgGr3":18,"wgLk":272}}</v>
      </c>
      <c r="Z20">
        <v>19</v>
      </c>
      <c r="AA20" t="s">
        <v>330</v>
      </c>
      <c r="AB20">
        <f>COUNTIF(F:F,AA20)</f>
        <v>2</v>
      </c>
      <c r="AD20">
        <v>19</v>
      </c>
      <c r="AE20">
        <v>166</v>
      </c>
      <c r="AF20">
        <f>COUNTIF(R:R,AE20)</f>
        <v>1</v>
      </c>
    </row>
    <row r="21" spans="1:32">
      <c r="A21">
        <v>9</v>
      </c>
      <c r="B21">
        <f t="shared" ca="1" si="5"/>
        <v>2</v>
      </c>
      <c r="C21" t="str">
        <f t="shared" ca="1" si="0"/>
        <v>Actor3231m</v>
      </c>
      <c r="D21" t="str">
        <f>IF(ISBLANK(F21),"",
IFERROR(VLOOKUP(F21,[2]ActorTable!$A:$H,MATCH("이름참고",[2]ActorTable!$1:$1,0),0),"캐릭터없음"))</f>
        <v>젤리아</v>
      </c>
      <c r="E21" t="str">
        <f t="shared" ca="1" si="1"/>
        <v/>
      </c>
      <c r="F21" t="s">
        <v>387</v>
      </c>
      <c r="G21">
        <v>3</v>
      </c>
      <c r="H21">
        <v>6</v>
      </c>
      <c r="I21">
        <v>15</v>
      </c>
      <c r="J21">
        <v>0</v>
      </c>
      <c r="K21">
        <v>0</v>
      </c>
      <c r="L21">
        <v>0</v>
      </c>
      <c r="M21">
        <v>0</v>
      </c>
      <c r="N21">
        <v>0</v>
      </c>
      <c r="O21">
        <v>0</v>
      </c>
      <c r="P21">
        <v>0</v>
      </c>
      <c r="Q21">
        <v>18</v>
      </c>
      <c r="R21">
        <v>223</v>
      </c>
      <c r="S21" t="str">
        <f>IFERROR(VLOOKUP(R21,[2]WingLookTable!$A:$B,2,0),"캐릭터없음")</f>
        <v>Wing_MultiFullOtherFullFast</v>
      </c>
      <c r="T21">
        <f t="shared" ca="1" si="2"/>
        <v>291</v>
      </c>
      <c r="U21"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v>
      </c>
      <c r="V21" t="str">
        <f t="shared" ca="1" si="4"/>
        <v>{"dy":9,"sl":2,"id":"Actor1005m","stats":{"tr":3,"trp":6,"str":15,"dex":0,"int":0,"vit":0,"train":0,"wgGr0":0,"wgGr1":0,"wgGr2":0,"wgGr3":18,"wgLk":223}}</v>
      </c>
      <c r="Z21">
        <v>20</v>
      </c>
      <c r="AA21" t="s">
        <v>331</v>
      </c>
      <c r="AB21">
        <f>COUNTIF(F:F,AA21)</f>
        <v>2</v>
      </c>
      <c r="AD21">
        <v>20</v>
      </c>
      <c r="AE21">
        <v>169</v>
      </c>
      <c r="AF21">
        <f>COUNTIF(R:R,AE21)</f>
        <v>1</v>
      </c>
    </row>
    <row r="22" spans="1:32">
      <c r="A22">
        <v>10</v>
      </c>
      <c r="B22">
        <f t="shared" ca="1" si="5"/>
        <v>1</v>
      </c>
      <c r="C22" t="str">
        <f t="shared" ca="1" si="0"/>
        <v>Actor2128m</v>
      </c>
      <c r="D22" t="str">
        <f>IF(ISBLANK(F22),"",
IFERROR(VLOOKUP(F22,[2]ActorTable!$A:$H,MATCH("이름참고",[2]ActorTable!$1:$1,0),0),"캐릭터없음"))</f>
        <v>간파울</v>
      </c>
      <c r="E22" t="str">
        <f t="shared" ca="1" si="1"/>
        <v/>
      </c>
      <c r="F22" t="s">
        <v>426</v>
      </c>
      <c r="G22">
        <v>3</v>
      </c>
      <c r="H22">
        <v>6</v>
      </c>
      <c r="I22">
        <v>0</v>
      </c>
      <c r="J22">
        <v>8</v>
      </c>
      <c r="K22">
        <v>7</v>
      </c>
      <c r="L22">
        <v>0</v>
      </c>
      <c r="M22">
        <v>0</v>
      </c>
      <c r="N22">
        <v>0</v>
      </c>
      <c r="O22">
        <v>0</v>
      </c>
      <c r="P22">
        <v>0</v>
      </c>
      <c r="Q22">
        <v>18</v>
      </c>
      <c r="R22">
        <v>260</v>
      </c>
      <c r="S22" t="str">
        <f>IFERROR(VLOOKUP(R22,[2]WingLookTable!$A:$B,2,0),"캐릭터없음")</f>
        <v>Wing_SkySineNoiseFullSlow</v>
      </c>
      <c r="T22">
        <f t="shared" ca="1" si="2"/>
        <v>211</v>
      </c>
      <c r="U22"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v>
      </c>
      <c r="V22" t="str">
        <f t="shared" ca="1" si="4"/>
        <v>{"dy":10,"sl":1,"id":"Actor0201m","stats":{"tr":3,"trp":6,"str":0,"dex":8,"int":7,"vit":0,"train":0,"wgGr0":0,"wgGr1":0,"wgGr2":0,"wgGr3":18,"wgLk":260}}</v>
      </c>
      <c r="Z22">
        <v>21</v>
      </c>
      <c r="AA22" t="s">
        <v>332</v>
      </c>
      <c r="AB22">
        <f>COUNTIF(F:F,AA22)</f>
        <v>3</v>
      </c>
      <c r="AD22">
        <v>21</v>
      </c>
      <c r="AE22">
        <v>172</v>
      </c>
      <c r="AF22">
        <f>COUNTIF(R:R,AE22)</f>
        <v>1</v>
      </c>
    </row>
    <row r="23" spans="1:32">
      <c r="A23">
        <v>10</v>
      </c>
      <c r="B23">
        <f t="shared" ca="1" si="5"/>
        <v>2</v>
      </c>
      <c r="C23" t="str">
        <f t="shared" ca="1" si="0"/>
        <v>Actor0201m</v>
      </c>
      <c r="D23" t="str">
        <f>IF(ISBLANK(F23),"",
IFERROR(VLOOKUP(F23,[2]ActorTable!$A:$H,MATCH("이름참고",[2]ActorTable!$1:$1,0),0),"캐릭터없음"))</f>
        <v>오비우스</v>
      </c>
      <c r="E23" t="str">
        <f t="shared" ca="1" si="1"/>
        <v/>
      </c>
      <c r="F23" t="s">
        <v>349</v>
      </c>
      <c r="G23">
        <v>3</v>
      </c>
      <c r="H23">
        <v>6</v>
      </c>
      <c r="I23">
        <v>8</v>
      </c>
      <c r="J23">
        <v>0</v>
      </c>
      <c r="K23">
        <v>7</v>
      </c>
      <c r="L23">
        <v>0</v>
      </c>
      <c r="M23">
        <v>0</v>
      </c>
      <c r="N23">
        <v>0</v>
      </c>
      <c r="O23">
        <v>0</v>
      </c>
      <c r="P23">
        <v>0</v>
      </c>
      <c r="Q23">
        <v>18</v>
      </c>
      <c r="R23">
        <v>300</v>
      </c>
      <c r="S23" t="str">
        <f>IFERROR(VLOOKUP(R23,[2]WingLookTable!$A:$B,2,0),"캐릭터없음")</f>
        <v>Wing_DustBlueOtherOtherStripeSlow</v>
      </c>
      <c r="T23">
        <f t="shared" ca="1" si="2"/>
        <v>232</v>
      </c>
      <c r="U23"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v>
      </c>
      <c r="V23" t="str">
        <f t="shared" ca="1" si="4"/>
        <v>{"dy":10,"sl":2,"id":"Actor1141m","stats":{"tr":3,"trp":6,"str":8,"dex":0,"int":7,"vit":0,"train":0,"wgGr0":0,"wgGr1":0,"wgGr2":0,"wgGr3":18,"wgLk":300}}</v>
      </c>
      <c r="Z23">
        <v>22</v>
      </c>
      <c r="AA23" t="s">
        <v>333</v>
      </c>
      <c r="AB23">
        <f>COUNTIF(F:F,AA23)</f>
        <v>3</v>
      </c>
      <c r="AD23">
        <v>22</v>
      </c>
      <c r="AE23">
        <v>175</v>
      </c>
      <c r="AF23">
        <f>COUNTIF(R:R,AE23)</f>
        <v>1</v>
      </c>
    </row>
    <row r="24" spans="1:32">
      <c r="A24">
        <v>11</v>
      </c>
      <c r="B24">
        <f t="shared" ca="1" si="5"/>
        <v>1</v>
      </c>
      <c r="C24" t="str">
        <f t="shared" ca="1" si="0"/>
        <v>Actor3021m</v>
      </c>
      <c r="D24" t="str">
        <f>IF(ISBLANK(F24),"",
IFERROR(VLOOKUP(F24,[2]ActorTable!$A:$H,MATCH("이름참고",[2]ActorTable!$1:$1,0),0),"캐릭터없음"))</f>
        <v>닉스</v>
      </c>
      <c r="E24" t="str">
        <f t="shared" ca="1" si="1"/>
        <v/>
      </c>
      <c r="F24" t="s">
        <v>362</v>
      </c>
      <c r="G24">
        <v>3</v>
      </c>
      <c r="H24">
        <v>6</v>
      </c>
      <c r="I24">
        <v>8</v>
      </c>
      <c r="J24">
        <v>7</v>
      </c>
      <c r="K24">
        <v>0</v>
      </c>
      <c r="L24">
        <v>0</v>
      </c>
      <c r="M24">
        <v>0</v>
      </c>
      <c r="N24">
        <v>0</v>
      </c>
      <c r="O24">
        <v>0</v>
      </c>
      <c r="P24">
        <v>0</v>
      </c>
      <c r="Q24">
        <v>18</v>
      </c>
      <c r="R24">
        <v>232</v>
      </c>
      <c r="S24" t="str">
        <f>IFERROR(VLOOKUP(R24,[2]WingLookTable!$A:$B,2,0),"캐릭터없음")</f>
        <v>Wing_MultiOtherOtherStripeSlow</v>
      </c>
      <c r="T24">
        <f t="shared" ca="1" si="2"/>
        <v>321</v>
      </c>
      <c r="U24"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v>
      </c>
      <c r="V24" t="str">
        <f t="shared" ca="1" si="4"/>
        <v>{"dy":11,"sl":1,"id":"Actor1109m","stats":{"tr":3,"trp":6,"str":8,"dex":7,"int":0,"vit":0,"train":0,"wgGr0":0,"wgGr1":0,"wgGr2":0,"wgGr3":18,"wgLk":232}}</v>
      </c>
      <c r="Z24">
        <v>23</v>
      </c>
      <c r="AA24" t="s">
        <v>334</v>
      </c>
      <c r="AB24">
        <f>COUNTIF(F:F,AA24)</f>
        <v>2</v>
      </c>
      <c r="AD24">
        <v>23</v>
      </c>
      <c r="AE24">
        <v>178</v>
      </c>
      <c r="AF24">
        <f>COUNTIF(R:R,AE24)</f>
        <v>1</v>
      </c>
    </row>
    <row r="25" spans="1:32">
      <c r="A25">
        <v>11</v>
      </c>
      <c r="B25">
        <f t="shared" ca="1" si="5"/>
        <v>2</v>
      </c>
      <c r="C25" t="str">
        <f t="shared" ca="1" si="0"/>
        <v>Actor0113m</v>
      </c>
      <c r="D25" t="str">
        <f>IF(ISBLANK(F25),"",
IFERROR(VLOOKUP(F25,[2]ActorTable!$A:$H,MATCH("이름참고",[2]ActorTable!$1:$1,0),0),"캐릭터없음"))</f>
        <v>클라크</v>
      </c>
      <c r="E25" t="str">
        <f t="shared" ca="1" si="1"/>
        <v/>
      </c>
      <c r="F25" t="s">
        <v>370</v>
      </c>
      <c r="G25">
        <v>3</v>
      </c>
      <c r="H25">
        <v>6</v>
      </c>
      <c r="I25">
        <v>0</v>
      </c>
      <c r="J25">
        <v>7</v>
      </c>
      <c r="K25">
        <v>8</v>
      </c>
      <c r="L25">
        <v>0</v>
      </c>
      <c r="M25">
        <v>0</v>
      </c>
      <c r="N25">
        <v>0</v>
      </c>
      <c r="O25">
        <v>0</v>
      </c>
      <c r="P25">
        <v>0</v>
      </c>
      <c r="Q25">
        <v>18</v>
      </c>
      <c r="R25">
        <v>240</v>
      </c>
      <c r="S25" t="str">
        <f>IFERROR(VLOOKUP(R25,[2]WingLookTable!$A:$B,2,0),"캐릭터없음")</f>
        <v>Wing_MultiStripeOtherOtherSlow</v>
      </c>
      <c r="T25">
        <f t="shared" ca="1" si="2"/>
        <v>372</v>
      </c>
      <c r="U25"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v>
      </c>
      <c r="V25" t="str">
        <f t="shared" ca="1" si="4"/>
        <v>{"dy":11,"sl":2,"id":"Actor2011m","stats":{"tr":3,"trp":6,"str":0,"dex":7,"int":8,"vit":0,"train":0,"wgGr0":0,"wgGr1":0,"wgGr2":0,"wgGr3":18,"wgLk":240}}</v>
      </c>
      <c r="Z25">
        <v>24</v>
      </c>
      <c r="AA25" t="s">
        <v>335</v>
      </c>
      <c r="AB25">
        <f>COUNTIF(F:F,AA25)</f>
        <v>2</v>
      </c>
      <c r="AD25">
        <v>24</v>
      </c>
      <c r="AE25">
        <v>181</v>
      </c>
      <c r="AF25">
        <f>COUNTIF(R:R,AE25)</f>
        <v>1</v>
      </c>
    </row>
    <row r="26" spans="1:32">
      <c r="A26">
        <v>12</v>
      </c>
      <c r="B26">
        <f t="shared" ca="1" si="5"/>
        <v>1</v>
      </c>
      <c r="C26" t="str">
        <f t="shared" ca="1" si="0"/>
        <v>Actor3114m</v>
      </c>
      <c r="D26" t="str">
        <f>IF(ISBLANK(F26),"",
IFERROR(VLOOKUP(F26,[2]ActorTable!$A:$H,MATCH("이름참고",[2]ActorTable!$1:$1,0),0),"캐릭터없음"))</f>
        <v>케이저</v>
      </c>
      <c r="E26" t="str">
        <f t="shared" ca="1" si="1"/>
        <v/>
      </c>
      <c r="F26" t="s">
        <v>371</v>
      </c>
      <c r="G26">
        <v>3</v>
      </c>
      <c r="H26">
        <v>6</v>
      </c>
      <c r="I26">
        <v>8</v>
      </c>
      <c r="J26">
        <v>0</v>
      </c>
      <c r="K26">
        <v>7</v>
      </c>
      <c r="L26">
        <v>0</v>
      </c>
      <c r="M26">
        <v>0</v>
      </c>
      <c r="N26">
        <v>0</v>
      </c>
      <c r="O26">
        <v>0</v>
      </c>
      <c r="P26">
        <v>0</v>
      </c>
      <c r="Q26">
        <v>18</v>
      </c>
      <c r="R26">
        <v>229</v>
      </c>
      <c r="S26" t="str">
        <f>IFERROR(VLOOKUP(R26,[2]WingLookTable!$A:$B,2,0),"캐릭터없음")</f>
        <v>Wing_MultiOtherOtherOtherFast</v>
      </c>
      <c r="T26">
        <f t="shared" ca="1" si="2"/>
        <v>163</v>
      </c>
      <c r="U26"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v>
      </c>
      <c r="V26" t="str">
        <f t="shared" ca="1" si="4"/>
        <v>{"dy":12,"sl":1,"id":"Actor0113m","stats":{"tr":3,"trp":6,"str":8,"dex":0,"int":7,"vit":0,"train":0,"wgGr0":0,"wgGr1":0,"wgGr2":0,"wgGr3":18,"wgLk":229}}</v>
      </c>
      <c r="Z26">
        <v>25</v>
      </c>
      <c r="AA26" t="s">
        <v>336</v>
      </c>
      <c r="AB26">
        <f>COUNTIF(F:F,AA26)</f>
        <v>1</v>
      </c>
      <c r="AD26">
        <v>25</v>
      </c>
      <c r="AE26">
        <v>184</v>
      </c>
      <c r="AF26">
        <f>COUNTIF(R:R,AE26)</f>
        <v>0</v>
      </c>
    </row>
    <row r="27" spans="1:32">
      <c r="A27">
        <v>12</v>
      </c>
      <c r="B27">
        <f t="shared" ca="1" si="5"/>
        <v>2</v>
      </c>
      <c r="C27" t="str">
        <f t="shared" ca="1" si="0"/>
        <v>Actor2011m</v>
      </c>
      <c r="D27" t="str">
        <f>IF(ISBLANK(F27),"",
IFERROR(VLOOKUP(F27,[2]ActorTable!$A:$H,MATCH("이름참고",[2]ActorTable!$1:$1,0),0),"캐릭터없음"))</f>
        <v>그루퍼스</v>
      </c>
      <c r="E27" t="str">
        <f t="shared" ca="1" si="1"/>
        <v/>
      </c>
      <c r="F27" t="s">
        <v>369</v>
      </c>
      <c r="G27">
        <v>3</v>
      </c>
      <c r="H27">
        <v>6</v>
      </c>
      <c r="I27">
        <v>15</v>
      </c>
      <c r="J27">
        <v>0</v>
      </c>
      <c r="K27">
        <v>0</v>
      </c>
      <c r="L27">
        <v>0</v>
      </c>
      <c r="M27">
        <v>0</v>
      </c>
      <c r="N27">
        <v>0</v>
      </c>
      <c r="O27">
        <v>0</v>
      </c>
      <c r="P27">
        <v>0</v>
      </c>
      <c r="Q27">
        <v>18</v>
      </c>
      <c r="R27">
        <v>291</v>
      </c>
      <c r="S27" t="str">
        <f>IFERROR(VLOOKUP(R27,[2]WingLookTable!$A:$B,2,0),"캐릭터없음")</f>
        <v>Wing_BlackNoiseSineOtherSlow</v>
      </c>
      <c r="T27">
        <f t="shared" ca="1" si="2"/>
        <v>160</v>
      </c>
      <c r="U27"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v>
      </c>
      <c r="V27" t="str">
        <f t="shared" ca="1" si="4"/>
        <v>{"dy":12,"sl":2,"id":"Actor2010m","stats":{"tr":3,"trp":6,"str":15,"dex":0,"int":0,"vit":0,"train":0,"wgGr0":0,"wgGr1":0,"wgGr2":0,"wgGr3":18,"wgLk":291}}</v>
      </c>
      <c r="Z27">
        <v>26</v>
      </c>
      <c r="AA27" t="s">
        <v>337</v>
      </c>
      <c r="AB27">
        <f>COUNTIF(F:F,AA27)</f>
        <v>2</v>
      </c>
      <c r="AD27">
        <v>26</v>
      </c>
      <c r="AE27">
        <v>187</v>
      </c>
      <c r="AF27">
        <f>COUNTIF(R:R,AE27)</f>
        <v>1</v>
      </c>
    </row>
    <row r="28" spans="1:32">
      <c r="A28">
        <v>13</v>
      </c>
      <c r="B28">
        <f t="shared" ca="1" si="5"/>
        <v>1</v>
      </c>
      <c r="C28" t="str">
        <f t="shared" ca="1" si="0"/>
        <v>Actor2238m</v>
      </c>
      <c r="D28" t="str">
        <f>IF(ISBLANK(F28),"",
IFERROR(VLOOKUP(F28,[2]ActorTable!$A:$H,MATCH("이름참고",[2]ActorTable!$1:$1,0),0),"캐릭터없음"))</f>
        <v>라무무</v>
      </c>
      <c r="E28" t="str">
        <f t="shared" ca="1" si="1"/>
        <v/>
      </c>
      <c r="F28" t="s">
        <v>366</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340</v>
      </c>
      <c r="U28"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v>
      </c>
      <c r="V28" t="str">
        <f t="shared" ca="1" si="4"/>
        <v>{"dy":13,"sl":1,"id":"Actor3231m","stats":{"tr":3,"trp":6,"str":10,"dex":5,"int":0,"vit":0,"train":0,"wgGr0":0,"wgGr1":0,"wgGr2":0,"wgGr3":18,"wgLk":211}}</v>
      </c>
      <c r="Z28">
        <v>27</v>
      </c>
      <c r="AA28" t="s">
        <v>338</v>
      </c>
      <c r="AB28">
        <f>COUNTIF(F:F,AA28)</f>
        <v>2</v>
      </c>
      <c r="AD28">
        <v>27</v>
      </c>
      <c r="AE28">
        <v>190</v>
      </c>
      <c r="AF28">
        <f>COUNTIF(R:R,AE28)</f>
        <v>0</v>
      </c>
    </row>
    <row r="29" spans="1:32">
      <c r="A29">
        <v>13</v>
      </c>
      <c r="B29">
        <f t="shared" ca="1" si="5"/>
        <v>2</v>
      </c>
      <c r="C29" t="str">
        <f t="shared" ca="1" si="0"/>
        <v>Actor3231m</v>
      </c>
      <c r="D29" t="str">
        <f>IF(ISBLANK(F29),"",
IFERROR(VLOOKUP(F29,[2]ActorTable!$A:$H,MATCH("이름참고",[2]ActorTable!$1:$1,0),0),"캐릭터없음"))</f>
        <v>딘즈</v>
      </c>
      <c r="E29" t="str">
        <f t="shared" ca="1" si="1"/>
        <v/>
      </c>
      <c r="F29" t="s">
        <v>384</v>
      </c>
      <c r="G29">
        <v>3</v>
      </c>
      <c r="H29">
        <v>6</v>
      </c>
      <c r="I29">
        <v>10</v>
      </c>
      <c r="J29">
        <v>0</v>
      </c>
      <c r="K29">
        <v>5</v>
      </c>
      <c r="L29">
        <v>0</v>
      </c>
      <c r="M29">
        <v>0</v>
      </c>
      <c r="N29">
        <v>0</v>
      </c>
      <c r="O29">
        <v>0</v>
      </c>
      <c r="P29">
        <v>0</v>
      </c>
      <c r="Q29">
        <v>18</v>
      </c>
      <c r="R29">
        <v>306</v>
      </c>
      <c r="S29" t="str">
        <f>IFERROR(VLOOKUP(R29,[2]WingLookTable!$A:$B,2,0),"캐릭터없음")</f>
        <v>Wing_DustGreenSineOtherOtherFast</v>
      </c>
      <c r="T29">
        <f t="shared" ca="1" si="2"/>
        <v>154</v>
      </c>
      <c r="U29"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v>
      </c>
      <c r="V29" t="str">
        <f t="shared" ca="1" si="4"/>
        <v>{"dy":13,"sl":2,"id":"Actor3022m","stats":{"tr":3,"trp":6,"str":10,"dex":0,"int":5,"vit":0,"train":0,"wgGr0":0,"wgGr1":0,"wgGr2":0,"wgGr3":18,"wgLk":306}}</v>
      </c>
      <c r="Z29">
        <v>28</v>
      </c>
      <c r="AA29" t="s">
        <v>339</v>
      </c>
      <c r="AB29">
        <f>COUNTIF(F:F,AA29)</f>
        <v>2</v>
      </c>
      <c r="AD29">
        <v>28</v>
      </c>
      <c r="AE29">
        <v>193</v>
      </c>
      <c r="AF29">
        <f>COUNTIF(R:R,AE29)</f>
        <v>0</v>
      </c>
    </row>
    <row r="30" spans="1:32">
      <c r="A30">
        <v>14</v>
      </c>
      <c r="B30">
        <f t="shared" ca="1" si="5"/>
        <v>1</v>
      </c>
      <c r="C30" t="str">
        <f t="shared" ca="1" si="0"/>
        <v>Actor2103m</v>
      </c>
      <c r="D30" t="str">
        <f>IF(ISBLANK(F30),"",
IFERROR(VLOOKUP(F30,[2]ActorTable!$A:$H,MATCH("이름참고",[2]ActorTable!$1:$1,0),0),"캐릭터없음"))</f>
        <v>메릴</v>
      </c>
      <c r="E30" t="str">
        <f t="shared" ca="1" si="1"/>
        <v/>
      </c>
      <c r="F30" t="s">
        <v>496</v>
      </c>
      <c r="G30">
        <v>3</v>
      </c>
      <c r="H30">
        <v>6</v>
      </c>
      <c r="I30">
        <v>0</v>
      </c>
      <c r="J30">
        <v>0</v>
      </c>
      <c r="K30">
        <v>15</v>
      </c>
      <c r="L30">
        <v>0</v>
      </c>
      <c r="M30">
        <v>0</v>
      </c>
      <c r="N30">
        <v>0</v>
      </c>
      <c r="O30">
        <v>0</v>
      </c>
      <c r="P30">
        <v>0</v>
      </c>
      <c r="Q30">
        <v>18</v>
      </c>
      <c r="R30">
        <v>166</v>
      </c>
      <c r="S30" t="str">
        <f>IFERROR(VLOOKUP(R30,[2]WingLookTable!$A:$B,2,0),"캐릭터없음")</f>
        <v>Wing_DustMultiNoisePatternFullFast</v>
      </c>
      <c r="T30">
        <f t="shared" ca="1" si="2"/>
        <v>175</v>
      </c>
      <c r="U30"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v>
      </c>
      <c r="V30" t="str">
        <f t="shared" ca="1" si="4"/>
        <v>{"dy":14,"sl":1,"id":"Actor3212m","stats":{"tr":3,"trp":6,"str":0,"dex":0,"int":15,"vit":0,"train":0,"wgGr0":0,"wgGr1":0,"wgGr2":0,"wgGr3":18,"wgLk":166}}</v>
      </c>
      <c r="Z30">
        <v>29</v>
      </c>
      <c r="AA30" t="s">
        <v>340</v>
      </c>
      <c r="AB30">
        <f>COUNTIF(F:F,AA30)</f>
        <v>2</v>
      </c>
      <c r="AD30">
        <v>29</v>
      </c>
      <c r="AE30">
        <v>196</v>
      </c>
      <c r="AF30">
        <f>COUNTIF(R:R,AE30)</f>
        <v>1</v>
      </c>
    </row>
    <row r="31" spans="1:32">
      <c r="A31">
        <v>14</v>
      </c>
      <c r="B31">
        <f t="shared" ca="1" si="5"/>
        <v>2</v>
      </c>
      <c r="C31" t="str">
        <f t="shared" ca="1" si="0"/>
        <v>Actor1218m</v>
      </c>
      <c r="D31" t="str">
        <f>IF(ISBLANK(F31),"",
IFERROR(VLOOKUP(F31,[2]ActorTable!$A:$H,MATCH("이름참고",[2]ActorTable!$1:$1,0),0),"캐릭터없음"))</f>
        <v>미네락</v>
      </c>
      <c r="E31" t="str">
        <f t="shared" ca="1" si="1"/>
        <v/>
      </c>
      <c r="F31" t="s">
        <v>392</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312</v>
      </c>
      <c r="U31"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v>
      </c>
      <c r="V31" t="str">
        <f t="shared" ca="1" si="4"/>
        <v>{"dy":14,"sl":2,"id":"Actor2120m","stats":{"tr":3,"trp":6,"str":8,"dex":0,"int":7,"vit":0,"train":0,"wgGr0":0,"wgGr1":0,"wgGr2":0,"wgGr3":18,"wgLk":181}}</v>
      </c>
      <c r="Z31">
        <v>30</v>
      </c>
      <c r="AA31" t="s">
        <v>341</v>
      </c>
      <c r="AB31">
        <f>COUNTIF(F:F,AA31)</f>
        <v>2</v>
      </c>
      <c r="AD31">
        <v>30</v>
      </c>
      <c r="AE31">
        <v>199</v>
      </c>
      <c r="AF31">
        <f>COUNTIF(R:R,AE31)</f>
        <v>1</v>
      </c>
    </row>
    <row r="32" spans="1:32">
      <c r="A32">
        <v>14</v>
      </c>
      <c r="B32">
        <f t="shared" ref="B32" ca="1" si="14">IF(A32&lt;&gt;OFFSET(A32,-1,0),1,OFFSET(B32,-1,0)+1)</f>
        <v>3</v>
      </c>
      <c r="C32" t="str">
        <f t="shared" ca="1" si="0"/>
        <v>Actor0104m</v>
      </c>
      <c r="D32" t="str">
        <f>IF(ISBLANK(F32),"",
IFERROR(VLOOKUP(F32,[2]ActorTable!$A:$H,MATCH("이름참고",[2]ActorTable!$1:$1,0),0),"캐릭터없음"))</f>
        <v>에이잭</v>
      </c>
      <c r="E32" t="str">
        <f t="shared" ca="1" si="1"/>
        <v/>
      </c>
      <c r="F32" t="s">
        <v>500</v>
      </c>
      <c r="G32">
        <v>3</v>
      </c>
      <c r="H32">
        <v>6</v>
      </c>
      <c r="I32">
        <v>2</v>
      </c>
      <c r="J32">
        <v>5</v>
      </c>
      <c r="K32">
        <v>8</v>
      </c>
      <c r="L32">
        <v>0</v>
      </c>
      <c r="M32">
        <v>0</v>
      </c>
      <c r="N32">
        <v>0</v>
      </c>
      <c r="O32">
        <v>0</v>
      </c>
      <c r="P32">
        <v>0</v>
      </c>
      <c r="Q32">
        <v>18</v>
      </c>
      <c r="R32">
        <v>187</v>
      </c>
      <c r="S32" t="str">
        <f>IFERROR(VLOOKUP(R32,[2]WingLookTable!$A:$B,2,0),"캐릭터없음")</f>
        <v>Wing_DustPurpleSinePatternFullFast</v>
      </c>
      <c r="T32">
        <f t="shared" ca="1" si="2"/>
        <v>372</v>
      </c>
      <c r="U32"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v>
      </c>
      <c r="V32" t="str">
        <f t="shared" ca="1" si="4"/>
        <v>{"dy":14,"sl":3,"id":"Actor1029m","stats":{"tr":3,"trp":6,"str":2,"dex":5,"int":8,"vit":0,"train":0,"wgGr0":0,"wgGr1":0,"wgGr2":0,"wgGr3":18,"wgLk":187}}</v>
      </c>
      <c r="Z32">
        <v>31</v>
      </c>
      <c r="AA32" t="s">
        <v>460</v>
      </c>
      <c r="AB32">
        <f>COUNTIF(F:F,AA32)</f>
        <v>2</v>
      </c>
      <c r="AD32">
        <v>31</v>
      </c>
      <c r="AE32">
        <v>202</v>
      </c>
      <c r="AF32">
        <f>COUNTIF(R:R,AE32)</f>
        <v>1</v>
      </c>
    </row>
    <row r="33" spans="1:32">
      <c r="A33">
        <v>15</v>
      </c>
      <c r="B33">
        <f t="shared" ca="1" si="5"/>
        <v>1</v>
      </c>
      <c r="C33" t="str">
        <f t="shared" ca="1" si="0"/>
        <v>Actor1005m</v>
      </c>
      <c r="D33" t="str">
        <f>IF(ISBLANK(F33),"",
IFERROR(VLOOKUP(F33,[2]ActorTable!$A:$H,MATCH("이름참고",[2]ActorTable!$1:$1,0),0),"캐릭터없음"))</f>
        <v>카츄진</v>
      </c>
      <c r="E33" t="str">
        <f t="shared" ca="1" si="1"/>
        <v/>
      </c>
      <c r="F33" t="s">
        <v>354</v>
      </c>
      <c r="G33">
        <v>3</v>
      </c>
      <c r="H33">
        <v>6</v>
      </c>
      <c r="I33">
        <v>5</v>
      </c>
      <c r="J33">
        <v>5</v>
      </c>
      <c r="K33">
        <v>5</v>
      </c>
      <c r="L33">
        <v>0</v>
      </c>
      <c r="M33">
        <v>0</v>
      </c>
      <c r="N33">
        <v>0</v>
      </c>
      <c r="O33">
        <v>0</v>
      </c>
      <c r="P33">
        <v>0</v>
      </c>
      <c r="Q33">
        <v>18</v>
      </c>
      <c r="R33">
        <v>125</v>
      </c>
      <c r="S33" t="str">
        <f>IFERROR(VLOOKUP(R33,[2]WingLookTable!$A:$B,2,0),"캐릭터없음")</f>
        <v>Wing_CyanOtherBeeOtherSlow</v>
      </c>
      <c r="T33">
        <f t="shared" ca="1" si="2"/>
        <v>190</v>
      </c>
      <c r="U33"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v>
      </c>
      <c r="V33" t="str">
        <f t="shared" ca="1" si="4"/>
        <v>{"dy":15,"sl":1,"id":"Actor3117m","stats":{"tr":3,"trp":6,"str":5,"dex":5,"int":5,"vit":0,"train":0,"wgGr0":0,"wgGr1":0,"wgGr2":0,"wgGr3":18,"wgLk":125}}</v>
      </c>
      <c r="Z33">
        <v>32</v>
      </c>
      <c r="AA33" t="s">
        <v>496</v>
      </c>
      <c r="AB33">
        <f>COUNTIF(F:F,AA33)</f>
        <v>2</v>
      </c>
      <c r="AD33">
        <v>32</v>
      </c>
      <c r="AE33">
        <v>205</v>
      </c>
      <c r="AF33">
        <f>COUNTIF(R:R,AE33)</f>
        <v>1</v>
      </c>
    </row>
    <row r="34" spans="1:32">
      <c r="A34">
        <v>15</v>
      </c>
      <c r="B34">
        <f t="shared" ca="1" si="5"/>
        <v>2</v>
      </c>
      <c r="C34" t="str">
        <f t="shared" ca="1" si="0"/>
        <v>Actor3022m</v>
      </c>
      <c r="D34" t="str">
        <f>IF(ISBLANK(F34),"",
IFERROR(VLOOKUP(F34,[2]ActorTable!$A:$H,MATCH("이름참고",[2]ActorTable!$1:$1,0),0),"캐릭터없음"))</f>
        <v>무테이</v>
      </c>
      <c r="E34" t="str">
        <f t="shared" ca="1" si="1"/>
        <v/>
      </c>
      <c r="F34" t="s">
        <v>368</v>
      </c>
      <c r="G34">
        <v>3</v>
      </c>
      <c r="H34">
        <v>6</v>
      </c>
      <c r="I34">
        <v>10</v>
      </c>
      <c r="J34">
        <v>5</v>
      </c>
      <c r="K34">
        <v>0</v>
      </c>
      <c r="L34">
        <v>0</v>
      </c>
      <c r="M34">
        <v>0</v>
      </c>
      <c r="N34">
        <v>0</v>
      </c>
      <c r="O34">
        <v>0</v>
      </c>
      <c r="P34">
        <v>0</v>
      </c>
      <c r="Q34">
        <v>18</v>
      </c>
      <c r="R34">
        <v>141</v>
      </c>
      <c r="S34" t="str">
        <f>IFERROR(VLOOKUP(R34,[2]WingLookTable!$A:$B,2,0),"캐릭터없음")</f>
        <v>Wing_DustBlueOtherFullOtherFast</v>
      </c>
      <c r="T34">
        <f t="shared" ca="1" si="2"/>
        <v>190</v>
      </c>
      <c r="U34"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v>
      </c>
      <c r="V34" t="str">
        <f t="shared" ca="1" si="4"/>
        <v>{"dy":15,"sl":2,"id":"Actor3021m","stats":{"tr":3,"trp":6,"str":10,"dex":5,"int":0,"vit":0,"train":0,"wgGr0":0,"wgGr1":0,"wgGr2":0,"wgGr3":18,"wgLk":141}}</v>
      </c>
      <c r="AD34">
        <v>33</v>
      </c>
      <c r="AE34">
        <v>208</v>
      </c>
      <c r="AF34">
        <f>COUNTIF(R:R,AE34)</f>
        <v>1</v>
      </c>
    </row>
    <row r="35" spans="1:32">
      <c r="A35">
        <v>16</v>
      </c>
      <c r="B35">
        <f t="shared" ca="1" si="5"/>
        <v>1</v>
      </c>
      <c r="C35" t="str">
        <f t="shared" ca="1" si="0"/>
        <v>Actor0113m</v>
      </c>
      <c r="D35" t="str">
        <f>IF(ISBLANK(F35),"",
IFERROR(VLOOKUP(F35,[2]ActorTable!$A:$H,MATCH("이름참고",[2]ActorTable!$1:$1,0),0),"캐릭터없음"))</f>
        <v>원더</v>
      </c>
      <c r="E35" t="str">
        <f t="shared" ref="E35:E68" ca="1" si="15">IF(AND(B35&lt;=OFFSET(B35,1,0),NOT(ISBLANK(F35))),
IF(F35=OFFSET(F35,1,0),"같음",""),"")</f>
        <v/>
      </c>
      <c r="F35" t="s">
        <v>363</v>
      </c>
      <c r="G35">
        <v>3</v>
      </c>
      <c r="H35">
        <v>6</v>
      </c>
      <c r="I35">
        <v>5</v>
      </c>
      <c r="J35">
        <v>5</v>
      </c>
      <c r="K35">
        <v>5</v>
      </c>
      <c r="L35">
        <v>0</v>
      </c>
      <c r="M35">
        <v>0</v>
      </c>
      <c r="N35">
        <v>0</v>
      </c>
      <c r="O35">
        <v>0</v>
      </c>
      <c r="P35">
        <v>0</v>
      </c>
      <c r="Q35">
        <v>18</v>
      </c>
      <c r="R35">
        <v>309</v>
      </c>
      <c r="S35" t="str">
        <f>IFERROR(VLOOKUP(R35,[2]WingLookTable!$A:$B,2,0),"캐릭터없음")</f>
        <v>Wing_DustMultiFullStripeOtherFast</v>
      </c>
      <c r="T35">
        <f t="shared" ca="1" si="2"/>
        <v>300</v>
      </c>
      <c r="U35"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v>
      </c>
      <c r="V35" t="str">
        <f t="shared" ca="1" si="4"/>
        <v>{"dy":16,"sl":1,"id":"Actor2128m","stats":{"tr":3,"trp":6,"str":5,"dex":5,"int":5,"vit":0,"train":0,"wgGr0":0,"wgGr1":0,"wgGr2":0,"wgGr3":18,"wgLk":309}}</v>
      </c>
      <c r="AD35">
        <v>34</v>
      </c>
      <c r="AE35">
        <v>211</v>
      </c>
      <c r="AF35">
        <f>COUNTIF(R:R,AE35)</f>
        <v>1</v>
      </c>
    </row>
    <row r="36" spans="1:32">
      <c r="A36">
        <v>16</v>
      </c>
      <c r="B36">
        <f t="shared" ca="1" si="5"/>
        <v>2</v>
      </c>
      <c r="C36" t="str">
        <f t="shared" ref="C36:C68" ca="1" si="16">VLOOKUP(RANDBETWEEN(1,COUNTA(Z:Z)-1),Z:AA,2,0)</f>
        <v>Actor2010m</v>
      </c>
      <c r="D36" t="str">
        <f>IF(ISBLANK(F36),"",
IFERROR(VLOOKUP(F36,[2]ActorTable!$A:$H,MATCH("이름참고",[2]ActorTable!$1:$1,0),0),"캐릭터없음"))</f>
        <v>러센트</v>
      </c>
      <c r="E36" t="str">
        <f t="shared" ca="1" si="15"/>
        <v/>
      </c>
      <c r="F36" t="s">
        <v>388</v>
      </c>
      <c r="G36">
        <v>3</v>
      </c>
      <c r="H36">
        <v>6</v>
      </c>
      <c r="I36">
        <v>0</v>
      </c>
      <c r="J36">
        <v>5</v>
      </c>
      <c r="K36">
        <v>10</v>
      </c>
      <c r="L36">
        <v>0</v>
      </c>
      <c r="M36">
        <v>0</v>
      </c>
      <c r="N36">
        <v>0</v>
      </c>
      <c r="O36">
        <v>0</v>
      </c>
      <c r="P36">
        <v>0</v>
      </c>
      <c r="Q36">
        <v>18</v>
      </c>
      <c r="R36">
        <v>288</v>
      </c>
      <c r="S36" t="str">
        <f>IFERROR(VLOOKUP(R36,[2]WingLookTable!$A:$B,2,0),"캐릭터없음")</f>
        <v>Wing_YellowStripeOtherFullFast</v>
      </c>
      <c r="T36">
        <f t="shared" ref="T36:T68" ca="1" si="17">VLOOKUP(RANDBETWEEN(1,COUNTA(AD:AD)-1),AD:AE,2,0)</f>
        <v>240</v>
      </c>
      <c r="U36"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v>
      </c>
      <c r="V36" t="str">
        <f t="shared" ca="1" si="4"/>
        <v>{"dy":16,"sl":2,"id":"Actor0024m","stats":{"tr":3,"trp":6,"str":0,"dex":5,"int":10,"vit":0,"train":0,"wgGr0":0,"wgGr1":0,"wgGr2":0,"wgGr3":18,"wgLk":288}}</v>
      </c>
      <c r="AD36">
        <v>35</v>
      </c>
      <c r="AE36">
        <v>214</v>
      </c>
      <c r="AF36">
        <f>COUNTIF(R:R,AE36)</f>
        <v>1</v>
      </c>
    </row>
    <row r="37" spans="1:32">
      <c r="A37">
        <v>17</v>
      </c>
      <c r="B37">
        <f t="shared" ca="1" si="5"/>
        <v>1</v>
      </c>
      <c r="C37" t="str">
        <f t="shared" ca="1" si="16"/>
        <v>Actor0240m</v>
      </c>
      <c r="D37" t="str">
        <f>IF(ISBLANK(F37),"",
IFERROR(VLOOKUP(F37,[2]ActorTable!$A:$H,MATCH("이름참고",[2]ActorTable!$1:$1,0),0),"캐릭터없음"))</f>
        <v>프로토27</v>
      </c>
      <c r="E37" t="str">
        <f t="shared" ca="1" si="15"/>
        <v/>
      </c>
      <c r="F37" t="s">
        <v>364</v>
      </c>
      <c r="G37">
        <v>3</v>
      </c>
      <c r="H37">
        <v>6</v>
      </c>
      <c r="I37">
        <v>0</v>
      </c>
      <c r="J37">
        <v>0</v>
      </c>
      <c r="K37">
        <v>15</v>
      </c>
      <c r="L37">
        <v>0</v>
      </c>
      <c r="M37">
        <v>0</v>
      </c>
      <c r="N37">
        <v>0</v>
      </c>
      <c r="O37">
        <v>0</v>
      </c>
      <c r="P37">
        <v>0</v>
      </c>
      <c r="Q37">
        <v>18</v>
      </c>
      <c r="R37">
        <v>133</v>
      </c>
      <c r="S37" t="str">
        <f>IFERROR(VLOOKUP(R37,[2]WingLookTable!$A:$B,2,0),"캐릭터없음")</f>
        <v>Wing_CyanSineOtherFullFast</v>
      </c>
      <c r="T37">
        <f t="shared" ca="1" si="17"/>
        <v>276</v>
      </c>
      <c r="U37"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v>
      </c>
      <c r="V37" t="str">
        <f t="shared" ref="V37:V68" ca="1" si="18">"{"""&amp;A$1&amp;""":"&amp;A37
&amp;","""&amp;B$1&amp;""":"&amp;B37
&amp;IF(LEN(F37)=0,"",","""&amp;F$1&amp;""":"""&amp;F37&amp;"""")
&amp;IF(LEN(F37)=0,"",",""stats"":{")
&amp;IF(LEN(F37)=0,"",""""&amp;G$1&amp;""":"&amp;G37)
&amp;IF(LEN(F37)=0,"",","""&amp;H$1&amp;""":"&amp;H37)
&amp;IF(LEN(F37)=0,"",","""&amp;I$1&amp;""":"&amp;I37)
&amp;IF(LEN(F37)=0,"",","""&amp;J$1&amp;""":"&amp;J37)
&amp;IF(LEN(F37)=0,"",","""&amp;K$1&amp;""":"&amp;K37)
&amp;IF(LEN(F37)=0,"",","""&amp;L$1&amp;""":"&amp;L37)
&amp;IF(LEN(F37)=0,"",","""&amp;M$1&amp;""":"&amp;M37)
&amp;IF(LEN(F37)=0,"",","""&amp;N$1&amp;""":"&amp;N37)
&amp;IF(LEN(F37)=0,"",","""&amp;O$1&amp;""":"&amp;O37)
&amp;IF(LEN(F37)=0,"",","""&amp;P$1&amp;""":"&amp;P37)
&amp;IF(LEN(F37)=0,"",","""&amp;Q$1&amp;""":"&amp;Q37)
&amp;IF(LEN(F37)=0,"",","""&amp;R$1&amp;""":"&amp;R37)
&amp;IF(LEN(F37)=0,"","}")&amp;"}"</f>
        <v>{"dy":17,"sl":1,"id":"Actor1216m","stats":{"tr":3,"trp":6,"str":0,"dex":0,"int":15,"vit":0,"train":0,"wgGr0":0,"wgGr1":0,"wgGr2":0,"wgGr3":18,"wgLk":133}}</v>
      </c>
      <c r="AD37">
        <v>36</v>
      </c>
      <c r="AE37">
        <v>217</v>
      </c>
      <c r="AF37">
        <f>COUNTIF(R:R,AE37)</f>
        <v>1</v>
      </c>
    </row>
    <row r="38" spans="1:32">
      <c r="A38">
        <v>17</v>
      </c>
      <c r="B38">
        <f t="shared" ca="1" si="5"/>
        <v>2</v>
      </c>
      <c r="C38" t="str">
        <f t="shared" ca="1" si="16"/>
        <v>Actor0007m</v>
      </c>
      <c r="D38" t="str">
        <f>IF(ISBLANK(F38),"",
IFERROR(VLOOKUP(F38,[2]ActorTable!$A:$H,MATCH("이름참고",[2]ActorTable!$1:$1,0),0),"캐릭터없음"))</f>
        <v>미네락</v>
      </c>
      <c r="E38" t="str">
        <f t="shared" ca="1" si="15"/>
        <v/>
      </c>
      <c r="F38" t="s">
        <v>499</v>
      </c>
      <c r="G38">
        <v>3</v>
      </c>
      <c r="H38">
        <v>6</v>
      </c>
      <c r="I38">
        <v>0</v>
      </c>
      <c r="J38">
        <v>0</v>
      </c>
      <c r="K38">
        <v>10</v>
      </c>
      <c r="L38">
        <v>5</v>
      </c>
      <c r="M38">
        <v>0</v>
      </c>
      <c r="N38">
        <v>0</v>
      </c>
      <c r="O38">
        <v>0</v>
      </c>
      <c r="P38">
        <v>0</v>
      </c>
      <c r="Q38">
        <v>18</v>
      </c>
      <c r="R38">
        <v>366</v>
      </c>
      <c r="S38" t="str">
        <f>IFERROR(VLOOKUP(R38,[2]WingLookTable!$A:$B,2,0),"캐릭터없음")</f>
        <v>Wing_RedNoiseNoiseOtherFast</v>
      </c>
      <c r="T38">
        <f t="shared" ca="1" si="17"/>
        <v>366</v>
      </c>
      <c r="U38"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v>
      </c>
      <c r="V38" t="str">
        <f t="shared" ca="1" si="18"/>
        <v>{"dy":17,"sl":2,"id":"Actor2120m","stats":{"tr":3,"trp":6,"str":0,"dex":0,"int":10,"vit":5,"train":0,"wgGr0":0,"wgGr1":0,"wgGr2":0,"wgGr3":18,"wgLk":366}}</v>
      </c>
      <c r="AD38">
        <v>37</v>
      </c>
      <c r="AE38">
        <v>220</v>
      </c>
      <c r="AF38">
        <f>COUNTIF(R:R,AE38)</f>
        <v>1</v>
      </c>
    </row>
    <row r="39" spans="1:32">
      <c r="A39">
        <v>18</v>
      </c>
      <c r="B39">
        <f t="shared" ca="1" si="5"/>
        <v>1</v>
      </c>
      <c r="C39" t="str">
        <f t="shared" ca="1" si="16"/>
        <v>Actor2010m</v>
      </c>
      <c r="D39" t="str">
        <f>IF(ISBLANK(F39),"",
IFERROR(VLOOKUP(F39,[2]ActorTable!$A:$H,MATCH("이름참고",[2]ActorTable!$1:$1,0),0),"캐릭터없음"))</f>
        <v>베이</v>
      </c>
      <c r="E39" t="str">
        <f t="shared" ca="1" si="15"/>
        <v/>
      </c>
      <c r="F39" t="s">
        <v>315</v>
      </c>
      <c r="G39">
        <v>3</v>
      </c>
      <c r="H39">
        <v>6</v>
      </c>
      <c r="I39">
        <v>15</v>
      </c>
      <c r="J39">
        <v>0</v>
      </c>
      <c r="K39">
        <v>0</v>
      </c>
      <c r="L39">
        <v>0</v>
      </c>
      <c r="M39">
        <v>0</v>
      </c>
      <c r="N39">
        <v>0</v>
      </c>
      <c r="O39">
        <v>0</v>
      </c>
      <c r="P39">
        <v>0</v>
      </c>
      <c r="Q39">
        <v>18</v>
      </c>
      <c r="R39">
        <v>356</v>
      </c>
      <c r="S39" t="str">
        <f>IFERROR(VLOOKUP(R39,[2]WingLookTable!$A:$B,2,0),"캐릭터없음")</f>
        <v>Wing_GreenOtherPatternOtherFast</v>
      </c>
      <c r="T39">
        <f t="shared" ca="1" si="17"/>
        <v>328</v>
      </c>
      <c r="U39"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v>
      </c>
      <c r="V39" t="str">
        <f t="shared" ca="1" si="18"/>
        <v>{"dy":18,"sl":1,"id":"Actor0104m","stats":{"tr":3,"trp":6,"str":15,"dex":0,"int":0,"vit":0,"train":0,"wgGr0":0,"wgGr1":0,"wgGr2":0,"wgGr3":18,"wgLk":356}}</v>
      </c>
      <c r="AD39">
        <v>38</v>
      </c>
      <c r="AE39">
        <v>223</v>
      </c>
      <c r="AF39">
        <f>COUNTIF(R:R,AE39)</f>
        <v>1</v>
      </c>
    </row>
    <row r="40" spans="1:32">
      <c r="A40">
        <v>18</v>
      </c>
      <c r="B40">
        <f t="shared" ca="1" si="5"/>
        <v>2</v>
      </c>
      <c r="C40" t="str">
        <f t="shared" ca="1" si="16"/>
        <v>Actor0007m</v>
      </c>
      <c r="D40" t="str">
        <f>IF(ISBLANK(F40),"",
IFERROR(VLOOKUP(F40,[2]ActorTable!$A:$H,MATCH("이름참고",[2]ActorTable!$1:$1,0),0),"캐릭터없음"))</f>
        <v>튤린</v>
      </c>
      <c r="E40" t="str">
        <f t="shared" ca="1" si="15"/>
        <v/>
      </c>
      <c r="F40" t="s">
        <v>382</v>
      </c>
      <c r="G40">
        <v>3</v>
      </c>
      <c r="H40">
        <v>6</v>
      </c>
      <c r="I40">
        <v>5</v>
      </c>
      <c r="J40">
        <v>0</v>
      </c>
      <c r="K40">
        <v>10</v>
      </c>
      <c r="L40">
        <v>0</v>
      </c>
      <c r="M40">
        <v>0</v>
      </c>
      <c r="N40">
        <v>0</v>
      </c>
      <c r="O40">
        <v>0</v>
      </c>
      <c r="P40">
        <v>0</v>
      </c>
      <c r="Q40">
        <v>18</v>
      </c>
      <c r="R40">
        <v>202</v>
      </c>
      <c r="S40" t="str">
        <f>IFERROR(VLOOKUP(R40,[2]WingLookTable!$A:$B,2,0),"캐릭터없음")</f>
        <v>Wing_FireOtherSineFullFast</v>
      </c>
      <c r="T40">
        <f t="shared" ca="1" si="17"/>
        <v>160</v>
      </c>
      <c r="U40"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v>
      </c>
      <c r="V40" t="str">
        <f t="shared" ca="1" si="18"/>
        <v>{"dy":18,"sl":2,"id":"Actor0037m","stats":{"tr":3,"trp":6,"str":5,"dex":0,"int":10,"vit":0,"train":0,"wgGr0":0,"wgGr1":0,"wgGr2":0,"wgGr3":18,"wgLk":202}}</v>
      </c>
      <c r="AD40">
        <v>39</v>
      </c>
      <c r="AE40">
        <v>226</v>
      </c>
      <c r="AF40">
        <f>COUNTIF(R:R,AE40)</f>
        <v>0</v>
      </c>
    </row>
    <row r="41" spans="1:32">
      <c r="A41">
        <v>19</v>
      </c>
      <c r="B41">
        <f t="shared" ca="1" si="5"/>
        <v>1</v>
      </c>
      <c r="C41" t="str">
        <f t="shared" ca="1" si="16"/>
        <v>Actor0030m</v>
      </c>
      <c r="D41" t="str">
        <f>IF(ISBLANK(F41),"",
IFERROR(VLOOKUP(F41,[2]ActorTable!$A:$H,MATCH("이름참고",[2]ActorTable!$1:$1,0),0),"캐릭터없음"))</f>
        <v>닉스</v>
      </c>
      <c r="E41" t="str">
        <f t="shared" ca="1" si="15"/>
        <v/>
      </c>
      <c r="F41" t="s">
        <v>362</v>
      </c>
      <c r="G41">
        <v>3</v>
      </c>
      <c r="H41">
        <v>6</v>
      </c>
      <c r="I41">
        <v>0</v>
      </c>
      <c r="J41">
        <v>15</v>
      </c>
      <c r="K41">
        <v>0</v>
      </c>
      <c r="L41">
        <v>0</v>
      </c>
      <c r="M41">
        <v>0</v>
      </c>
      <c r="N41">
        <v>0</v>
      </c>
      <c r="O41">
        <v>0</v>
      </c>
      <c r="P41">
        <v>0</v>
      </c>
      <c r="Q41">
        <v>18</v>
      </c>
      <c r="R41">
        <v>160</v>
      </c>
      <c r="S41" t="str">
        <f>IFERROR(VLOOKUP(R41,[2]WingLookTable!$A:$B,2,0),"캐릭터없음")</f>
        <v>Wing_DustGreenSineFullOtherFast</v>
      </c>
      <c r="T41">
        <f t="shared" ca="1" si="17"/>
        <v>360</v>
      </c>
      <c r="U41"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v>
      </c>
      <c r="V41" t="str">
        <f t="shared" ca="1" si="18"/>
        <v>{"dy":19,"sl":1,"id":"Actor1109m","stats":{"tr":3,"trp":6,"str":0,"dex":15,"int":0,"vit":0,"train":0,"wgGr0":0,"wgGr1":0,"wgGr2":0,"wgGr3":18,"wgLk":160}}</v>
      </c>
      <c r="AD41">
        <v>40</v>
      </c>
      <c r="AE41">
        <v>229</v>
      </c>
      <c r="AF41">
        <f>COUNTIF(R:R,AE41)</f>
        <v>1</v>
      </c>
    </row>
    <row r="42" spans="1:32">
      <c r="A42">
        <v>19</v>
      </c>
      <c r="B42">
        <f t="shared" ca="1" si="5"/>
        <v>2</v>
      </c>
      <c r="C42" t="str">
        <f t="shared" ca="1" si="16"/>
        <v>Actor1216m</v>
      </c>
      <c r="D42" t="str">
        <f>IF(ISBLANK(F42),"",
IFERROR(VLOOKUP(F42,[2]ActorTable!$A:$H,MATCH("이름참고",[2]ActorTable!$1:$1,0),0),"캐릭터없음"))</f>
        <v>클라크</v>
      </c>
      <c r="E42" t="str">
        <f t="shared" ca="1" si="15"/>
        <v/>
      </c>
      <c r="F42" t="s">
        <v>370</v>
      </c>
      <c r="G42">
        <v>3</v>
      </c>
      <c r="H42">
        <v>6</v>
      </c>
      <c r="I42">
        <v>0</v>
      </c>
      <c r="J42">
        <v>0</v>
      </c>
      <c r="K42">
        <v>15</v>
      </c>
      <c r="L42">
        <v>0</v>
      </c>
      <c r="M42">
        <v>0</v>
      </c>
      <c r="N42">
        <v>0</v>
      </c>
      <c r="O42">
        <v>0</v>
      </c>
      <c r="P42">
        <v>0</v>
      </c>
      <c r="Q42">
        <v>18</v>
      </c>
      <c r="R42">
        <v>324</v>
      </c>
      <c r="S42" t="str">
        <f>IFERROR(VLOOKUP(R42,[2]WingLookTable!$A:$B,2,0),"캐릭터없음")</f>
        <v>Wing_DustMultiOtherSineOtherFast</v>
      </c>
      <c r="T42">
        <f t="shared" ca="1" si="17"/>
        <v>356</v>
      </c>
      <c r="U42"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v>
      </c>
      <c r="V42" t="str">
        <f t="shared" ca="1" si="18"/>
        <v>{"dy":19,"sl":2,"id":"Actor2011m","stats":{"tr":3,"trp":6,"str":0,"dex":0,"int":15,"vit":0,"train":0,"wgGr0":0,"wgGr1":0,"wgGr2":0,"wgGr3":18,"wgLk":324}}</v>
      </c>
      <c r="AD42">
        <v>41</v>
      </c>
      <c r="AE42">
        <v>232</v>
      </c>
      <c r="AF42">
        <f>COUNTIF(R:R,AE42)</f>
        <v>1</v>
      </c>
    </row>
    <row r="43" spans="1:32">
      <c r="A43">
        <v>20</v>
      </c>
      <c r="B43">
        <f t="shared" ca="1" si="5"/>
        <v>1</v>
      </c>
      <c r="C43" t="str">
        <f t="shared" ca="1" si="16"/>
        <v>Actor0030m</v>
      </c>
      <c r="D43" t="str">
        <f>IF(ISBLANK(F43),"",
IFERROR(VLOOKUP(F43,[2]ActorTable!$A:$H,MATCH("이름참고",[2]ActorTable!$1:$1,0),0),"캐릭터없음"))</f>
        <v>슬로니카</v>
      </c>
      <c r="E43" t="str">
        <f t="shared" ca="1" si="15"/>
        <v/>
      </c>
      <c r="F43" t="s">
        <v>361</v>
      </c>
      <c r="G43">
        <v>3</v>
      </c>
      <c r="H43">
        <v>6</v>
      </c>
      <c r="I43">
        <v>0</v>
      </c>
      <c r="J43">
        <v>10</v>
      </c>
      <c r="K43">
        <v>5</v>
      </c>
      <c r="L43">
        <v>0</v>
      </c>
      <c r="M43">
        <v>0</v>
      </c>
      <c r="N43">
        <v>0</v>
      </c>
      <c r="O43">
        <v>0</v>
      </c>
      <c r="P43">
        <v>0</v>
      </c>
      <c r="Q43">
        <v>18</v>
      </c>
      <c r="R43">
        <v>236</v>
      </c>
      <c r="S43" t="str">
        <f>IFERROR(VLOOKUP(R43,[2]WingLookTable!$A:$B,2,0),"캐릭터없음")</f>
        <v>Wing_MultiPatternNoiseStripeFast</v>
      </c>
      <c r="T43">
        <f t="shared" ca="1" si="17"/>
        <v>226</v>
      </c>
      <c r="U43"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v>
      </c>
      <c r="V43" t="str">
        <f t="shared" ca="1" si="18"/>
        <v>{"dy":20,"sl":1,"id":"Actor3114m","stats":{"tr":3,"trp":6,"str":0,"dex":10,"int":5,"vit":0,"train":0,"wgGr0":0,"wgGr1":0,"wgGr2":0,"wgGr3":18,"wgLk":236}}</v>
      </c>
      <c r="AD43">
        <v>42</v>
      </c>
      <c r="AE43">
        <v>236</v>
      </c>
      <c r="AF43">
        <f>COUNTIF(R:R,AE43)</f>
        <v>1</v>
      </c>
    </row>
    <row r="44" spans="1:32">
      <c r="A44">
        <v>20</v>
      </c>
      <c r="B44">
        <f t="shared" ca="1" si="5"/>
        <v>2</v>
      </c>
      <c r="C44" t="str">
        <f t="shared" ca="1" si="16"/>
        <v>Actor0113m</v>
      </c>
      <c r="D44" t="str">
        <f>IF(ISBLANK(F44),"",
IFERROR(VLOOKUP(F44,[2]ActorTable!$A:$H,MATCH("이름참고",[2]ActorTable!$1:$1,0),0),"캐릭터없음"))</f>
        <v>도스로프</v>
      </c>
      <c r="E44" t="str">
        <f t="shared" ca="1" si="15"/>
        <v/>
      </c>
      <c r="F44" t="s">
        <v>394</v>
      </c>
      <c r="G44">
        <v>3</v>
      </c>
      <c r="H44">
        <v>6</v>
      </c>
      <c r="I44">
        <v>10</v>
      </c>
      <c r="J44">
        <v>5</v>
      </c>
      <c r="K44">
        <v>0</v>
      </c>
      <c r="L44">
        <v>0</v>
      </c>
      <c r="M44">
        <v>0</v>
      </c>
      <c r="N44">
        <v>0</v>
      </c>
      <c r="O44">
        <v>0</v>
      </c>
      <c r="P44">
        <v>0</v>
      </c>
      <c r="Q44">
        <v>18</v>
      </c>
      <c r="R44">
        <v>348</v>
      </c>
      <c r="S44" t="str">
        <f>IFERROR(VLOOKUP(R44,[2]WingLookTable!$A:$B,2,0),"캐릭터없음")</f>
        <v>Wing_DustYellowSineSineOtherFast</v>
      </c>
      <c r="T44">
        <f t="shared" ca="1" si="17"/>
        <v>244</v>
      </c>
      <c r="U44"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v>
      </c>
      <c r="V44" t="str">
        <f t="shared" ca="1" si="18"/>
        <v>{"dy":20,"sl":2,"id":"Actor0030m","stats":{"tr":3,"trp":6,"str":10,"dex":5,"int":0,"vit":0,"train":0,"wgGr0":0,"wgGr1":0,"wgGr2":0,"wgGr3":18,"wgLk":348}}</v>
      </c>
      <c r="AD44">
        <v>43</v>
      </c>
      <c r="AE44">
        <v>240</v>
      </c>
      <c r="AF44">
        <f>COUNTIF(R:R,AE44)</f>
        <v>1</v>
      </c>
    </row>
    <row r="45" spans="1:32">
      <c r="A45">
        <v>21</v>
      </c>
      <c r="B45">
        <f t="shared" ca="1" si="5"/>
        <v>1</v>
      </c>
      <c r="C45" t="str">
        <f t="shared" ca="1" si="16"/>
        <v>Actor1005m</v>
      </c>
      <c r="D45" t="str">
        <f>IF(ISBLANK(F45),"",
IFERROR(VLOOKUP(F45,[2]ActorTable!$A:$H,MATCH("이름참고",[2]ActorTable!$1:$1,0),0),"캐릭터없음"))</f>
        <v>메디아</v>
      </c>
      <c r="E45" t="str">
        <f t="shared" ca="1" si="15"/>
        <v/>
      </c>
      <c r="F45" t="s">
        <v>459</v>
      </c>
      <c r="G45">
        <v>3</v>
      </c>
      <c r="H45">
        <v>6</v>
      </c>
      <c r="I45">
        <v>0</v>
      </c>
      <c r="J45">
        <v>10</v>
      </c>
      <c r="K45">
        <v>5</v>
      </c>
      <c r="L45">
        <v>0</v>
      </c>
      <c r="M45">
        <v>0</v>
      </c>
      <c r="N45">
        <v>0</v>
      </c>
      <c r="O45">
        <v>0</v>
      </c>
      <c r="P45">
        <v>0</v>
      </c>
      <c r="Q45">
        <v>18</v>
      </c>
      <c r="R45">
        <v>332</v>
      </c>
      <c r="S45" t="str">
        <f>IFERROR(VLOOKUP(R45,[2]WingLookTable!$A:$B,2,0),"캐릭터없음")</f>
        <v>Wing_DustRedMultiNoiseOtherFast</v>
      </c>
      <c r="T45">
        <f t="shared" ca="1" si="17"/>
        <v>372</v>
      </c>
      <c r="U45"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v>
      </c>
      <c r="V45" t="str">
        <f t="shared" ca="1" si="18"/>
        <v>{"dy":21,"sl":1,"id":"Actor1218m","stats":{"tr":3,"trp":6,"str":0,"dex":10,"int":5,"vit":0,"train":0,"wgGr0":0,"wgGr1":0,"wgGr2":0,"wgGr3":18,"wgLk":332}}</v>
      </c>
      <c r="AD45">
        <v>44</v>
      </c>
      <c r="AE45">
        <v>244</v>
      </c>
      <c r="AF45">
        <f>COUNTIF(R:R,AE45)</f>
        <v>0</v>
      </c>
    </row>
    <row r="46" spans="1:32">
      <c r="A46">
        <v>21</v>
      </c>
      <c r="B46">
        <f t="shared" ca="1" si="5"/>
        <v>2</v>
      </c>
      <c r="C46" t="str">
        <f t="shared" ca="1" si="16"/>
        <v>Actor1216m</v>
      </c>
      <c r="D46" t="str">
        <f>IF(ISBLANK(F46),"",
IFERROR(VLOOKUP(F46,[2]ActorTable!$A:$H,MATCH("이름참고",[2]ActorTable!$1:$1,0),0),"캐릭터없음"))</f>
        <v>케이저</v>
      </c>
      <c r="E46" t="str">
        <f t="shared" ca="1" si="15"/>
        <v/>
      </c>
      <c r="F46" t="s">
        <v>371</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17"/>
        <v>133</v>
      </c>
      <c r="U46"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v>
      </c>
      <c r="V46" t="str">
        <f t="shared" ca="1" si="18"/>
        <v>{"dy":21,"sl":2,"id":"Actor0113m","stats":{"tr":3,"trp":6,"str":0,"dex":0,"int":15,"vit":0,"train":0,"wgGr0":0,"wgGr1":0,"wgGr2":0,"wgGr3":18,"wgLk":297}}</v>
      </c>
      <c r="AD46">
        <v>45</v>
      </c>
      <c r="AE46">
        <v>248</v>
      </c>
      <c r="AF46">
        <f>COUNTIF(R:R,AE46)</f>
        <v>1</v>
      </c>
    </row>
    <row r="47" spans="1:32">
      <c r="A47">
        <v>21</v>
      </c>
      <c r="B47">
        <f t="shared" ref="B47" ca="1" si="19">IF(A47&lt;&gt;OFFSET(A47,-1,0),1,OFFSET(B47,-1,0)+1)</f>
        <v>3</v>
      </c>
      <c r="C47" t="str">
        <f t="shared" ca="1" si="16"/>
        <v>Actor2011m</v>
      </c>
      <c r="D47" t="str">
        <f>IF(ISBLANK(F47),"",
IFERROR(VLOOKUP(F47,[2]ActorTable!$A:$H,MATCH("이름참고",[2]ActorTable!$1:$1,0),0),"캐릭터없음"))</f>
        <v>플랜도</v>
      </c>
      <c r="E47" t="str">
        <f t="shared" ca="1" si="15"/>
        <v/>
      </c>
      <c r="F47" t="s">
        <v>339</v>
      </c>
      <c r="G47">
        <v>3</v>
      </c>
      <c r="H47">
        <v>6</v>
      </c>
      <c r="I47">
        <v>5</v>
      </c>
      <c r="J47">
        <v>0</v>
      </c>
      <c r="K47">
        <v>10</v>
      </c>
      <c r="L47">
        <v>0</v>
      </c>
      <c r="M47">
        <v>0</v>
      </c>
      <c r="N47">
        <v>0</v>
      </c>
      <c r="O47">
        <v>0</v>
      </c>
      <c r="P47">
        <v>0</v>
      </c>
      <c r="Q47">
        <v>18</v>
      </c>
      <c r="R47">
        <v>145</v>
      </c>
      <c r="S47" t="str">
        <f>IFERROR(VLOOKUP(R47,[2]WingLookTable!$A:$B,2,0),"캐릭터없음")</f>
        <v>Wing_DustBlueSinePatternFullSlow</v>
      </c>
      <c r="T47">
        <f t="shared" ca="1" si="17"/>
        <v>109</v>
      </c>
      <c r="U47"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v>
      </c>
      <c r="V47" t="str">
        <f t="shared" ca="1" si="18"/>
        <v>{"dy":21,"sl":3,"id":"Actor1039m","stats":{"tr":3,"trp":6,"str":5,"dex":0,"int":10,"vit":0,"train":0,"wgGr0":0,"wgGr1":0,"wgGr2":0,"wgGr3":18,"wgLk":145}}</v>
      </c>
      <c r="AD47">
        <v>46</v>
      </c>
      <c r="AE47">
        <v>252</v>
      </c>
      <c r="AF47">
        <f>COUNTIF(R:R,AE47)</f>
        <v>0</v>
      </c>
    </row>
    <row r="48" spans="1:32">
      <c r="A48">
        <v>22</v>
      </c>
      <c r="B48">
        <f t="shared" ca="1" si="5"/>
        <v>1</v>
      </c>
      <c r="C48" t="str">
        <f t="shared" ca="1" si="16"/>
        <v>Actor1216m</v>
      </c>
      <c r="D48" t="str">
        <f>IF(ISBLANK(F48),"",
IFERROR(VLOOKUP(F48,[2]ActorTable!$A:$H,MATCH("이름참고",[2]ActorTable!$1:$1,0),0),"캐릭터없음"))</f>
        <v>프리스</v>
      </c>
      <c r="E48" t="str">
        <f t="shared" ca="1" si="15"/>
        <v/>
      </c>
      <c r="F48" t="s">
        <v>367</v>
      </c>
      <c r="G48">
        <v>3</v>
      </c>
      <c r="H48">
        <v>6</v>
      </c>
      <c r="I48">
        <v>0</v>
      </c>
      <c r="J48">
        <v>10</v>
      </c>
      <c r="K48">
        <v>5</v>
      </c>
      <c r="L48">
        <v>0</v>
      </c>
      <c r="M48">
        <v>0</v>
      </c>
      <c r="N48">
        <v>0</v>
      </c>
      <c r="O48">
        <v>0</v>
      </c>
      <c r="P48">
        <v>0</v>
      </c>
      <c r="Q48">
        <v>18</v>
      </c>
      <c r="R48">
        <v>352</v>
      </c>
      <c r="S48" t="str">
        <f>IFERROR(VLOOKUP(R48,[2]WingLookTable!$A:$B,2,0),"캐릭터없음")</f>
        <v>Wing_GreenOtherOtherFullFast</v>
      </c>
      <c r="T48">
        <f t="shared" ca="1" si="17"/>
        <v>356</v>
      </c>
      <c r="U48"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v>
      </c>
      <c r="V48" t="str">
        <f t="shared" ca="1" si="18"/>
        <v>{"dy":22,"sl":1,"id":"Actor0125m","stats":{"tr":3,"trp":6,"str":0,"dex":10,"int":5,"vit":0,"train":0,"wgGr0":0,"wgGr1":0,"wgGr2":0,"wgGr3":18,"wgLk":352}}</v>
      </c>
      <c r="AD48">
        <v>47</v>
      </c>
      <c r="AE48">
        <v>256</v>
      </c>
      <c r="AF48">
        <f>COUNTIF(R:R,AE48)</f>
        <v>1</v>
      </c>
    </row>
    <row r="49" spans="1:32">
      <c r="A49">
        <v>22</v>
      </c>
      <c r="B49">
        <f t="shared" ca="1" si="5"/>
        <v>2</v>
      </c>
      <c r="C49" t="str">
        <f t="shared" ca="1" si="16"/>
        <v>Actor1108m</v>
      </c>
      <c r="D49" t="str">
        <f>IF(ISBLANK(F49),"",
IFERROR(VLOOKUP(F49,[2]ActorTable!$A:$H,MATCH("이름참고",[2]ActorTable!$1:$1,0),0),"캐릭터없음"))</f>
        <v>솔</v>
      </c>
      <c r="E49" t="str">
        <f t="shared" ca="1" si="15"/>
        <v/>
      </c>
      <c r="F49" t="s">
        <v>427</v>
      </c>
      <c r="G49">
        <v>3</v>
      </c>
      <c r="H49">
        <v>6</v>
      </c>
      <c r="I49">
        <v>0</v>
      </c>
      <c r="J49">
        <v>5</v>
      </c>
      <c r="K49">
        <v>10</v>
      </c>
      <c r="L49">
        <v>0</v>
      </c>
      <c r="M49">
        <v>0</v>
      </c>
      <c r="N49">
        <v>0</v>
      </c>
      <c r="O49">
        <v>0</v>
      </c>
      <c r="P49">
        <v>0</v>
      </c>
      <c r="Q49">
        <v>18</v>
      </c>
      <c r="R49">
        <v>199</v>
      </c>
      <c r="S49" t="str">
        <f>IFERROR(VLOOKUP(R49,[2]WingLookTable!$A:$B,2,0),"캐릭터없음")</f>
        <v>Wing_FireFullNoiseOtherSlow</v>
      </c>
      <c r="T49">
        <f t="shared" ca="1" si="17"/>
        <v>284</v>
      </c>
      <c r="U49"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v>
      </c>
      <c r="V49" t="str">
        <f t="shared" ca="1" si="18"/>
        <v>{"dy":22,"sl":2,"id":"Actor2015m","stats":{"tr":3,"trp":6,"str":0,"dex":5,"int":10,"vit":0,"train":0,"wgGr0":0,"wgGr1":0,"wgGr2":0,"wgGr3":18,"wgLk":199}}</v>
      </c>
      <c r="AD49">
        <v>48</v>
      </c>
      <c r="AE49">
        <v>260</v>
      </c>
      <c r="AF49">
        <f>COUNTIF(R:R,AE49)</f>
        <v>1</v>
      </c>
    </row>
    <row r="50" spans="1:32">
      <c r="A50">
        <v>23</v>
      </c>
      <c r="B50">
        <f t="shared" ca="1" si="5"/>
        <v>1</v>
      </c>
      <c r="C50" t="str">
        <f t="shared" ca="1" si="16"/>
        <v>Actor0201m</v>
      </c>
      <c r="D50" t="str">
        <f>IF(ISBLANK(F50),"",
IFERROR(VLOOKUP(F50,[2]ActorTable!$A:$H,MATCH("이름참고",[2]ActorTable!$1:$1,0),0),"캐릭터없음"))</f>
        <v>오비우스</v>
      </c>
      <c r="E50" t="str">
        <f t="shared" ca="1" si="15"/>
        <v/>
      </c>
      <c r="F50" t="s">
        <v>349</v>
      </c>
      <c r="G50">
        <v>3</v>
      </c>
      <c r="H50">
        <v>6</v>
      </c>
      <c r="I50">
        <v>8</v>
      </c>
      <c r="J50">
        <v>0</v>
      </c>
      <c r="K50">
        <v>0</v>
      </c>
      <c r="L50">
        <v>7</v>
      </c>
      <c r="M50">
        <v>0</v>
      </c>
      <c r="N50">
        <v>0</v>
      </c>
      <c r="O50">
        <v>0</v>
      </c>
      <c r="P50">
        <v>0</v>
      </c>
      <c r="Q50">
        <v>18</v>
      </c>
      <c r="R50">
        <v>248</v>
      </c>
      <c r="S50" t="str">
        <f>IFERROR(VLOOKUP(R50,[2]WingLookTable!$A:$B,2,0),"캐릭터없음")</f>
        <v>Wing_RedOtherOtherFullFast</v>
      </c>
      <c r="T50">
        <f t="shared" ca="1" si="17"/>
        <v>226</v>
      </c>
      <c r="U50"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v>
      </c>
      <c r="V50" t="str">
        <f t="shared" ca="1" si="18"/>
        <v>{"dy":23,"sl":1,"id":"Actor1141m","stats":{"tr":3,"trp":6,"str":8,"dex":0,"int":0,"vit":7,"train":0,"wgGr0":0,"wgGr1":0,"wgGr2":0,"wgGr3":18,"wgLk":248}}</v>
      </c>
      <c r="AD50">
        <v>49</v>
      </c>
      <c r="AE50">
        <v>264</v>
      </c>
      <c r="AF50">
        <f>COUNTIF(R:R,AE50)</f>
        <v>1</v>
      </c>
    </row>
    <row r="51" spans="1:32">
      <c r="A51">
        <v>23</v>
      </c>
      <c r="B51">
        <f t="shared" ca="1" si="5"/>
        <v>2</v>
      </c>
      <c r="C51" t="str">
        <f t="shared" ca="1" si="16"/>
        <v>Actor1109m</v>
      </c>
      <c r="D51" t="str">
        <f>IF(ISBLANK(F51),"",
IFERROR(VLOOKUP(F51,[2]ActorTable!$A:$H,MATCH("이름참고",[2]ActorTable!$1:$1,0),0),"캐릭터없음"))</f>
        <v>헤르윈</v>
      </c>
      <c r="E51" t="str">
        <f t="shared" ca="1" si="15"/>
        <v/>
      </c>
      <c r="F51" t="s">
        <v>365</v>
      </c>
      <c r="G51">
        <v>3</v>
      </c>
      <c r="H51">
        <v>6</v>
      </c>
      <c r="I51">
        <v>0</v>
      </c>
      <c r="J51">
        <v>0</v>
      </c>
      <c r="K51">
        <v>15</v>
      </c>
      <c r="L51">
        <v>0</v>
      </c>
      <c r="M51">
        <v>0</v>
      </c>
      <c r="N51">
        <v>0</v>
      </c>
      <c r="O51">
        <v>0</v>
      </c>
      <c r="P51">
        <v>0</v>
      </c>
      <c r="Q51">
        <v>18</v>
      </c>
      <c r="R51">
        <v>151</v>
      </c>
      <c r="S51" t="str">
        <f>IFERROR(VLOOKUP(R51,[2]WingLookTable!$A:$B,2,0),"캐릭터없음")</f>
        <v>Wing_DustCyanSineOtherFullFast</v>
      </c>
      <c r="T51">
        <f t="shared" ca="1" si="17"/>
        <v>181</v>
      </c>
      <c r="U51"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v>
      </c>
      <c r="V51" t="str">
        <f t="shared" ca="1" si="18"/>
        <v>{"dy":23,"sl":2,"id":"Actor0007m","stats":{"tr":3,"trp":6,"str":0,"dex":0,"int":15,"vit":0,"train":0,"wgGr0":0,"wgGr1":0,"wgGr2":0,"wgGr3":18,"wgLk":151}}</v>
      </c>
      <c r="AD51">
        <v>50</v>
      </c>
      <c r="AE51">
        <v>268</v>
      </c>
      <c r="AF51">
        <f>COUNTIF(R:R,AE51)</f>
        <v>1</v>
      </c>
    </row>
    <row r="52" spans="1:32">
      <c r="A52">
        <v>24</v>
      </c>
      <c r="B52">
        <f t="shared" ca="1" si="5"/>
        <v>1</v>
      </c>
      <c r="C52" t="str">
        <f t="shared" ca="1" si="16"/>
        <v>Actor1029m</v>
      </c>
      <c r="D52" t="str">
        <f>IF(ISBLANK(F52),"",
IFERROR(VLOOKUP(F52,[2]ActorTable!$A:$H,MATCH("이름참고",[2]ActorTable!$1:$1,0),0),"캐릭터없음"))</f>
        <v>클레타</v>
      </c>
      <c r="E52" t="str">
        <f t="shared" ca="1" si="15"/>
        <v/>
      </c>
      <c r="F52" t="s">
        <v>358</v>
      </c>
      <c r="G52">
        <v>3</v>
      </c>
      <c r="H52">
        <v>6</v>
      </c>
      <c r="I52">
        <v>10</v>
      </c>
      <c r="J52">
        <v>5</v>
      </c>
      <c r="K52">
        <v>0</v>
      </c>
      <c r="L52">
        <v>0</v>
      </c>
      <c r="M52">
        <v>0</v>
      </c>
      <c r="N52">
        <v>0</v>
      </c>
      <c r="O52">
        <v>0</v>
      </c>
      <c r="P52">
        <v>0</v>
      </c>
      <c r="Q52">
        <v>18</v>
      </c>
      <c r="R52">
        <v>268</v>
      </c>
      <c r="S52" t="str">
        <f>IFERROR(VLOOKUP(R52,[2]WingLookTable!$A:$B,2,0),"캐릭터없음")</f>
        <v>Wing_SkySineSineFullSlow</v>
      </c>
      <c r="T52">
        <f t="shared" ca="1" si="17"/>
        <v>190</v>
      </c>
      <c r="U52"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v>
      </c>
      <c r="V52" t="str">
        <f t="shared" ca="1" si="18"/>
        <v>{"dy":24,"sl":1,"id":"Actor0240m","stats":{"tr":3,"trp":6,"str":10,"dex":5,"int":0,"vit":0,"train":0,"wgGr0":0,"wgGr1":0,"wgGr2":0,"wgGr3":18,"wgLk":268}}</v>
      </c>
      <c r="AD52">
        <v>51</v>
      </c>
      <c r="AE52">
        <v>272</v>
      </c>
      <c r="AF52">
        <f>COUNTIF(R:R,AE52)</f>
        <v>1</v>
      </c>
    </row>
    <row r="53" spans="1:32">
      <c r="A53">
        <v>24</v>
      </c>
      <c r="B53">
        <f t="shared" ca="1" si="5"/>
        <v>2</v>
      </c>
      <c r="C53" t="str">
        <f t="shared" ca="1" si="16"/>
        <v>Actor1039m</v>
      </c>
      <c r="D53" t="str">
        <f>IF(ISBLANK(F53),"",
IFERROR(VLOOKUP(F53,[2]ActorTable!$A:$H,MATCH("이름참고",[2]ActorTable!$1:$1,0),0),"캐릭터없음"))</f>
        <v>원더</v>
      </c>
      <c r="E53" t="str">
        <f t="shared" ca="1" si="15"/>
        <v/>
      </c>
      <c r="F53" t="s">
        <v>333</v>
      </c>
      <c r="G53">
        <v>3</v>
      </c>
      <c r="H53">
        <v>6</v>
      </c>
      <c r="I53">
        <v>5</v>
      </c>
      <c r="J53">
        <v>10</v>
      </c>
      <c r="K53">
        <v>0</v>
      </c>
      <c r="L53">
        <v>0</v>
      </c>
      <c r="M53">
        <v>0</v>
      </c>
      <c r="N53">
        <v>0</v>
      </c>
      <c r="O53">
        <v>0</v>
      </c>
      <c r="P53">
        <v>0</v>
      </c>
      <c r="Q53">
        <v>18</v>
      </c>
      <c r="R53">
        <v>294</v>
      </c>
      <c r="S53" t="str">
        <f>IFERROR(VLOOKUP(R53,[2]WingLookTable!$A:$B,2,0),"캐릭터없음")</f>
        <v>Wing_BlueOtherFullOtherSlow</v>
      </c>
      <c r="T53">
        <f t="shared" ca="1" si="17"/>
        <v>217</v>
      </c>
      <c r="U53"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v>
      </c>
      <c r="V53" t="str">
        <f t="shared" ca="1" si="18"/>
        <v>{"dy":24,"sl":2,"id":"Actor2128m","stats":{"tr":3,"trp":6,"str":5,"dex":10,"int":0,"vit":0,"train":0,"wgGr0":0,"wgGr1":0,"wgGr2":0,"wgGr3":18,"wgLk":294}}</v>
      </c>
      <c r="AD53">
        <v>52</v>
      </c>
      <c r="AE53">
        <v>276</v>
      </c>
      <c r="AF53">
        <f>COUNTIF(R:R,AE53)</f>
        <v>1</v>
      </c>
    </row>
    <row r="54" spans="1:32">
      <c r="A54">
        <v>25</v>
      </c>
      <c r="B54">
        <f t="shared" ca="1" si="5"/>
        <v>1</v>
      </c>
      <c r="C54" t="str">
        <f t="shared" ca="1" si="16"/>
        <v>Actor0201m</v>
      </c>
      <c r="D54" t="str">
        <f>IF(ISBLANK(F54),"",
IFERROR(VLOOKUP(F54,[2]ActorTable!$A:$H,MATCH("이름참고",[2]ActorTable!$1:$1,0),0),"캐릭터없음"))</f>
        <v>니엘</v>
      </c>
      <c r="E54" t="str">
        <f t="shared" ca="1" si="15"/>
        <v/>
      </c>
      <c r="F54" t="s">
        <v>359</v>
      </c>
      <c r="G54">
        <v>3</v>
      </c>
      <c r="H54">
        <v>6</v>
      </c>
      <c r="I54">
        <v>15</v>
      </c>
      <c r="J54">
        <v>0</v>
      </c>
      <c r="K54">
        <v>0</v>
      </c>
      <c r="L54">
        <v>0</v>
      </c>
      <c r="M54">
        <v>0</v>
      </c>
      <c r="N54">
        <v>0</v>
      </c>
      <c r="O54">
        <v>0</v>
      </c>
      <c r="P54">
        <v>0</v>
      </c>
      <c r="Q54">
        <v>18</v>
      </c>
      <c r="R54">
        <v>264</v>
      </c>
      <c r="S54" t="str">
        <f>IFERROR(VLOOKUP(R54,[2]WingLookTable!$A:$B,2,0),"캐릭터없음")</f>
        <v>Wing_SkySineNoneFullFast</v>
      </c>
      <c r="T54">
        <f t="shared" ca="1" si="17"/>
        <v>101</v>
      </c>
      <c r="U54"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v>
      </c>
      <c r="V54" t="str">
        <f t="shared" ca="1" si="18"/>
        <v>{"dy":25,"sl":1,"id":"Actor2238m","stats":{"tr":3,"trp":6,"str":15,"dex":0,"int":0,"vit":0,"train":0,"wgGr0":0,"wgGr1":0,"wgGr2":0,"wgGr3":18,"wgLk":264}}</v>
      </c>
      <c r="AD54">
        <v>53</v>
      </c>
      <c r="AE54">
        <v>280</v>
      </c>
      <c r="AF54">
        <f>COUNTIF(R:R,AE54)</f>
        <v>1</v>
      </c>
    </row>
    <row r="55" spans="1:32">
      <c r="A55">
        <v>25</v>
      </c>
      <c r="B55">
        <f t="shared" ca="1" si="5"/>
        <v>2</v>
      </c>
      <c r="C55" t="str">
        <f t="shared" ca="1" si="16"/>
        <v>Actor1005m</v>
      </c>
      <c r="D55" t="str">
        <f>IF(ISBLANK(F55),"",
IFERROR(VLOOKUP(F55,[2]ActorTable!$A:$H,MATCH("이름참고",[2]ActorTable!$1:$1,0),0),"캐릭터없음"))</f>
        <v>무테이</v>
      </c>
      <c r="E55" t="str">
        <f t="shared" ca="1" si="15"/>
        <v/>
      </c>
      <c r="F55" t="s">
        <v>368</v>
      </c>
      <c r="G55">
        <v>3</v>
      </c>
      <c r="H55">
        <v>6</v>
      </c>
      <c r="I55">
        <v>10</v>
      </c>
      <c r="J55">
        <v>0</v>
      </c>
      <c r="K55">
        <v>0</v>
      </c>
      <c r="L55">
        <v>5</v>
      </c>
      <c r="M55">
        <v>0</v>
      </c>
      <c r="N55">
        <v>0</v>
      </c>
      <c r="O55">
        <v>0</v>
      </c>
      <c r="P55">
        <v>0</v>
      </c>
      <c r="Q55">
        <v>18</v>
      </c>
      <c r="R55">
        <v>344</v>
      </c>
      <c r="S55" t="str">
        <f>IFERROR(VLOOKUP(R55,[2]WingLookTable!$A:$B,2,0),"캐릭터없음")</f>
        <v>Wing_DustYellowOtherStripeFullSlow</v>
      </c>
      <c r="T55">
        <f t="shared" ca="1" si="17"/>
        <v>148</v>
      </c>
      <c r="U55"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v>
      </c>
      <c r="V55" t="str">
        <f t="shared" ca="1" si="18"/>
        <v>{"dy":25,"sl":2,"id":"Actor3021m","stats":{"tr":3,"trp":6,"str":10,"dex":0,"int":0,"vit":5,"train":0,"wgGr0":0,"wgGr1":0,"wgGr2":0,"wgGr3":18,"wgLk":344}}</v>
      </c>
      <c r="AD55">
        <v>54</v>
      </c>
      <c r="AE55">
        <v>284</v>
      </c>
      <c r="AF55">
        <f>COUNTIF(R:R,AE55)</f>
        <v>0</v>
      </c>
    </row>
    <row r="56" spans="1:32">
      <c r="A56">
        <v>26</v>
      </c>
      <c r="B56">
        <f t="shared" ca="1" si="5"/>
        <v>1</v>
      </c>
      <c r="C56" t="str">
        <f t="shared" ca="1" si="16"/>
        <v>Actor3117m</v>
      </c>
      <c r="D56" t="str">
        <f>IF(ISBLANK(F56),"",
IFERROR(VLOOKUP(F56,[2]ActorTable!$A:$H,MATCH("이름참고",[2]ActorTable!$1:$1,0),0),"캐릭터없음"))</f>
        <v>베이</v>
      </c>
      <c r="E56" t="str">
        <f t="shared" ca="1" si="15"/>
        <v/>
      </c>
      <c r="F56" t="s">
        <v>425</v>
      </c>
      <c r="G56">
        <v>3</v>
      </c>
      <c r="H56">
        <v>6</v>
      </c>
      <c r="I56">
        <v>8</v>
      </c>
      <c r="J56">
        <v>0</v>
      </c>
      <c r="K56">
        <v>7</v>
      </c>
      <c r="L56">
        <v>0</v>
      </c>
      <c r="M56">
        <v>0</v>
      </c>
      <c r="N56">
        <v>0</v>
      </c>
      <c r="O56">
        <v>0</v>
      </c>
      <c r="P56">
        <v>0</v>
      </c>
      <c r="Q56">
        <v>18</v>
      </c>
      <c r="R56">
        <v>360</v>
      </c>
      <c r="S56" t="str">
        <f>IFERROR(VLOOKUP(R56,[2]WingLookTable!$A:$B,2,0),"캐릭터없음")</f>
        <v>Wing_MultiFullSineStripeSlow</v>
      </c>
      <c r="T56">
        <f t="shared" ca="1" si="17"/>
        <v>109</v>
      </c>
      <c r="U56"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v>
      </c>
      <c r="V56" t="str">
        <f t="shared" ca="1" si="18"/>
        <v>{"dy":26,"sl":1,"id":"Actor0104m","stats":{"tr":3,"trp":6,"str":8,"dex":0,"int":7,"vit":0,"train":0,"wgGr0":0,"wgGr1":0,"wgGr2":0,"wgGr3":18,"wgLk":360}}</v>
      </c>
      <c r="AD56">
        <v>55</v>
      </c>
      <c r="AE56">
        <v>288</v>
      </c>
      <c r="AF56">
        <f>COUNTIF(R:R,AE56)</f>
        <v>1</v>
      </c>
    </row>
    <row r="57" spans="1:32">
      <c r="A57">
        <v>26</v>
      </c>
      <c r="B57">
        <f t="shared" ca="1" si="5"/>
        <v>2</v>
      </c>
      <c r="C57" t="str">
        <f t="shared" ca="1" si="16"/>
        <v>Actor3021m</v>
      </c>
      <c r="D57" t="str">
        <f>IF(ISBLANK(F57),"",
IFERROR(VLOOKUP(F57,[2]ActorTable!$A:$H,MATCH("이름참고",[2]ActorTable!$1:$1,0),0),"캐릭터없음"))</f>
        <v>플랜도</v>
      </c>
      <c r="E57" t="str">
        <f t="shared" ca="1" si="15"/>
        <v/>
      </c>
      <c r="F57" t="s">
        <v>419</v>
      </c>
      <c r="G57">
        <v>3</v>
      </c>
      <c r="H57">
        <v>6</v>
      </c>
      <c r="I57">
        <v>15</v>
      </c>
      <c r="J57">
        <v>0</v>
      </c>
      <c r="K57">
        <v>0</v>
      </c>
      <c r="L57">
        <v>0</v>
      </c>
      <c r="M57">
        <v>0</v>
      </c>
      <c r="N57">
        <v>0</v>
      </c>
      <c r="O57">
        <v>0</v>
      </c>
      <c r="P57">
        <v>0</v>
      </c>
      <c r="Q57">
        <v>18</v>
      </c>
      <c r="R57">
        <v>256</v>
      </c>
      <c r="S57" t="str">
        <f>IFERROR(VLOOKUP(R57,[2]WingLookTable!$A:$B,2,0),"캐릭터없음")</f>
        <v>Wing_SkyFullNoiseOtherFast</v>
      </c>
      <c r="T57">
        <f t="shared" ca="1" si="17"/>
        <v>276</v>
      </c>
      <c r="U57"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v>
      </c>
      <c r="V57" t="str">
        <f t="shared" ca="1" si="18"/>
        <v>{"dy":26,"sl":2,"id":"Actor1039m","stats":{"tr":3,"trp":6,"str":15,"dex":0,"int":0,"vit":0,"train":0,"wgGr0":0,"wgGr1":0,"wgGr2":0,"wgGr3":18,"wgLk":256}}</v>
      </c>
      <c r="AD57">
        <v>56</v>
      </c>
      <c r="AE57">
        <v>291</v>
      </c>
      <c r="AF57">
        <f>COUNTIF(R:R,AE57)</f>
        <v>1</v>
      </c>
    </row>
    <row r="58" spans="1:32">
      <c r="A58">
        <v>27</v>
      </c>
      <c r="B58">
        <f t="shared" ca="1" si="5"/>
        <v>1</v>
      </c>
      <c r="C58" t="str">
        <f t="shared" ca="1" si="16"/>
        <v>Actor2103m</v>
      </c>
      <c r="D58" t="str">
        <f>IF(ISBLANK(F58),"",
IFERROR(VLOOKUP(F58,[2]ActorTable!$A:$H,MATCH("이름참고",[2]ActorTable!$1:$1,0),0),"캐릭터없음"))</f>
        <v>닉스</v>
      </c>
      <c r="E58" t="str">
        <f t="shared" ca="1" si="15"/>
        <v/>
      </c>
      <c r="F58" t="s">
        <v>362</v>
      </c>
      <c r="G58">
        <v>3</v>
      </c>
      <c r="H58">
        <v>6</v>
      </c>
      <c r="I58">
        <v>0</v>
      </c>
      <c r="J58">
        <v>5</v>
      </c>
      <c r="K58">
        <v>0</v>
      </c>
      <c r="L58">
        <v>10</v>
      </c>
      <c r="M58">
        <v>0</v>
      </c>
      <c r="N58">
        <v>0</v>
      </c>
      <c r="O58">
        <v>0</v>
      </c>
      <c r="P58">
        <v>0</v>
      </c>
      <c r="Q58">
        <v>18</v>
      </c>
      <c r="R58">
        <v>148</v>
      </c>
      <c r="S58" t="str">
        <f>IFERROR(VLOOKUP(R58,[2]WingLookTable!$A:$B,2,0),"캐릭터없음")</f>
        <v>Wing_DustCyanPatternFullFullSlow</v>
      </c>
      <c r="T58">
        <f t="shared" ca="1" si="17"/>
        <v>229</v>
      </c>
      <c r="U58"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v>
      </c>
      <c r="V58" t="str">
        <f t="shared" ca="1" si="18"/>
        <v>{"dy":27,"sl":1,"id":"Actor1109m","stats":{"tr":3,"trp":6,"str":0,"dex":5,"int":0,"vit":10,"train":0,"wgGr0":0,"wgGr1":0,"wgGr2":0,"wgGr3":18,"wgLk":148}}</v>
      </c>
      <c r="AD58">
        <v>57</v>
      </c>
      <c r="AE58">
        <v>294</v>
      </c>
      <c r="AF58">
        <f>COUNTIF(R:R,AE58)</f>
        <v>1</v>
      </c>
    </row>
    <row r="59" spans="1:32">
      <c r="A59">
        <v>27</v>
      </c>
      <c r="B59">
        <f t="shared" ca="1" si="5"/>
        <v>2</v>
      </c>
      <c r="C59" t="str">
        <f t="shared" ca="1" si="16"/>
        <v>Actor1108m</v>
      </c>
      <c r="D59" t="str">
        <f>IF(ISBLANK(F59),"",
IFERROR(VLOOKUP(F59,[2]ActorTable!$A:$H,MATCH("이름참고",[2]ActorTable!$1:$1,0),0),"캐릭터없음"))</f>
        <v>롤라</v>
      </c>
      <c r="E59" t="str">
        <f t="shared" ca="1" si="15"/>
        <v/>
      </c>
      <c r="F59" t="s">
        <v>393</v>
      </c>
      <c r="G59">
        <v>3</v>
      </c>
      <c r="H59">
        <v>6</v>
      </c>
      <c r="I59">
        <v>0</v>
      </c>
      <c r="J59">
        <v>5</v>
      </c>
      <c r="K59">
        <v>10</v>
      </c>
      <c r="L59">
        <v>0</v>
      </c>
      <c r="M59">
        <v>0</v>
      </c>
      <c r="N59">
        <v>0</v>
      </c>
      <c r="O59">
        <v>0</v>
      </c>
      <c r="P59">
        <v>0</v>
      </c>
      <c r="Q59">
        <v>18</v>
      </c>
      <c r="R59">
        <v>154</v>
      </c>
      <c r="S59" t="str">
        <f>IFERROR(VLOOKUP(R59,[2]WingLookTable!$A:$B,2,0),"캐릭터없음")</f>
        <v>Wing_DustFireSinePatternFullSlow</v>
      </c>
      <c r="T59">
        <f t="shared" ca="1" si="17"/>
        <v>291</v>
      </c>
      <c r="U59"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v>
      </c>
      <c r="V59" t="str">
        <f t="shared" ca="1" si="18"/>
        <v>{"dy":27,"sl":2,"id":"Actor3019m","stats":{"tr":3,"trp":6,"str":0,"dex":5,"int":10,"vit":0,"train":0,"wgGr0":0,"wgGr1":0,"wgGr2":0,"wgGr3":18,"wgLk":154}}</v>
      </c>
      <c r="AD59">
        <v>58</v>
      </c>
      <c r="AE59">
        <v>297</v>
      </c>
      <c r="AF59">
        <f>COUNTIF(R:R,AE59)</f>
        <v>1</v>
      </c>
    </row>
    <row r="60" spans="1:32">
      <c r="A60">
        <v>28</v>
      </c>
      <c r="B60">
        <f t="shared" ca="1" si="5"/>
        <v>1</v>
      </c>
      <c r="C60" t="str">
        <f t="shared" ca="1" si="16"/>
        <v>Actor1216m</v>
      </c>
      <c r="D60" t="str">
        <f>IF(ISBLANK(F60),"",
IFERROR(VLOOKUP(F60,[2]ActorTable!$A:$H,MATCH("이름참고",[2]ActorTable!$1:$1,0),0),"캐릭터없음"))</f>
        <v>카츄진</v>
      </c>
      <c r="E60" t="str">
        <f t="shared" ca="1" si="15"/>
        <v/>
      </c>
      <c r="F60" t="s">
        <v>326</v>
      </c>
      <c r="G60">
        <v>3</v>
      </c>
      <c r="H60">
        <v>6</v>
      </c>
      <c r="I60">
        <v>0</v>
      </c>
      <c r="J60">
        <v>0</v>
      </c>
      <c r="K60">
        <v>15</v>
      </c>
      <c r="L60">
        <v>0</v>
      </c>
      <c r="M60">
        <v>0</v>
      </c>
      <c r="N60">
        <v>0</v>
      </c>
      <c r="O60">
        <v>0</v>
      </c>
      <c r="P60">
        <v>0</v>
      </c>
      <c r="Q60">
        <v>18</v>
      </c>
      <c r="R60">
        <v>196</v>
      </c>
      <c r="S60" t="str">
        <f>IFERROR(VLOOKUP(R60,[2]WingLookTable!$A:$B,2,0),"캐릭터없음")</f>
        <v>Wing_FireBeeSineWingSlow</v>
      </c>
      <c r="T60">
        <f t="shared" ca="1" si="17"/>
        <v>199</v>
      </c>
      <c r="U60"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v>
      </c>
      <c r="V60" t="str">
        <f t="shared" ca="1" si="18"/>
        <v>{"dy":28,"sl":1,"id":"Actor3117m","stats":{"tr":3,"trp":6,"str":0,"dex":0,"int":15,"vit":0,"train":0,"wgGr0":0,"wgGr1":0,"wgGr2":0,"wgGr3":18,"wgLk":196}}</v>
      </c>
      <c r="AD60">
        <v>59</v>
      </c>
      <c r="AE60">
        <v>300</v>
      </c>
      <c r="AF60">
        <f>COUNTIF(R:R,AE60)</f>
        <v>1</v>
      </c>
    </row>
    <row r="61" spans="1:32">
      <c r="A61">
        <v>28</v>
      </c>
      <c r="B61">
        <f t="shared" ca="1" si="5"/>
        <v>2</v>
      </c>
      <c r="C61" t="str">
        <f t="shared" ca="1" si="16"/>
        <v>Actor1218m</v>
      </c>
      <c r="D61" t="str">
        <f>IF(ISBLANK(F61),"",
IFERROR(VLOOKUP(F61,[2]ActorTable!$A:$H,MATCH("이름참고",[2]ActorTable!$1:$1,0),0),"캐릭터없음"))</f>
        <v>소하</v>
      </c>
      <c r="E61" t="str">
        <f t="shared" ca="1" si="15"/>
        <v/>
      </c>
      <c r="F61" t="s">
        <v>476</v>
      </c>
      <c r="G61">
        <v>3</v>
      </c>
      <c r="H61">
        <v>6</v>
      </c>
      <c r="I61">
        <v>7</v>
      </c>
      <c r="J61">
        <v>8</v>
      </c>
      <c r="K61">
        <v>0</v>
      </c>
      <c r="L61">
        <v>0</v>
      </c>
      <c r="M61">
        <v>0</v>
      </c>
      <c r="N61">
        <v>0</v>
      </c>
      <c r="O61">
        <v>0</v>
      </c>
      <c r="P61">
        <v>0</v>
      </c>
      <c r="Q61">
        <v>18</v>
      </c>
      <c r="R61">
        <v>280</v>
      </c>
      <c r="S61" t="str">
        <f>IFERROR(VLOOKUP(R61,[2]WingLookTable!$A:$B,2,0),"캐릭터없음")</f>
        <v>Wing_YellowFullSineStripeSlow</v>
      </c>
      <c r="T61">
        <f t="shared" ca="1" si="17"/>
        <v>332</v>
      </c>
      <c r="U61"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v>
      </c>
      <c r="V61" t="str">
        <f t="shared" ca="1" si="18"/>
        <v>{"dy":28,"sl":2,"id":"Actor1002m","stats":{"tr":3,"trp":6,"str":7,"dex":8,"int":0,"vit":0,"train":0,"wgGr0":0,"wgGr1":0,"wgGr2":0,"wgGr3":18,"wgLk":280}}</v>
      </c>
      <c r="AD61">
        <v>60</v>
      </c>
      <c r="AE61">
        <v>303</v>
      </c>
      <c r="AF61">
        <f>COUNTIF(R:R,AE61)</f>
        <v>1</v>
      </c>
    </row>
    <row r="62" spans="1:32">
      <c r="A62">
        <v>29</v>
      </c>
      <c r="B62">
        <f t="shared" ca="1" si="5"/>
        <v>1</v>
      </c>
      <c r="C62" t="str">
        <f t="shared" ca="1" si="16"/>
        <v>Actor1002m</v>
      </c>
      <c r="D62" t="str">
        <f>IF(ISBLANK(F62),"",
IFERROR(VLOOKUP(F62,[2]ActorTable!$A:$H,MATCH("이름참고",[2]ActorTable!$1:$1,0),0),"캐릭터없음"))</f>
        <v>프리스</v>
      </c>
      <c r="E62" t="str">
        <f t="shared" ca="1" si="15"/>
        <v/>
      </c>
      <c r="F62" t="s">
        <v>497</v>
      </c>
      <c r="G62">
        <v>3</v>
      </c>
      <c r="H62">
        <v>6</v>
      </c>
      <c r="I62">
        <v>0</v>
      </c>
      <c r="J62">
        <v>8</v>
      </c>
      <c r="K62">
        <v>7</v>
      </c>
      <c r="L62">
        <v>0</v>
      </c>
      <c r="M62">
        <v>0</v>
      </c>
      <c r="N62">
        <v>0</v>
      </c>
      <c r="O62">
        <v>0</v>
      </c>
      <c r="P62">
        <v>0</v>
      </c>
      <c r="Q62">
        <v>18</v>
      </c>
      <c r="R62">
        <v>175</v>
      </c>
      <c r="S62" t="str">
        <f>IFERROR(VLOOKUP(R62,[2]WingLookTable!$A:$B,2,0),"캐릭터없음")</f>
        <v>Wing_DustMultiSineOtherFullSlow2</v>
      </c>
      <c r="T62">
        <f t="shared" ca="1" si="17"/>
        <v>137</v>
      </c>
      <c r="U62"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0125m","stats":{"tr":3,"trp":6,"str":0,"dex":8,"int":7,"vit":0,"train":0,"wgGr0":0,"wgGr1":0,"wgGr2":0,"wgGr3":18,"wgLk":175}}</v>
      </c>
      <c r="V62" t="str">
        <f t="shared" ca="1" si="18"/>
        <v>{"dy":29,"sl":1,"id":"Actor0125m","stats":{"tr":3,"trp":6,"str":0,"dex":8,"int":7,"vit":0,"train":0,"wgGr0":0,"wgGr1":0,"wgGr2":0,"wgGr3":18,"wgLk":175}}</v>
      </c>
      <c r="AD62">
        <v>61</v>
      </c>
      <c r="AE62">
        <v>306</v>
      </c>
      <c r="AF62">
        <f>COUNTIF(R:R,AE62)</f>
        <v>1</v>
      </c>
    </row>
    <row r="63" spans="1:32">
      <c r="A63">
        <v>29</v>
      </c>
      <c r="B63">
        <f t="shared" ca="1" si="5"/>
        <v>2</v>
      </c>
      <c r="C63" t="str">
        <f t="shared" ca="1" si="16"/>
        <v>Actor0240m</v>
      </c>
      <c r="D63" t="str">
        <f>IF(ISBLANK(F63),"",
IFERROR(VLOOKUP(F63,[2]ActorTable!$A:$H,MATCH("이름참고",[2]ActorTable!$1:$1,0),0),"캐릭터없음"))</f>
        <v>그루퍼스</v>
      </c>
      <c r="E63" t="str">
        <f t="shared" ca="1" si="15"/>
        <v/>
      </c>
      <c r="F63" t="s">
        <v>320</v>
      </c>
      <c r="G63">
        <v>3</v>
      </c>
      <c r="H63">
        <v>6</v>
      </c>
      <c r="I63">
        <v>0</v>
      </c>
      <c r="J63">
        <v>0</v>
      </c>
      <c r="K63">
        <v>15</v>
      </c>
      <c r="L63">
        <v>0</v>
      </c>
      <c r="M63">
        <v>0</v>
      </c>
      <c r="N63">
        <v>0</v>
      </c>
      <c r="O63">
        <v>0</v>
      </c>
      <c r="P63">
        <v>0</v>
      </c>
      <c r="Q63">
        <v>18</v>
      </c>
      <c r="R63">
        <v>340</v>
      </c>
      <c r="S63" t="str">
        <f>IFERROR(VLOOKUP(R63,[2]WingLookTable!$A:$B,2,0),"캐릭터없음")</f>
        <v>Wing_DustRedStripeFullOtherSlow</v>
      </c>
      <c r="T63">
        <f t="shared" ca="1" si="17"/>
        <v>315</v>
      </c>
      <c r="U63"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0125m","stats":{"tr":3,"trp":6,"str":0,"dex":8,"int":7,"vit":0,"train":0,"wgGr0":0,"wgGr1":0,"wgGr2":0,"wgGr3":18,"wgLk":175}},{"dy":29,"sl":2,"id":"Actor2010m","stats":{"tr":3,"trp":6,"str":0,"dex":0,"int":15,"vit":0,"train":0,"wgGr0":0,"wgGr1":0,"wgGr2":0,"wgGr3":18,"wgLk":340}}</v>
      </c>
      <c r="V63" t="str">
        <f t="shared" ca="1" si="18"/>
        <v>{"dy":29,"sl":2,"id":"Actor2010m","stats":{"tr":3,"trp":6,"str":0,"dex":0,"int":15,"vit":0,"train":0,"wgGr0":0,"wgGr1":0,"wgGr2":0,"wgGr3":18,"wgLk":340}}</v>
      </c>
      <c r="AD63">
        <v>62</v>
      </c>
      <c r="AE63">
        <v>309</v>
      </c>
      <c r="AF63">
        <f>COUNTIF(R:R,AE63)</f>
        <v>1</v>
      </c>
    </row>
    <row r="64" spans="1:32">
      <c r="A64">
        <v>30</v>
      </c>
      <c r="B64">
        <f t="shared" ca="1" si="5"/>
        <v>1</v>
      </c>
      <c r="C64" t="str">
        <f t="shared" ca="1" si="16"/>
        <v>Actor1002m</v>
      </c>
      <c r="D64" t="str">
        <f>IF(ISBLANK(F64),"",
IFERROR(VLOOKUP(F64,[2]ActorTable!$A:$H,MATCH("이름참고",[2]ActorTable!$1:$1,0),0),"캐릭터없음"))</f>
        <v>슬로니카</v>
      </c>
      <c r="E64" t="str">
        <f t="shared" ca="1" si="15"/>
        <v/>
      </c>
      <c r="F64" t="s">
        <v>361</v>
      </c>
      <c r="G64">
        <v>3</v>
      </c>
      <c r="H64">
        <v>6</v>
      </c>
      <c r="I64">
        <v>0</v>
      </c>
      <c r="J64">
        <v>5</v>
      </c>
      <c r="K64">
        <v>10</v>
      </c>
      <c r="L64">
        <v>0</v>
      </c>
      <c r="M64">
        <v>0</v>
      </c>
      <c r="N64">
        <v>0</v>
      </c>
      <c r="O64">
        <v>0</v>
      </c>
      <c r="P64">
        <v>0</v>
      </c>
      <c r="Q64">
        <v>18</v>
      </c>
      <c r="R64">
        <v>163</v>
      </c>
      <c r="S64" t="str">
        <f>IFERROR(VLOOKUP(R64,[2]WingLookTable!$A:$B,2,0),"캐릭터없음")</f>
        <v>Wing_DustGreenSineOtherFullFast</v>
      </c>
      <c r="T64">
        <f t="shared" ca="1" si="17"/>
        <v>101</v>
      </c>
      <c r="U64"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v>
      </c>
      <c r="V64" t="str">
        <f t="shared" ca="1" si="18"/>
        <v>{"dy":30,"sl":1,"id":"Actor3114m","stats":{"tr":3,"trp":6,"str":0,"dex":5,"int":10,"vit":0,"train":0,"wgGr0":0,"wgGr1":0,"wgGr2":0,"wgGr3":18,"wgLk":163}}</v>
      </c>
      <c r="AD64">
        <v>63</v>
      </c>
      <c r="AE64">
        <v>312</v>
      </c>
      <c r="AF64">
        <f>COUNTIF(R:R,AE64)</f>
        <v>1</v>
      </c>
    </row>
    <row r="65" spans="1:32">
      <c r="A65">
        <v>30</v>
      </c>
      <c r="B65">
        <f t="shared" ref="B65:B68" ca="1" si="20">IF(A65&lt;&gt;OFFSET(A65,-1,0),1,OFFSET(B65,-1,0)+1)</f>
        <v>2</v>
      </c>
      <c r="C65" t="str">
        <f t="shared" ref="C65" ca="1" si="21">VLOOKUP(RANDBETWEEN(1,COUNTA(Z:Z)-1),Z:AA,2,0)</f>
        <v>Actor2103m</v>
      </c>
      <c r="D65" t="str">
        <f>IF(ISBLANK(F65),"",
IFERROR(VLOOKUP(F65,[2]ActorTable!$A:$H,MATCH("이름참고",[2]ActorTable!$1:$1,0),0),"캐릭터없음"))</f>
        <v>튤린</v>
      </c>
      <c r="E65" t="str">
        <f t="shared" ref="E65" ca="1" si="22">IF(AND(B65&lt;=OFFSET(B65,1,0),NOT(ISBLANK(F65))),
IF(F65=OFFSET(F65,1,0),"같음",""),"")</f>
        <v/>
      </c>
      <c r="F65" t="s">
        <v>382</v>
      </c>
      <c r="G65">
        <v>3</v>
      </c>
      <c r="H65">
        <v>6</v>
      </c>
      <c r="I65">
        <v>5</v>
      </c>
      <c r="J65">
        <v>5</v>
      </c>
      <c r="K65">
        <v>0</v>
      </c>
      <c r="L65">
        <v>5</v>
      </c>
      <c r="M65">
        <v>0</v>
      </c>
      <c r="N65">
        <v>0</v>
      </c>
      <c r="O65">
        <v>0</v>
      </c>
      <c r="P65">
        <v>0</v>
      </c>
      <c r="Q65">
        <v>18</v>
      </c>
      <c r="R65">
        <v>172</v>
      </c>
      <c r="S65" t="str">
        <f>IFERROR(VLOOKUP(R65,[2]WingLookTable!$A:$B,2,0),"캐릭터없음")</f>
        <v>Wing_DustMultiSineOtherFullSlow</v>
      </c>
      <c r="T65">
        <f t="shared" ref="T65" ca="1" si="23">VLOOKUP(RANDBETWEEN(1,COUNTA(AD:AD)-1),AD:AE,2,0)</f>
        <v>297</v>
      </c>
      <c r="U65" t="str">
        <f t="shared" ref="U65" ca="1" si="24">IF(ROW()=2,V65,OFFSET(U65,-1,0)&amp;IF(LEN(V65)=0,"",","&amp;V65))</f>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0037m","stats":{"tr":3,"trp":6,"str":5,"dex":5,"int":0,"vit":5,"train":0,"wgGr0":0,"wgGr1":0,"wgGr2":0,"wgGr3":18,"wgLk":172}}</v>
      </c>
      <c r="V65" t="str">
        <f t="shared" ref="V65" ca="1" si="25">"{"""&amp;A$1&amp;""":"&amp;A65
&amp;","""&amp;B$1&amp;""":"&amp;B65
&amp;IF(LEN(F65)=0,"",","""&amp;F$1&amp;""":"""&amp;F65&amp;"""")
&amp;IF(LEN(F65)=0,"",",""stats"":{")
&amp;IF(LEN(F65)=0,"",""""&amp;G$1&amp;""":"&amp;G65)
&amp;IF(LEN(F65)=0,"",","""&amp;H$1&amp;""":"&amp;H65)
&amp;IF(LEN(F65)=0,"",","""&amp;I$1&amp;""":"&amp;I65)
&amp;IF(LEN(F65)=0,"",","""&amp;J$1&amp;""":"&amp;J65)
&amp;IF(LEN(F65)=0,"",","""&amp;K$1&amp;""":"&amp;K65)
&amp;IF(LEN(F65)=0,"",","""&amp;L$1&amp;""":"&amp;L65)
&amp;IF(LEN(F65)=0,"",","""&amp;M$1&amp;""":"&amp;M65)
&amp;IF(LEN(F65)=0,"",","""&amp;N$1&amp;""":"&amp;N65)
&amp;IF(LEN(F65)=0,"",","""&amp;O$1&amp;""":"&amp;O65)
&amp;IF(LEN(F65)=0,"",","""&amp;P$1&amp;""":"&amp;P65)
&amp;IF(LEN(F65)=0,"",","""&amp;Q$1&amp;""":"&amp;Q65)
&amp;IF(LEN(F65)=0,"",","""&amp;R$1&amp;""":"&amp;R65)
&amp;IF(LEN(F65)=0,"","}")&amp;"}"</f>
        <v>{"dy":30,"sl":2,"id":"Actor0037m","stats":{"tr":3,"trp":6,"str":5,"dex":5,"int":0,"vit":5,"train":0,"wgGr0":0,"wgGr1":0,"wgGr2":0,"wgGr3":18,"wgLk":172}}</v>
      </c>
      <c r="AD65">
        <v>64</v>
      </c>
      <c r="AE65">
        <v>315</v>
      </c>
      <c r="AF65">
        <f>COUNTIF(R:R,AE65)</f>
        <v>1</v>
      </c>
    </row>
    <row r="66" spans="1:32">
      <c r="A66">
        <v>31</v>
      </c>
      <c r="B66">
        <f t="shared" ca="1" si="20"/>
        <v>1</v>
      </c>
      <c r="C66" t="str">
        <f t="shared" ca="1" si="16"/>
        <v>Actor3231m</v>
      </c>
      <c r="D66" t="str">
        <f>IF(ISBLANK(F66),"",
IFERROR(VLOOKUP(F66,[2]ActorTable!$A:$H,MATCH("이름참고",[2]ActorTable!$1:$1,0),0),"캐릭터없음"))</f>
        <v>메릴</v>
      </c>
      <c r="E66" t="str">
        <f t="shared" ca="1" si="15"/>
        <v/>
      </c>
      <c r="F66" t="s">
        <v>496</v>
      </c>
      <c r="G66">
        <v>3</v>
      </c>
      <c r="H66">
        <v>6</v>
      </c>
      <c r="I66">
        <v>0</v>
      </c>
      <c r="J66">
        <v>8</v>
      </c>
      <c r="K66">
        <v>7</v>
      </c>
      <c r="L66">
        <v>0</v>
      </c>
      <c r="M66">
        <v>0</v>
      </c>
      <c r="N66">
        <v>0</v>
      </c>
      <c r="O66">
        <v>0</v>
      </c>
      <c r="P66">
        <v>0</v>
      </c>
      <c r="Q66">
        <v>18</v>
      </c>
      <c r="R66">
        <v>276</v>
      </c>
      <c r="S66" t="str">
        <f>IFERROR(VLOOKUP(R66,[2]WingLookTable!$A:$B,2,0),"캐릭터없음")</f>
        <v>Wing_WhiteSineNoiseFullFast</v>
      </c>
      <c r="T66">
        <f t="shared" ca="1" si="17"/>
        <v>163</v>
      </c>
      <c r="U66"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0037m","stats":{"tr":3,"trp":6,"str":5,"dex":5,"int":0,"vit":5,"train":0,"wgGr0":0,"wgGr1":0,"wgGr2":0,"wgGr3":18,"wgLk":172}},{"dy":31,"sl":1,"id":"Actor3212m","stats":{"tr":3,"trp":6,"str":0,"dex":8,"int":7,"vit":0,"train":0,"wgGr0":0,"wgGr1":0,"wgGr2":0,"wgGr3":18,"wgLk":276}}</v>
      </c>
      <c r="V66" t="str">
        <f t="shared" ca="1" si="18"/>
        <v>{"dy":31,"sl":1,"id":"Actor3212m","stats":{"tr":3,"trp":6,"str":0,"dex":8,"int":7,"vit":0,"train":0,"wgGr0":0,"wgGr1":0,"wgGr2":0,"wgGr3":18,"wgLk":276}}</v>
      </c>
      <c r="AD66">
        <v>65</v>
      </c>
      <c r="AE66">
        <v>318</v>
      </c>
      <c r="AF66">
        <f>COUNTIF(R:R,AE66)</f>
        <v>1</v>
      </c>
    </row>
    <row r="67" spans="1:32">
      <c r="A67">
        <v>31</v>
      </c>
      <c r="B67">
        <f t="shared" ref="B67" ca="1" si="26">IF(A67&lt;&gt;OFFSET(A67,-1,0),1,OFFSET(B67,-1,0)+1)</f>
        <v>2</v>
      </c>
      <c r="C67" t="str">
        <f t="shared" ref="C67" ca="1" si="27">VLOOKUP(RANDBETWEEN(1,COUNTA(Z:Z)-1),Z:AA,2,0)</f>
        <v>Actor3021m</v>
      </c>
      <c r="D67" t="str">
        <f>IF(ISBLANK(F67),"",
IFERROR(VLOOKUP(F67,[2]ActorTable!$A:$H,MATCH("이름참고",[2]ActorTable!$1:$1,0),0),"캐릭터없음"))</f>
        <v>케이저</v>
      </c>
      <c r="E67" t="str">
        <f t="shared" ref="E67" ca="1" si="28">IF(AND(B67&lt;=OFFSET(B67,1,0),NOT(ISBLANK(F67))),
IF(F67=OFFSET(F67,1,0),"같음",""),"")</f>
        <v/>
      </c>
      <c r="F67" t="s">
        <v>498</v>
      </c>
      <c r="G67">
        <v>3</v>
      </c>
      <c r="H67">
        <v>6</v>
      </c>
      <c r="I67">
        <v>0</v>
      </c>
      <c r="J67">
        <v>7</v>
      </c>
      <c r="K67">
        <v>8</v>
      </c>
      <c r="L67">
        <v>0</v>
      </c>
      <c r="M67">
        <v>0</v>
      </c>
      <c r="N67">
        <v>0</v>
      </c>
      <c r="O67">
        <v>0</v>
      </c>
      <c r="P67">
        <v>0</v>
      </c>
      <c r="Q67">
        <v>18</v>
      </c>
      <c r="R67">
        <v>101</v>
      </c>
      <c r="S67" t="str">
        <f>IFERROR(VLOOKUP(R67,[2]WingLookTable!$A:$B,2,0),"캐릭터없음")</f>
        <v>Wing_BlackFullSineStripeFast</v>
      </c>
      <c r="T67">
        <f t="shared" ref="T67" ca="1" si="29">VLOOKUP(RANDBETWEEN(1,COUNTA(AD:AD)-1),AD:AE,2,0)</f>
        <v>372</v>
      </c>
      <c r="U67" t="str">
        <f t="shared" ref="U67" ca="1" si="30">IF(ROW()=2,V67,OFFSET(U67,-1,0)&amp;IF(LEN(V67)=0,"",","&amp;V67))</f>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0037m","stats":{"tr":3,"trp":6,"str":5,"dex":5,"int":0,"vit":5,"train":0,"wgGr0":0,"wgGr1":0,"wgGr2":0,"wgGr3":18,"wgLk":172}},{"dy":31,"sl":1,"id":"Actor3212m","stats":{"tr":3,"trp":6,"str":0,"dex":8,"int":7,"vit":0,"train":0,"wgGr0":0,"wgGr1":0,"wgGr2":0,"wgGr3":18,"wgLk":276}},{"dy":31,"sl":2,"id":"Actor0113m","stats":{"tr":3,"trp":6,"str":0,"dex":7,"int":8,"vit":0,"train":0,"wgGr0":0,"wgGr1":0,"wgGr2":0,"wgGr3":18,"wgLk":101}}</v>
      </c>
      <c r="V67" t="str">
        <f t="shared" ref="V67" ca="1" si="31">"{"""&amp;A$1&amp;""":"&amp;A67
&amp;","""&amp;B$1&amp;""":"&amp;B67
&amp;IF(LEN(F67)=0,"",","""&amp;F$1&amp;""":"""&amp;F67&amp;"""")
&amp;IF(LEN(F67)=0,"",",""stats"":{")
&amp;IF(LEN(F67)=0,"",""""&amp;G$1&amp;""":"&amp;G67)
&amp;IF(LEN(F67)=0,"",","""&amp;H$1&amp;""":"&amp;H67)
&amp;IF(LEN(F67)=0,"",","""&amp;I$1&amp;""":"&amp;I67)
&amp;IF(LEN(F67)=0,"",","""&amp;J$1&amp;""":"&amp;J67)
&amp;IF(LEN(F67)=0,"",","""&amp;K$1&amp;""":"&amp;K67)
&amp;IF(LEN(F67)=0,"",","""&amp;L$1&amp;""":"&amp;L67)
&amp;IF(LEN(F67)=0,"",","""&amp;M$1&amp;""":"&amp;M67)
&amp;IF(LEN(F67)=0,"",","""&amp;N$1&amp;""":"&amp;N67)
&amp;IF(LEN(F67)=0,"",","""&amp;O$1&amp;""":"&amp;O67)
&amp;IF(LEN(F67)=0,"",","""&amp;P$1&amp;""":"&amp;P67)
&amp;IF(LEN(F67)=0,"",","""&amp;Q$1&amp;""":"&amp;Q67)
&amp;IF(LEN(F67)=0,"",","""&amp;R$1&amp;""":"&amp;R67)
&amp;IF(LEN(F67)=0,"","}")&amp;"}"</f>
        <v>{"dy":31,"sl":2,"id":"Actor0113m","stats":{"tr":3,"trp":6,"str":0,"dex":7,"int":8,"vit":0,"train":0,"wgGr0":0,"wgGr1":0,"wgGr2":0,"wgGr3":18,"wgLk":101}}</v>
      </c>
      <c r="AD67">
        <v>66</v>
      </c>
      <c r="AE67">
        <v>321</v>
      </c>
      <c r="AF67">
        <f>COUNTIF(R:R,AE67)</f>
        <v>1</v>
      </c>
    </row>
    <row r="68" spans="1:32">
      <c r="A68">
        <v>31</v>
      </c>
      <c r="B68">
        <f t="shared" ca="1" si="20"/>
        <v>3</v>
      </c>
      <c r="C68" t="str">
        <f t="shared" ca="1" si="16"/>
        <v>Actor2238m</v>
      </c>
      <c r="D68" t="str">
        <f>IF(ISBLANK(F68),"",
IFERROR(VLOOKUP(F68,[2]ActorTable!$A:$H,MATCH("이름참고",[2]ActorTable!$1:$1,0),0),"캐릭터없음"))</f>
        <v>에이잭</v>
      </c>
      <c r="E68" t="str">
        <f t="shared" ca="1" si="15"/>
        <v/>
      </c>
      <c r="F68" t="s">
        <v>424</v>
      </c>
      <c r="G68">
        <v>3</v>
      </c>
      <c r="H68">
        <v>6</v>
      </c>
      <c r="I68">
        <v>8</v>
      </c>
      <c r="J68">
        <v>0</v>
      </c>
      <c r="K68">
        <v>7</v>
      </c>
      <c r="L68">
        <v>0</v>
      </c>
      <c r="M68">
        <v>0</v>
      </c>
      <c r="N68">
        <v>0</v>
      </c>
      <c r="O68">
        <v>0</v>
      </c>
      <c r="P68">
        <v>0</v>
      </c>
      <c r="Q68">
        <v>18</v>
      </c>
      <c r="R68">
        <v>369</v>
      </c>
      <c r="S68" t="str">
        <f>IFERROR(VLOOKUP(R68,[2]WingLookTable!$A:$B,2,0),"캐릭터없음")</f>
        <v>Wing_SkyLightningSineOtherFast</v>
      </c>
      <c r="T68">
        <f t="shared" ca="1" si="17"/>
        <v>208</v>
      </c>
      <c r="U68" t="str">
        <f t="shared" ca="1" si="3"/>
        <v>{"dy":1,"sl":1,"id":"Actor1108m","stats":{"tr":3,"trp":6,"str":0,"dex":0,"int":15,"vit":0,"train":0,"wgGr0":0,"wgGr1":0,"wgGr2":0,"wgGr3":18,"wgLk":169}},{"dy":1,"sl":2,"id":"Actor0030m","stats":{"tr":3,"trp":6,"str":7,"dex":8,"int":0,"vit":0,"train":0,"wgGr0":0,"wgGr1":0,"wgGr2":0,"wgGr3":18,"wgLk":157}},{"dy":2,"sl":1,"id":"Actor2120m","stats":{"tr":3,"trp":6,"str":8,"dex":7,"int":0,"vit":0,"train":0,"wgGr0":0,"wgGr1":0,"wgGr2":0,"wgGr3":18,"wgLk":372}},{"dy":2,"sl":2,"id":"Actor0024m","stats":{"tr":3,"trp":6,"str":8,"dex":0,"int":7,"vit":0,"train":0,"wgGr0":0,"wgGr1":0,"wgGr2":0,"wgGr3":18,"wgLk":121}},{"dy":3,"sl":1,"id":"Actor1218m","stats":{"tr":3,"trp":6,"str":0,"dex":15,"int":0,"vit":0,"train":0,"wgGr0":0,"wgGr1":0,"wgGr2":0,"wgGr3":18,"wgLk":336}},{"dy":3,"sl":2,"id":"Actor2128m","stats":{"tr":3,"trp":6,"str":0,"dex":0,"int":15,"vit":0,"train":0,"wgGr0":0,"wgGr1":0,"wgGr2":0,"wgGr3":18,"wgLk":205}},{"dy":4,"sl":1,"id":"Actor3114m","stats":{"tr":3,"trp":6,"str":15,"dex":0,"int":0,"vit":0,"train":0,"wgGr0":0,"wgGr1":0,"wgGr2":0,"wgGr3":18,"wgLk":178}},{"dy":4,"sl":2,"id":"Actor1005m","stats":{"tr":3,"trp":6,"str":7,"dex":8,"int":0,"vit":0,"train":0,"wgGr0":0,"wgGr1":0,"wgGr2":0,"wgGr3":18,"wgLk":214}},{"dy":5,"sl":1,"id":"Actor2103m","stats":{"tr":3,"trp":6,"str":0,"dex":8,"int":7,"vit":0,"train":0,"wgGr0":0,"wgGr1":0,"wgGr2":0,"wgGr3":18,"wgLk":315}},{"dy":5,"sl":2,"id":"Actor3019m","stats":{"tr":3,"trp":6,"str":8,"dex":7,"int":0,"vit":0,"train":0,"wgGr0":0,"wgGr1":0,"wgGr2":0,"wgGr3":18,"wgLk":321}},{"dy":6,"sl":1,"id":"Actor0240m","stats":{"tr":3,"trp":6,"str":0,"dex":0,"int":0,"vit":15,"train":0,"wgGr0":0,"wgGr1":0,"wgGr2":0,"wgGr3":18,"wgLk":109}},{"dy":6,"sl":2,"id":"Actor0125m","stats":{"tr":3,"trp":6,"str":15,"dex":0,"int":0,"vit":0,"train":0,"wgGr0":0,"wgGr1":0,"wgGr2":0,"wgGr3":18,"wgLk":217}},{"dy":6,"sl":3,"id":"Actor2015m","stats":{"tr":3,"trp":6,"str":0,"dex":0,"int":15,"vit":0,"train":0,"wgGr0":0,"wgGr1":0,"wgGr2":0,"wgGr3":18,"wgLk":328}},{"dy":7,"sl":1,"id":"Actor2238m","stats":{"tr":3,"trp":6,"str":7,"dex":0,"int":8,"vit":0,"train":0,"wgGr0":0,"wgGr1":0,"wgGr2":0,"wgGr3":18,"wgLk":312}},{"dy":7,"sl":2,"id":"Actor3117m","stats":{"tr":3,"trp":6,"str":15,"dex":0,"int":0,"vit":0,"train":0,"wgGr0":0,"wgGr1":0,"wgGr2":0,"wgGr3":18,"wgLk":318}},{"dy":7,"sl":3,"id":"Actor0007m","stats":{"tr":3,"trp":6,"str":0,"dex":5,"int":10,"vit":0,"train":0,"wgGr0":0,"wgGr1":0,"wgGr2":0,"wgGr3":18,"wgLk":220}},{"dy":8,"sl":1,"id":"Actor0104m","stats":{"tr":3,"trp":6,"str":0,"dex":0,"int":15,"vit":0,"train":0,"wgGr0":0,"wgGr1":0,"wgGr2":0,"wgGr3":18,"wgLk":303}},{"dy":8,"sl":2,"id":"Actor3022m","stats":{"tr":3,"trp":6,"str":0,"dex":15,"int":0,"vit":0,"train":0,"wgGr0":0,"wgGr1":0,"wgGr2":0,"wgGr3":18,"wgLk":208}},{"dy":9,"sl":1,"id":"Actor1108m","stats":{"tr":3,"trp":6,"str":0,"dex":8,"int":7,"vit":0,"train":0,"wgGr0":0,"wgGr1":0,"wgGr2":0,"wgGr3":18,"wgLk":272}},{"dy":9,"sl":2,"id":"Actor1005m","stats":{"tr":3,"trp":6,"str":15,"dex":0,"int":0,"vit":0,"train":0,"wgGr0":0,"wgGr1":0,"wgGr2":0,"wgGr3":18,"wgLk":223}},{"dy":10,"sl":1,"id":"Actor0201m","stats":{"tr":3,"trp":6,"str":0,"dex":8,"int":7,"vit":0,"train":0,"wgGr0":0,"wgGr1":0,"wgGr2":0,"wgGr3":18,"wgLk":260}},{"dy":10,"sl":2,"id":"Actor1141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229}},{"dy":12,"sl":2,"id":"Actor2010m","stats":{"tr":3,"trp":6,"str":15,"dex":0,"int":0,"vit":0,"train":0,"wgGr0":0,"wgGr1":0,"wgGr2":0,"wgGr3":18,"wgLk":291}},{"dy":13,"sl":1,"id":"Actor3231m","stats":{"tr":3,"trp":6,"str":10,"dex":5,"int":0,"vit":0,"train":0,"wgGr0":0,"wgGr1":0,"wgGr2":0,"wgGr3":18,"wgLk":211}},{"dy":13,"sl":2,"id":"Actor3022m","stats":{"tr":3,"trp":6,"str":10,"dex":0,"int":5,"vit":0,"train":0,"wgGr0":0,"wgGr1":0,"wgGr2":0,"wgGr3":18,"wgLk":306}},{"dy":14,"sl":1,"id":"Actor3212m","stats":{"tr":3,"trp":6,"str":0,"dex":0,"int":15,"vit":0,"train":0,"wgGr0":0,"wgGr1":0,"wgGr2":0,"wgGr3":18,"wgLk":166}},{"dy":14,"sl":2,"id":"Actor2120m","stats":{"tr":3,"trp":6,"str":8,"dex":0,"int":7,"vit":0,"train":0,"wgGr0":0,"wgGr1":0,"wgGr2":0,"wgGr3":18,"wgLk":181}},{"dy":14,"sl":3,"id":"Actor1029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1216m","stats":{"tr":3,"trp":6,"str":0,"dex":0,"int":15,"vit":0,"train":0,"wgGr0":0,"wgGr1":0,"wgGr2":0,"wgGr3":18,"wgLk":133}},{"dy":17,"sl":2,"id":"Actor2120m","stats":{"tr":3,"trp":6,"str":0,"dex":0,"int":10,"vit":5,"train":0,"wgGr0":0,"wgGr1":0,"wgGr2":0,"wgGr3":18,"wgLk":366}},{"dy":18,"sl":1,"id":"Actor0104m","stats":{"tr":3,"trp":6,"str":15,"dex":0,"int":0,"vit":0,"train":0,"wgGr0":0,"wgGr1":0,"wgGr2":0,"wgGr3":18,"wgLk":356}},{"dy":18,"sl":2,"id":"Actor0037m","stats":{"tr":3,"trp":6,"str":5,"dex":0,"int":10,"vit":0,"train":0,"wgGr0":0,"wgGr1":0,"wgGr2":0,"wgGr3":18,"wgLk":202}},{"dy":19,"sl":1,"id":"Actor1109m","stats":{"tr":3,"trp":6,"str":0,"dex":15,"int":0,"vit":0,"train":0,"wgGr0":0,"wgGr1":0,"wgGr2":0,"wgGr3":18,"wgLk":160}},{"dy":19,"sl":2,"id":"Actor2011m","stats":{"tr":3,"trp":6,"str":0,"dex":0,"int":15,"vit":0,"train":0,"wgGr0":0,"wgGr1":0,"wgGr2":0,"wgGr3":18,"wgLk":324}},{"dy":20,"sl":1,"id":"Actor3114m","stats":{"tr":3,"trp":6,"str":0,"dex":10,"int":5,"vit":0,"train":0,"wgGr0":0,"wgGr1":0,"wgGr2":0,"wgGr3":18,"wgLk":236}},{"dy":20,"sl":2,"id":"Actor0030m","stats":{"tr":3,"trp":6,"str":10,"dex":5,"int":0,"vit":0,"train":0,"wgGr0":0,"wgGr1":0,"wgGr2":0,"wgGr3":18,"wgLk":348}},{"dy":21,"sl":1,"id":"Actor1218m","stats":{"tr":3,"trp":6,"str":0,"dex":10,"int":5,"vit":0,"train":0,"wgGr0":0,"wgGr1":0,"wgGr2":0,"wgGr3":18,"wgLk":332}},{"dy":21,"sl":2,"id":"Actor0113m","stats":{"tr":3,"trp":6,"str":0,"dex":0,"int":15,"vit":0,"train":0,"wgGr0":0,"wgGr1":0,"wgGr2":0,"wgGr3":18,"wgLk":297}},{"dy":21,"sl":3,"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3021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1002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0037m","stats":{"tr":3,"trp":6,"str":5,"dex":5,"int":0,"vit":5,"train":0,"wgGr0":0,"wgGr1":0,"wgGr2":0,"wgGr3":18,"wgLk":172}},{"dy":31,"sl":1,"id":"Actor3212m","stats":{"tr":3,"trp":6,"str":0,"dex":8,"int":7,"vit":0,"train":0,"wgGr0":0,"wgGr1":0,"wgGr2":0,"wgGr3":18,"wgLk":276}},{"dy":31,"sl":2,"id":"Actor0113m","stats":{"tr":3,"trp":6,"str":0,"dex":7,"int":8,"vit":0,"train":0,"wgGr0":0,"wgGr1":0,"wgGr2":0,"wgGr3":18,"wgLk":101}},{"dy":31,"sl":3,"id":"Actor1029m","stats":{"tr":3,"trp":6,"str":8,"dex":0,"int":7,"vit":0,"train":0,"wgGr0":0,"wgGr1":0,"wgGr2":0,"wgGr3":18,"wgLk":369}}</v>
      </c>
      <c r="V68" t="str">
        <f t="shared" ca="1" si="18"/>
        <v>{"dy":31,"sl":3,"id":"Actor1029m","stats":{"tr":3,"trp":6,"str":8,"dex":0,"int":7,"vit":0,"train":0,"wgGr0":0,"wgGr1":0,"wgGr2":0,"wgGr3":18,"wgLk":369}}</v>
      </c>
      <c r="AD68">
        <v>67</v>
      </c>
      <c r="AE68">
        <v>324</v>
      </c>
      <c r="AF68">
        <f>COUNTIF(R:R,AE68)</f>
        <v>1</v>
      </c>
    </row>
    <row r="69" spans="1:32">
      <c r="AD69">
        <v>68</v>
      </c>
      <c r="AE69">
        <v>328</v>
      </c>
      <c r="AF69">
        <f>COUNTIF(R:R,AE69)</f>
        <v>1</v>
      </c>
    </row>
    <row r="70" spans="1:32">
      <c r="AD70">
        <v>69</v>
      </c>
      <c r="AE70">
        <v>332</v>
      </c>
      <c r="AF70">
        <f>COUNTIF(R:R,AE70)</f>
        <v>1</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1</v>
      </c>
    </row>
    <row r="77" spans="1:32">
      <c r="AD77">
        <v>76</v>
      </c>
      <c r="AE77">
        <v>360</v>
      </c>
      <c r="AF77">
        <f>COUNTIF(R:R,AE77)</f>
        <v>1</v>
      </c>
    </row>
    <row r="78" spans="1:32">
      <c r="AD78">
        <v>77</v>
      </c>
      <c r="AE78">
        <v>363</v>
      </c>
      <c r="AF78">
        <f>COUNTIF(R:R,AE78)</f>
        <v>0</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4">
    <sortCondition ref="Z2:Z34"/>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391</v>
      </c>
      <c r="B5">
        <v>175</v>
      </c>
      <c r="C5" t="s">
        <v>389</v>
      </c>
      <c r="D5" t="s">
        <v>390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2021-10-28T11:42:27Z</dcterms:modified>
</cp:coreProperties>
</file>