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2282B89-3BB4-45B6-A19F-4100EDEF875C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9" i="2" l="1"/>
  <c r="S56" i="2"/>
  <c r="O56" i="2"/>
  <c r="N56" i="2"/>
  <c r="J56" i="2"/>
  <c r="I56" i="2"/>
  <c r="B56" i="2"/>
  <c r="S55" i="2"/>
  <c r="O55" i="2"/>
  <c r="N55" i="2"/>
  <c r="J55" i="2"/>
  <c r="I55" i="2"/>
  <c r="B55" i="2"/>
  <c r="S54" i="2"/>
  <c r="O54" i="2"/>
  <c r="N54" i="2"/>
  <c r="J54" i="2"/>
  <c r="I54" i="2"/>
  <c r="B54" i="2"/>
  <c r="S53" i="2"/>
  <c r="O53" i="2"/>
  <c r="N53" i="2"/>
  <c r="J53" i="2"/>
  <c r="I53" i="2"/>
  <c r="B53" i="2"/>
  <c r="S52" i="2"/>
  <c r="O52" i="2"/>
  <c r="N52" i="2"/>
  <c r="J52" i="2"/>
  <c r="I52" i="2"/>
  <c r="B52" i="2"/>
  <c r="S51" i="2"/>
  <c r="O51" i="2"/>
  <c r="N51" i="2"/>
  <c r="J51" i="2"/>
  <c r="I51" i="2"/>
  <c r="B51" i="2"/>
  <c r="S50" i="2"/>
  <c r="O50" i="2"/>
  <c r="N50" i="2"/>
  <c r="J50" i="2"/>
  <c r="I50" i="2"/>
  <c r="B50" i="2"/>
  <c r="S49" i="2"/>
  <c r="O49" i="2"/>
  <c r="I49" i="2"/>
  <c r="B49" i="2"/>
  <c r="S48" i="2"/>
  <c r="O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S39" i="2"/>
  <c r="S38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O39" i="2"/>
  <c r="N39" i="2"/>
  <c r="J39" i="2"/>
  <c r="I39" i="2"/>
  <c r="O38" i="2"/>
  <c r="N38" i="2"/>
  <c r="J38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5" i="2"/>
  <c r="E23" i="2"/>
  <c r="E28" i="2"/>
  <c r="E54" i="2"/>
  <c r="E48" i="2"/>
  <c r="E40" i="2"/>
  <c r="E33" i="2"/>
  <c r="E36" i="2"/>
  <c r="E29" i="2"/>
  <c r="J49" i="2"/>
  <c r="E38" i="2"/>
  <c r="E49" i="2"/>
  <c r="E37" i="2"/>
  <c r="E43" i="2"/>
  <c r="E24" i="2"/>
  <c r="E45" i="2"/>
  <c r="E39" i="2"/>
  <c r="E27" i="2"/>
  <c r="E52" i="2"/>
  <c r="E25" i="2"/>
  <c r="E34" i="2"/>
  <c r="E35" i="2"/>
  <c r="E30" i="2"/>
  <c r="E51" i="2"/>
  <c r="E42" i="2"/>
  <c r="E56" i="2"/>
  <c r="E41" i="2"/>
  <c r="E32" i="2"/>
  <c r="E46" i="2"/>
  <c r="E44" i="2"/>
  <c r="E26" i="2"/>
  <c r="E47" i="2"/>
  <c r="E53" i="2"/>
  <c r="E31" i="2"/>
  <c r="E50" i="2"/>
  <c r="V40" i="2" l="1"/>
  <c r="V41" i="2"/>
  <c r="V43" i="2"/>
  <c r="V45" i="2"/>
  <c r="V47" i="2"/>
  <c r="V49" i="2"/>
  <c r="V42" i="2"/>
  <c r="V44" i="2"/>
  <c r="V46" i="2"/>
  <c r="V48" i="2"/>
  <c r="V51" i="2"/>
  <c r="V53" i="2"/>
  <c r="V55" i="2"/>
  <c r="V50" i="2"/>
  <c r="V54" i="2"/>
  <c r="V56" i="2"/>
  <c r="V52" i="2"/>
  <c r="V31" i="2"/>
  <c r="V33" i="2"/>
  <c r="V35" i="2"/>
  <c r="V37" i="2"/>
  <c r="V38" i="2"/>
  <c r="V30" i="2"/>
  <c r="V32" i="2"/>
  <c r="V34" i="2"/>
  <c r="V36" i="2"/>
  <c r="V39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1" i="2"/>
  <c r="J22" i="2"/>
  <c r="E22" i="2"/>
  <c r="E19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2" i="2"/>
  <c r="E16" i="2"/>
  <c r="E13" i="2"/>
  <c r="E15" i="2"/>
  <c r="E17" i="2"/>
  <c r="E14" i="2"/>
  <c r="V18" i="2" l="1"/>
  <c r="V12" i="2"/>
  <c r="V13" i="2"/>
  <c r="V14" i="2"/>
  <c r="V16" i="2"/>
  <c r="V15" i="2"/>
  <c r="V17" i="2"/>
  <c r="Q10" i="1"/>
  <c r="Q8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3" i="2"/>
  <c r="E6" i="2"/>
  <c r="E5" i="2"/>
  <c r="E2" i="2"/>
  <c r="E10" i="2"/>
  <c r="E11" i="2"/>
  <c r="E9" i="2"/>
  <c r="E4" i="2"/>
  <c r="E7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M7" i="1"/>
  <c r="M6" i="1"/>
  <c r="D7" i="1"/>
  <c r="D5" i="1"/>
  <c r="D6" i="1"/>
  <c r="D8" i="1"/>
  <c r="D2" i="1"/>
  <c r="AA2" i="2" l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Q7" i="1" s="1"/>
  <c r="G5" i="1"/>
  <c r="F5" i="1"/>
  <c r="E5" i="1"/>
  <c r="G6" i="1"/>
  <c r="F6" i="1"/>
  <c r="E6" i="1"/>
  <c r="Q6" i="1" s="1"/>
  <c r="G8" i="1"/>
  <c r="F8" i="1"/>
  <c r="E8" i="1"/>
  <c r="G2" i="1"/>
  <c r="F2" i="1"/>
  <c r="E2" i="1"/>
  <c r="Q2" i="1" s="1"/>
  <c r="P2" i="1" l="1"/>
  <c r="P3" i="1" s="1"/>
  <c r="P4" i="1" s="1"/>
  <c r="P5" i="1" s="1"/>
  <c r="P6" i="1" s="1"/>
  <c r="P7" i="1" s="1"/>
  <c r="P8" i="1" l="1"/>
  <c r="P9" i="1" s="1"/>
  <c r="P10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<sst xmlns="http://schemas.openxmlformats.org/spreadsheetml/2006/main" count="232" uniqueCount="79">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</sst>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0"/>
  <sheetViews>
    <sheetView workbookViewId="0">
      <selection activeCell="S2" sqref="S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[{"id":"na","td":7},{"id":"no","td":10},{"id":"co","td":4},{"id":"sl","sy":"2021","sm":"6","sd":"29","ey":"2021","em":"7","ed":"14","td":10}]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0" si="3">IF(ISBLANK($K3),"",YEAR($K3))</f>
        <v/>
      </c>
      <c r="F3" t="str">
        <f t="shared" ref="F3:F10" si="4">IF(ISBLANK($K3),"",MONTH($K3))</f>
        <v/>
      </c>
      <c r="G3" t="str">
        <f t="shared" ref="G3:G10" si="5">IF(ISBLANK($K3),"",DAY($K3))</f>
        <v/>
      </c>
      <c r="H3" t="str">
        <f t="shared" ref="H3:H10" si="6">IF(ISBLANK($L3),"",YEAR($L3+1))</f>
        <v/>
      </c>
      <c r="I3" t="str">
        <f t="shared" ref="I3:I10" si="7">IF(ISBLANK($L3),"",MONTH($L3+1))</f>
        <v/>
      </c>
      <c r="J3" t="str">
        <f t="shared" ref="J3:J10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0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2021</v>
      </c>
      <c r="F6">
        <f t="shared" si="4"/>
        <v>6</v>
      </c>
      <c r="G6">
        <f t="shared" si="5"/>
        <v>29</v>
      </c>
      <c r="H6">
        <f t="shared" si="6"/>
        <v>2021</v>
      </c>
      <c r="I6">
        <f t="shared" si="7"/>
        <v>7</v>
      </c>
      <c r="J6">
        <f t="shared" si="8"/>
        <v>14</v>
      </c>
      <c r="K6" s="1">
        <v>44376</v>
      </c>
      <c r="L6" s="1">
        <v>44390</v>
      </c>
      <c r="M6" s="7">
        <f>L6-K6+1</f>
        <v>15</v>
      </c>
      <c r="N6">
        <v>10</v>
      </c>
      <c r="O6">
        <v>1</v>
      </c>
      <c r="P6" t="str">
        <f t="shared" ca="1" si="10"/>
        <v>{"id":"na","td":7},{"id":"no","td":10},{"id":"co","td":4},{"id":"sl","sy":"2021","sm":"6","sd":"29","ey":"2021","em":"7","ed":"14","td":10}</v>
      </c>
      <c r="Q6" t="str">
        <f t="shared" si="11"/>
        <v>{"id":"sl","sy":"2021","sm":"6","sd":"29","ey":"2021","em":"7","ed":"14","td":10}</v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6</v>
      </c>
      <c r="G7">
        <f t="shared" si="5"/>
        <v>1</v>
      </c>
      <c r="H7">
        <f t="shared" si="6"/>
        <v>2021</v>
      </c>
      <c r="I7">
        <f t="shared" si="7"/>
        <v>6</v>
      </c>
      <c r="J7">
        <f t="shared" si="8"/>
        <v>17</v>
      </c>
      <c r="K7" s="1">
        <v>44348</v>
      </c>
      <c r="L7" s="1">
        <v>44363</v>
      </c>
      <c r="M7" s="7">
        <f>L7-K7+1</f>
        <v>16</v>
      </c>
      <c r="N7">
        <v>10</v>
      </c>
      <c r="O7">
        <v>0</v>
      </c>
      <c r="P7" t="str">
        <f t="shared" ca="1" si="10"/>
        <v>{"id":"na","td":7},{"id":"no","td":10},{"id":"co","td":4},{"id":"sl","sy":"2021","sm":"6","sd":"29","ey":"2021","em":"7","ed":"14","td":10}</v>
      </c>
      <c r="Q7" t="str">
        <f t="shared" si="11"/>
        <v/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{"id":"na","td":7},{"id":"no","td":10},{"id":"co","td":4},{"id":"sl","sy":"2021","sm":"6","sd":"29","ey":"2021","em":"7","ed":"14","td":10}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0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13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44360</v>
      </c>
      <c r="L9" s="1">
        <v>44397</v>
      </c>
      <c r="M9" s="7">
        <f t="shared" ref="M9:M10" si="13">L9-K9+1</f>
        <v>38</v>
      </c>
      <c r="N9">
        <v>0</v>
      </c>
      <c r="O9">
        <v>0</v>
      </c>
      <c r="P9" t="str">
        <f t="shared" ca="1" si="10"/>
        <v>{"id":"na","td":7},{"id":"no","td":10},{"id":"co","td":4},{"id":"sl","sy":"2021","sm":"6","sd":"29","ey":"2021","em":"7","ed":"14","td":10}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{"id":"na","td":7},{"id":"no","td":10},{"id":"co","td":4},{"id":"sl","sy":"2021","sm":"6","sd":"29","ey":"2021","em":"7","ed":"14","td":10}</v>
      </c>
      <c r="Q10" t="str">
        <f t="shared" si="11"/>
        <v/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56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9" ca="1" si="21">IF(ISBLANK(K23),"",
VLOOKUP(K23,OFFSET(INDIRECT("$A:$B"),0,MATCH(K$1&amp;"_Verify",INDIRECT("$1:$1"),0)-1),2,0)
)</f>
        <v/>
      </c>
      <c r="N23" t="str">
        <f t="shared" ref="N23:N39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9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9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39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13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</v>
      </c>
      <c r="V30" t="str">
        <f t="shared" ca="1" si="27"/>
        <v>{"id":"sl","da":1,"ad":0,"tp1":"cu","vl1":"EN","cn1":13}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78</v>
      </c>
      <c r="H31">
        <v>9</v>
      </c>
      <c r="I31" t="str">
        <f t="shared" si="20"/>
        <v/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</v>
      </c>
      <c r="V31" t="str">
        <f t="shared" ca="1" si="27"/>
        <v>{"id":"sl","da":2,"ad":0,"tp1":"cu","vl1":"EN","cn1":9}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78</v>
      </c>
      <c r="H32">
        <v>11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</v>
      </c>
      <c r="V32" t="str">
        <f t="shared" ca="1" si="27"/>
        <v>{"id":"sl","da":3,"ad":0,"tp1":"cu","vl1":"EN","cn1":11}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0</v>
      </c>
      <c r="E33" t="str">
        <f t="shared" ca="1" si="19"/>
        <v>cu</v>
      </c>
      <c r="F33" t="s">
        <v>2</v>
      </c>
      <c r="G33" t="s">
        <v>78</v>
      </c>
      <c r="H33">
        <v>10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</v>
      </c>
      <c r="V33" t="str">
        <f t="shared" ca="1" si="27"/>
        <v>{"id":"sl","da":4,"ad":0,"tp1":"cu","vl1":"EN","cn1":10}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78</v>
      </c>
      <c r="H34">
        <v>22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</v>
      </c>
      <c r="V34" t="str">
        <f t="shared" ca="1" si="27"/>
        <v>{"id":"sl","da":5,"ad":0,"tp1":"cu","vl1":"EN","cn1":22}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8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</v>
      </c>
      <c r="V35" t="str">
        <f t="shared" ca="1" si="27"/>
        <v>{"id":"sl","da":6,"ad":0,"tp1":"cu","vl1":"EN","cn1":8}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78</v>
      </c>
      <c r="H36">
        <v>12</v>
      </c>
      <c r="I36" t="str">
        <f t="shared" si="20"/>
        <v/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</v>
      </c>
      <c r="V36" t="str">
        <f t="shared" ca="1" si="27"/>
        <v>{"id":"sl","da":7,"ad":0,"tp1":"cu","vl1":"EN","cn1":12}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7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</v>
      </c>
      <c r="V37" t="str">
        <f t="shared" ca="1" si="27"/>
        <v>{"id":"sl","da":8,"ad":0,"tp1":"cu","vl1":"EN","cn1":7}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78</v>
      </c>
      <c r="H38">
        <v>11</v>
      </c>
      <c r="I38" t="str">
        <f t="shared" si="20"/>
        <v/>
      </c>
      <c r="J38" t="str">
        <f t="shared" ca="1" si="21"/>
        <v/>
      </c>
      <c r="N38" t="str">
        <f t="shared" si="22"/>
        <v/>
      </c>
      <c r="O38" t="str">
        <f t="shared" ca="1" si="23"/>
        <v/>
      </c>
      <c r="S38" t="str">
        <f t="shared" si="25"/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</v>
      </c>
      <c r="V38" t="str">
        <f t="shared" ca="1" si="27"/>
        <v>{"id":"sl","da":9,"ad":0,"tp1":"cu","vl1":"EN","cn1":11}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1</v>
      </c>
      <c r="E39" t="str">
        <f t="shared" ca="1" si="19"/>
        <v>be</v>
      </c>
      <c r="F39" t="s">
        <v>47</v>
      </c>
      <c r="G39">
        <v>3</v>
      </c>
      <c r="H39">
        <v>3</v>
      </c>
      <c r="I39" t="str">
        <f t="shared" si="20"/>
        <v/>
      </c>
      <c r="J39" t="str">
        <f t="shared" ca="1" si="21"/>
        <v/>
      </c>
      <c r="N39" t="str">
        <f t="shared" si="22"/>
        <v/>
      </c>
      <c r="O39" t="str">
        <f t="shared" ca="1" si="23"/>
        <v/>
      </c>
      <c r="S39" t="str">
        <f t="shared" si="25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39" t="str">
        <f t="shared" ca="1" si="27"/>
        <v>{"id":"sl","da":10,"ad":1,"tp1":"be","vl1":"3","cn1":3}</v>
      </c>
    </row>
    <row r="40" spans="1:22">
      <c r="A40" t="s">
        <v>76</v>
      </c>
      <c r="B40" t="str">
        <f>VLOOKUP(A40,CumulativeEventTypeTable!$A:$B,MATCH(CumulativeEventTypeTable!$B$1,CumulativeEventRewardTable!$A$1:$B$1,0),0)</f>
        <v>서프라이즈 누적 오리진 상자</v>
      </c>
      <c r="C40">
        <v>1</v>
      </c>
      <c r="D40">
        <v>0</v>
      </c>
      <c r="E40" t="str">
        <f t="shared" ref="E40" ca="1" si="28">IF(ISBLANK(F40),"",
VLOOKUP(F40,OFFSET(INDIRECT("$A:$B"),0,MATCH(F$1&amp;"_Verify",INDIRECT("$1:$1"),0)-1),2,0)
)</f>
        <v>cu</v>
      </c>
      <c r="F40" t="s">
        <v>2</v>
      </c>
      <c r="G40" t="s">
        <v>62</v>
      </c>
      <c r="H40">
        <v>2000</v>
      </c>
      <c r="I40" t="str">
        <f t="shared" ref="I40" si="29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" ca="1" si="30">IF(ISBLANK(K40),"",
VLOOKUP(K40,OFFSET(INDIRECT("$A:$B"),0,MATCH(K$1&amp;"_Verify",INDIRECT("$1:$1"),0)-1),2,0)
)</f>
        <v/>
      </c>
      <c r="N40" t="str">
        <f t="shared" ref="N40" si="31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" ca="1" si="32">IF(ISBLANK(P40),"",
VLOOKUP(P40,OFFSET(INDIRECT("$A:$B"),0,MATCH(P$1&amp;"_Verify",INDIRECT("$1:$1"),0)-1),2,0)
)</f>
        <v/>
      </c>
      <c r="S40" t="str">
        <f t="shared" ref="S40" si="33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0</v>
      </c>
      <c r="U40" t="str">
        <f t="shared" ref="U40" ca="1" si="34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0" t="str">
        <f t="shared" ref="V40" si="35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/>
      </c>
    </row>
    <row r="41" spans="1:22">
      <c r="A41" t="s">
        <v>76</v>
      </c>
      <c r="B41" t="str">
        <f>VLOOKUP(A41,CumulativeEventTypeTable!$A:$B,MATCH(CumulativeEventTypeTable!$B$1,CumulativeEventRewardTable!$A$1:$B$1,0),0)</f>
        <v>서프라이즈 누적 오리진 상자</v>
      </c>
      <c r="C41">
        <v>2</v>
      </c>
      <c r="D41">
        <v>0</v>
      </c>
      <c r="E41" t="str">
        <f t="shared" ref="E41:E56" ca="1" si="36">IF(ISBLANK(F41),"",
VLOOKUP(F41,OFFSET(INDIRECT("$A:$B"),0,MATCH(F$1&amp;"_Verify",INDIRECT("$1:$1"),0)-1),2,0)
)</f>
        <v>cu</v>
      </c>
      <c r="F41" t="s">
        <v>2</v>
      </c>
      <c r="G41" t="s">
        <v>48</v>
      </c>
      <c r="H41">
        <v>25</v>
      </c>
      <c r="I41" t="str">
        <f t="shared" ref="I41:I56" si="37">IF(F41="장비1상자",
  IF(OR(G41&gt;3,H41&gt;5),"장비이상",""),
IF(G41="GO",
  IF(H41&lt;100,"골드이상",""),
IF(G41="DI",
  IF(H41&gt;29,"다이아너무많음",
  IF(H41&gt;9,"다이아다소많음","")),"")))</f>
        <v>다이아다소많음</v>
      </c>
      <c r="J41" t="str">
        <f t="shared" ref="J41:J56" ca="1" si="38">IF(ISBLANK(K41),"",
VLOOKUP(K41,OFFSET(INDIRECT("$A:$B"),0,MATCH(K$1&amp;"_Verify",INDIRECT("$1:$1"),0)-1),2,0)
)</f>
        <v/>
      </c>
      <c r="N41" t="str">
        <f t="shared" ref="N41:N56" si="39">IF(K41="장비1상자",
  IF(OR(L41&gt;3,M41&gt;5),"장비이상",""),
IF(L41="GO",
  IF(M41&lt;100,"골드이상",""),
IF(L41="DI",
  IF(M41&gt;29,"다이아너무많음",
  IF(M41&gt;9,"다이아다소많음","")),"")))</f>
        <v/>
      </c>
      <c r="O41" t="str">
        <f t="shared" ref="O41:O56" ca="1" si="40">IF(ISBLANK(P41),"",
VLOOKUP(P41,OFFSET(INDIRECT("$A:$B"),0,MATCH(P$1&amp;"_Verify",INDIRECT("$1:$1"),0)-1),2,0)
)</f>
        <v/>
      </c>
      <c r="S41" t="str">
        <f t="shared" ref="S41:S56" si="41">IF(P41="장비1상자",
  IF(OR(Q41&gt;3,R41&gt;5),"장비이상",""),
IF(Q41="GO",
  IF(R41&lt;100,"골드이상",""),
IF(Q41="DI",
  IF(R41&gt;29,"다이아너무많음",
  IF(R41&gt;9,"다이아다소많음","")),"")))</f>
        <v/>
      </c>
      <c r="T41">
        <v>0</v>
      </c>
      <c r="U41" t="str">
        <f t="shared" ref="U41:U56" ca="1" si="42">IF(ROW()=2,V41,OFFSET(U41,-1,0)&amp;IF(LEN(V41)=0,"",","&amp;V41))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1" t="str">
        <f t="shared" ref="V41:V56" si="43">IF(T41&lt;&gt;1,"",
"{"""&amp;A$1&amp;""":"""&amp;A41&amp;""""
&amp;","""&amp;C$1&amp;""":"&amp;C41
&amp;","""&amp;D$1&amp;""":"&amp;D41
&amp;IF(LEN(E41)=0,"",","""&amp;E$1&amp;""":"""&amp;E41&amp;"""")
&amp;IF(LEN(G41)=0,"",","""&amp;G$1&amp;""":"""&amp;G41&amp;"""")
&amp;IF(LEN(H41)=0,"",","""&amp;H$1&amp;""":"&amp;H41)
&amp;IF(LEN(J41)=0,"",","""&amp;J$1&amp;""":"""&amp;J41&amp;"""")
&amp;IF(LEN(L41)=0,"",","""&amp;L$1&amp;""":"""&amp;L41&amp;"""")
&amp;IF(LEN(M41)=0,"",","""&amp;M$1&amp;""":"&amp;M41)
&amp;IF(LEN(O41)=0,"",","""&amp;O$1&amp;""":"""&amp;O41&amp;"""")
&amp;IF(LEN(Q41)=0,"",","""&amp;Q$1&amp;""":"""&amp;Q41&amp;"""")
&amp;IF(LEN(R41)=0,"",","""&amp;R$1&amp;""":"&amp;R41)&amp;"}")</f>
        <v/>
      </c>
    </row>
    <row r="42" spans="1:22">
      <c r="A42" t="s">
        <v>76</v>
      </c>
      <c r="B42" t="str">
        <f>VLOOKUP(A42,CumulativeEventTypeTable!$A:$B,MATCH(CumulativeEventTypeTable!$B$1,CumulativeEventRewardTable!$A$1:$B$1,0),0)</f>
        <v>서프라이즈 누적 오리진 상자</v>
      </c>
      <c r="C42">
        <v>3</v>
      </c>
      <c r="D42">
        <v>0</v>
      </c>
      <c r="E42" t="str">
        <f t="shared" ca="1" si="36"/>
        <v>cu</v>
      </c>
      <c r="F42" t="s">
        <v>2</v>
      </c>
      <c r="G42" t="s">
        <v>62</v>
      </c>
      <c r="H42">
        <v>2000</v>
      </c>
      <c r="I42" t="str">
        <f t="shared" si="37"/>
        <v/>
      </c>
      <c r="J42" t="str">
        <f t="shared" ca="1" si="38"/>
        <v/>
      </c>
      <c r="N42" t="str">
        <f t="shared" si="39"/>
        <v/>
      </c>
      <c r="O42" t="str">
        <f t="shared" ca="1" si="40"/>
        <v/>
      </c>
      <c r="S42" t="str">
        <f t="shared" si="41"/>
        <v/>
      </c>
      <c r="T42">
        <v>0</v>
      </c>
      <c r="U4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2" t="str">
        <f t="shared" si="43"/>
        <v/>
      </c>
    </row>
    <row r="43" spans="1:22">
      <c r="A43" t="s">
        <v>76</v>
      </c>
      <c r="B43" t="str">
        <f>VLOOKUP(A43,CumulativeEventTypeTable!$A:$B,MATCH(CumulativeEventTypeTable!$B$1,CumulativeEventRewardTable!$A$1:$B$1,0),0)</f>
        <v>서프라이즈 누적 오리진 상자</v>
      </c>
      <c r="C43">
        <v>4</v>
      </c>
      <c r="D43">
        <v>0</v>
      </c>
      <c r="E43" t="str">
        <f t="shared" ca="1" si="36"/>
        <v>cu</v>
      </c>
      <c r="F43" t="s">
        <v>2</v>
      </c>
      <c r="G43" t="s">
        <v>62</v>
      </c>
      <c r="H43">
        <v>2000</v>
      </c>
      <c r="I43" t="str">
        <f t="shared" si="37"/>
        <v/>
      </c>
      <c r="J43" t="str">
        <f t="shared" ca="1" si="38"/>
        <v/>
      </c>
      <c r="N43" t="str">
        <f t="shared" si="39"/>
        <v/>
      </c>
      <c r="O43" t="str">
        <f t="shared" ca="1" si="40"/>
        <v/>
      </c>
      <c r="S43" t="str">
        <f t="shared" si="41"/>
        <v/>
      </c>
      <c r="T43">
        <v>0</v>
      </c>
      <c r="U4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3" t="str">
        <f t="shared" si="43"/>
        <v/>
      </c>
    </row>
    <row r="44" spans="1:22">
      <c r="A44" t="s">
        <v>76</v>
      </c>
      <c r="B44" t="str">
        <f>VLOOKUP(A44,CumulativeEventTypeTable!$A:$B,MATCH(CumulativeEventTypeTable!$B$1,CumulativeEventRewardTable!$A$1:$B$1,0),0)</f>
        <v>서프라이즈 누적 오리진 상자</v>
      </c>
      <c r="C44">
        <v>5</v>
      </c>
      <c r="D44">
        <v>0</v>
      </c>
      <c r="E44" t="str">
        <f t="shared" ca="1" si="36"/>
        <v>cu</v>
      </c>
      <c r="F44" t="s">
        <v>2</v>
      </c>
      <c r="G44" t="s">
        <v>62</v>
      </c>
      <c r="H44">
        <v>2000</v>
      </c>
      <c r="I44" t="str">
        <f t="shared" si="37"/>
        <v/>
      </c>
      <c r="J44" t="str">
        <f t="shared" ca="1" si="38"/>
        <v/>
      </c>
      <c r="N44" t="str">
        <f t="shared" si="39"/>
        <v/>
      </c>
      <c r="O44" t="str">
        <f t="shared" ca="1" si="40"/>
        <v/>
      </c>
      <c r="S44" t="str">
        <f t="shared" si="41"/>
        <v/>
      </c>
      <c r="T44">
        <v>0</v>
      </c>
      <c r="U4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4" t="str">
        <f t="shared" si="43"/>
        <v/>
      </c>
    </row>
    <row r="45" spans="1:22">
      <c r="A45" t="s">
        <v>76</v>
      </c>
      <c r="B45" t="str">
        <f>VLOOKUP(A45,CumulativeEventTypeTable!$A:$B,MATCH(CumulativeEventTypeTable!$B$1,CumulativeEventRewardTable!$A$1:$B$1,0),0)</f>
        <v>서프라이즈 누적 오리진 상자</v>
      </c>
      <c r="C45">
        <v>6</v>
      </c>
      <c r="D45">
        <v>0</v>
      </c>
      <c r="E45" t="str">
        <f t="shared" ca="1" si="36"/>
        <v>cu</v>
      </c>
      <c r="F45" t="s">
        <v>2</v>
      </c>
      <c r="G45" t="s">
        <v>48</v>
      </c>
      <c r="H45">
        <v>35</v>
      </c>
      <c r="I45" t="str">
        <f t="shared" si="37"/>
        <v>다이아너무많음</v>
      </c>
      <c r="J45" t="str">
        <f t="shared" ca="1" si="38"/>
        <v/>
      </c>
      <c r="N45" t="str">
        <f t="shared" si="39"/>
        <v/>
      </c>
      <c r="O45" t="str">
        <f t="shared" ca="1" si="40"/>
        <v/>
      </c>
      <c r="S45" t="str">
        <f t="shared" si="41"/>
        <v/>
      </c>
      <c r="T45">
        <v>0</v>
      </c>
      <c r="U4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5" t="str">
        <f t="shared" si="43"/>
        <v/>
      </c>
    </row>
    <row r="46" spans="1:22">
      <c r="A46" t="s">
        <v>76</v>
      </c>
      <c r="B46" t="str">
        <f>VLOOKUP(A46,CumulativeEventTypeTable!$A:$B,MATCH(CumulativeEventTypeTable!$B$1,CumulativeEventRewardTable!$A$1:$B$1,0),0)</f>
        <v>서프라이즈 누적 오리진 상자</v>
      </c>
      <c r="C46">
        <v>7</v>
      </c>
      <c r="D46">
        <v>0</v>
      </c>
      <c r="E46" t="str">
        <f t="shared" ca="1" si="36"/>
        <v>cu</v>
      </c>
      <c r="F46" t="s">
        <v>2</v>
      </c>
      <c r="G46" t="s">
        <v>62</v>
      </c>
      <c r="H46">
        <v>2000</v>
      </c>
      <c r="I46" t="str">
        <f t="shared" si="37"/>
        <v/>
      </c>
      <c r="J46" t="str">
        <f t="shared" ca="1" si="38"/>
        <v/>
      </c>
      <c r="N46" t="str">
        <f t="shared" si="39"/>
        <v/>
      </c>
      <c r="O46" t="str">
        <f t="shared" ca="1" si="40"/>
        <v/>
      </c>
      <c r="S46" t="str">
        <f t="shared" si="41"/>
        <v/>
      </c>
      <c r="T46">
        <v>0</v>
      </c>
      <c r="U4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6" t="str">
        <f t="shared" si="43"/>
        <v/>
      </c>
    </row>
    <row r="47" spans="1:22">
      <c r="A47" t="s">
        <v>76</v>
      </c>
      <c r="B47" t="str">
        <f>VLOOKUP(A47,CumulativeEventTypeTable!$A:$B,MATCH(CumulativeEventTypeTable!$B$1,CumulativeEventRewardTable!$A$1:$B$1,0),0)</f>
        <v>서프라이즈 누적 오리진 상자</v>
      </c>
      <c r="C47">
        <v>8</v>
      </c>
      <c r="D47">
        <v>0</v>
      </c>
      <c r="E47" t="str">
        <f t="shared" ca="1" si="36"/>
        <v>cu</v>
      </c>
      <c r="F47" t="s">
        <v>2</v>
      </c>
      <c r="G47" t="s">
        <v>48</v>
      </c>
      <c r="H47">
        <v>25</v>
      </c>
      <c r="I47" t="str">
        <f t="shared" si="37"/>
        <v>다이아다소많음</v>
      </c>
      <c r="J47" t="str">
        <f t="shared" ca="1" si="38"/>
        <v/>
      </c>
      <c r="N47" t="str">
        <f t="shared" si="39"/>
        <v/>
      </c>
      <c r="O47" t="str">
        <f t="shared" ca="1" si="40"/>
        <v/>
      </c>
      <c r="S47" t="str">
        <f t="shared" si="41"/>
        <v/>
      </c>
      <c r="T47">
        <v>0</v>
      </c>
      <c r="U4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7" t="str">
        <f t="shared" si="43"/>
        <v/>
      </c>
    </row>
    <row r="48" spans="1:22">
      <c r="A48" t="s">
        <v>76</v>
      </c>
      <c r="B48" t="str">
        <f>VLOOKUP(A48,CumulativeEventTypeTable!$A:$B,MATCH(CumulativeEventTypeTable!$B$1,CumulativeEventRewardTable!$A$1:$B$1,0),0)</f>
        <v>서프라이즈 누적 오리진 상자</v>
      </c>
      <c r="C48">
        <v>9</v>
      </c>
      <c r="D48">
        <v>0</v>
      </c>
      <c r="E48" t="str">
        <f t="shared" ca="1" si="36"/>
        <v>cu</v>
      </c>
      <c r="F48" t="s">
        <v>2</v>
      </c>
      <c r="G48" t="s">
        <v>62</v>
      </c>
      <c r="H48">
        <v>2000</v>
      </c>
      <c r="I48" t="str">
        <f t="shared" si="37"/>
        <v/>
      </c>
      <c r="O48" t="str">
        <f t="shared" ca="1" si="40"/>
        <v/>
      </c>
      <c r="S48" t="str">
        <f t="shared" si="41"/>
        <v/>
      </c>
      <c r="T48">
        <v>0</v>
      </c>
      <c r="U4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8" t="str">
        <f t="shared" si="43"/>
        <v/>
      </c>
    </row>
    <row r="49" spans="1:22">
      <c r="A49" t="s">
        <v>76</v>
      </c>
      <c r="B49" t="str">
        <f>VLOOKUP(A49,CumulativeEventTypeTable!$A:$B,MATCH(CumulativeEventTypeTable!$B$1,CumulativeEventRewardTable!$A$1:$B$1,0),0)</f>
        <v>서프라이즈 누적 오리진 상자</v>
      </c>
      <c r="C49">
        <v>10</v>
      </c>
      <c r="D49">
        <v>1</v>
      </c>
      <c r="E49" t="str">
        <f t="shared" ca="1" si="36"/>
        <v>cu</v>
      </c>
      <c r="F49" t="s">
        <v>2</v>
      </c>
      <c r="G49" t="s">
        <v>62</v>
      </c>
      <c r="H49">
        <v>10000</v>
      </c>
      <c r="I49" t="str">
        <f t="shared" si="37"/>
        <v/>
      </c>
      <c r="J49" t="str">
        <f t="shared" ca="1" si="38"/>
        <v>cu</v>
      </c>
      <c r="K49" t="s">
        <v>2</v>
      </c>
      <c r="L49" t="s">
        <v>48</v>
      </c>
      <c r="M49">
        <v>50</v>
      </c>
      <c r="N49" t="str">
        <f t="shared" si="39"/>
        <v>다이아너무많음</v>
      </c>
      <c r="O49" t="str">
        <f t="shared" ca="1" si="40"/>
        <v/>
      </c>
      <c r="S49" t="str">
        <f t="shared" si="41"/>
        <v/>
      </c>
      <c r="T49">
        <v>0</v>
      </c>
      <c r="U4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49" t="str">
        <f t="shared" si="43"/>
        <v/>
      </c>
    </row>
    <row r="50" spans="1:22">
      <c r="A50" t="s">
        <v>77</v>
      </c>
      <c r="B50" t="str">
        <f>VLOOKUP(A50,CumulativeEventTypeTable!$A:$B,MATCH(CumulativeEventTypeTable!$B$1,CumulativeEventRewardTable!$A$1:$B$1,0),0)</f>
        <v>복귀유저 누적 로그인</v>
      </c>
      <c r="C50">
        <v>1</v>
      </c>
      <c r="D50">
        <v>0</v>
      </c>
      <c r="E50" t="str">
        <f t="shared" ca="1" si="36"/>
        <v>cu</v>
      </c>
      <c r="F50" t="s">
        <v>2</v>
      </c>
      <c r="G50" t="s">
        <v>62</v>
      </c>
      <c r="H50">
        <v>2000</v>
      </c>
      <c r="I50" t="str">
        <f t="shared" si="37"/>
        <v/>
      </c>
      <c r="J50" t="str">
        <f t="shared" ca="1" si="38"/>
        <v/>
      </c>
      <c r="N50" t="str">
        <f t="shared" si="39"/>
        <v/>
      </c>
      <c r="O50" t="str">
        <f t="shared" ca="1" si="40"/>
        <v/>
      </c>
      <c r="S50" t="str">
        <f t="shared" si="41"/>
        <v/>
      </c>
      <c r="T50">
        <v>0</v>
      </c>
      <c r="U5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50" t="str">
        <f t="shared" si="43"/>
        <v/>
      </c>
    </row>
    <row r="51" spans="1:22">
      <c r="A51" t="s">
        <v>77</v>
      </c>
      <c r="B51" t="str">
        <f>VLOOKUP(A51,CumulativeEventTypeTable!$A:$B,MATCH(CumulativeEventTypeTable!$B$1,CumulativeEventRewardTable!$A$1:$B$1,0),0)</f>
        <v>복귀유저 누적 로그인</v>
      </c>
      <c r="C51">
        <v>2</v>
      </c>
      <c r="D51">
        <v>0</v>
      </c>
      <c r="E51" t="str">
        <f t="shared" ca="1" si="36"/>
        <v>cu</v>
      </c>
      <c r="F51" t="s">
        <v>2</v>
      </c>
      <c r="G51" t="s">
        <v>62</v>
      </c>
      <c r="H51">
        <v>2000</v>
      </c>
      <c r="I51" t="str">
        <f t="shared" si="37"/>
        <v/>
      </c>
      <c r="J51" t="str">
        <f t="shared" ca="1" si="38"/>
        <v/>
      </c>
      <c r="N51" t="str">
        <f t="shared" si="39"/>
        <v/>
      </c>
      <c r="O51" t="str">
        <f t="shared" ca="1" si="40"/>
        <v/>
      </c>
      <c r="S51" t="str">
        <f t="shared" si="41"/>
        <v/>
      </c>
      <c r="T51">
        <v>0</v>
      </c>
      <c r="U5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51" t="str">
        <f t="shared" si="43"/>
        <v/>
      </c>
    </row>
    <row r="52" spans="1:22">
      <c r="A52" t="s">
        <v>77</v>
      </c>
      <c r="B52" t="str">
        <f>VLOOKUP(A52,CumulativeEventTypeTable!$A:$B,MATCH(CumulativeEventTypeTable!$B$1,CumulativeEventRewardTable!$A$1:$B$1,0),0)</f>
        <v>복귀유저 누적 로그인</v>
      </c>
      <c r="C52">
        <v>3</v>
      </c>
      <c r="D52">
        <v>0</v>
      </c>
      <c r="E52" t="str">
        <f t="shared" ca="1" si="36"/>
        <v>cu</v>
      </c>
      <c r="F52" t="s">
        <v>2</v>
      </c>
      <c r="G52" t="s">
        <v>62</v>
      </c>
      <c r="H52">
        <v>2000</v>
      </c>
      <c r="I52" t="str">
        <f t="shared" si="37"/>
        <v/>
      </c>
      <c r="J52" t="str">
        <f t="shared" ca="1" si="38"/>
        <v/>
      </c>
      <c r="N52" t="str">
        <f t="shared" si="39"/>
        <v/>
      </c>
      <c r="O52" t="str">
        <f t="shared" ca="1" si="40"/>
        <v/>
      </c>
      <c r="S52" t="str">
        <f t="shared" si="41"/>
        <v/>
      </c>
      <c r="T52">
        <v>0</v>
      </c>
      <c r="U5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52" t="str">
        <f t="shared" si="43"/>
        <v/>
      </c>
    </row>
    <row r="53" spans="1:22">
      <c r="A53" t="s">
        <v>77</v>
      </c>
      <c r="B53" t="str">
        <f>VLOOKUP(A53,CumulativeEventTypeTable!$A:$B,MATCH(CumulativeEventTypeTable!$B$1,CumulativeEventRewardTable!$A$1:$B$1,0),0)</f>
        <v>복귀유저 누적 로그인</v>
      </c>
      <c r="C53">
        <v>4</v>
      </c>
      <c r="D53">
        <v>0</v>
      </c>
      <c r="E53" t="str">
        <f t="shared" ca="1" si="36"/>
        <v>cu</v>
      </c>
      <c r="F53" t="s">
        <v>2</v>
      </c>
      <c r="G53" t="s">
        <v>62</v>
      </c>
      <c r="H53">
        <v>2000</v>
      </c>
      <c r="I53" t="str">
        <f t="shared" si="37"/>
        <v/>
      </c>
      <c r="J53" t="str">
        <f t="shared" ca="1" si="38"/>
        <v/>
      </c>
      <c r="N53" t="str">
        <f t="shared" si="39"/>
        <v/>
      </c>
      <c r="O53" t="str">
        <f t="shared" ca="1" si="40"/>
        <v/>
      </c>
      <c r="S53" t="str">
        <f t="shared" si="41"/>
        <v/>
      </c>
      <c r="T53">
        <v>0</v>
      </c>
      <c r="U5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53" t="str">
        <f t="shared" si="43"/>
        <v/>
      </c>
    </row>
    <row r="54" spans="1:22">
      <c r="A54" t="s">
        <v>77</v>
      </c>
      <c r="B54" t="str">
        <f>VLOOKUP(A54,CumulativeEventTypeTable!$A:$B,MATCH(CumulativeEventTypeTable!$B$1,CumulativeEventRewardTable!$A$1:$B$1,0),0)</f>
        <v>복귀유저 누적 로그인</v>
      </c>
      <c r="C54">
        <v>5</v>
      </c>
      <c r="D54">
        <v>0</v>
      </c>
      <c r="E54" t="str">
        <f t="shared" ca="1" si="36"/>
        <v>cu</v>
      </c>
      <c r="F54" t="s">
        <v>2</v>
      </c>
      <c r="G54" t="s">
        <v>62</v>
      </c>
      <c r="H54">
        <v>2000</v>
      </c>
      <c r="I54" t="str">
        <f t="shared" si="37"/>
        <v/>
      </c>
      <c r="J54" t="str">
        <f t="shared" ca="1" si="38"/>
        <v/>
      </c>
      <c r="N54" t="str">
        <f t="shared" si="39"/>
        <v/>
      </c>
      <c r="O54" t="str">
        <f t="shared" ca="1" si="40"/>
        <v/>
      </c>
      <c r="S54" t="str">
        <f t="shared" si="41"/>
        <v/>
      </c>
      <c r="T54">
        <v>0</v>
      </c>
      <c r="U5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54" t="str">
        <f t="shared" si="43"/>
        <v/>
      </c>
    </row>
    <row r="55" spans="1:22">
      <c r="A55" t="s">
        <v>77</v>
      </c>
      <c r="B55" t="str">
        <f>VLOOKUP(A55,CumulativeEventTypeTable!$A:$B,MATCH(CumulativeEventTypeTable!$B$1,CumulativeEventRewardTable!$A$1:$B$1,0),0)</f>
        <v>복귀유저 누적 로그인</v>
      </c>
      <c r="C55">
        <v>6</v>
      </c>
      <c r="D55">
        <v>0</v>
      </c>
      <c r="E55" t="str">
        <f t="shared" ca="1" si="36"/>
        <v>cu</v>
      </c>
      <c r="F55" t="s">
        <v>2</v>
      </c>
      <c r="G55" t="s">
        <v>62</v>
      </c>
      <c r="H55">
        <v>2000</v>
      </c>
      <c r="I55" t="str">
        <f t="shared" si="37"/>
        <v/>
      </c>
      <c r="J55" t="str">
        <f t="shared" ca="1" si="38"/>
        <v/>
      </c>
      <c r="N55" t="str">
        <f t="shared" si="39"/>
        <v/>
      </c>
      <c r="O55" t="str">
        <f t="shared" ca="1" si="40"/>
        <v/>
      </c>
      <c r="S55" t="str">
        <f t="shared" si="41"/>
        <v/>
      </c>
      <c r="T55">
        <v>0</v>
      </c>
      <c r="U5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55" t="str">
        <f t="shared" si="43"/>
        <v/>
      </c>
    </row>
    <row r="56" spans="1:22">
      <c r="A56" t="s">
        <v>77</v>
      </c>
      <c r="B56" t="str">
        <f>VLOOKUP(A56,CumulativeEventTypeTable!$A:$B,MATCH(CumulativeEventTypeTable!$B$1,CumulativeEventRewardTable!$A$1:$B$1,0),0)</f>
        <v>복귀유저 누적 로그인</v>
      </c>
      <c r="C56">
        <v>7</v>
      </c>
      <c r="D56">
        <v>1</v>
      </c>
      <c r="E56" t="str">
        <f t="shared" ca="1" si="36"/>
        <v>cu</v>
      </c>
      <c r="F56" t="s">
        <v>2</v>
      </c>
      <c r="G56" t="s">
        <v>62</v>
      </c>
      <c r="H56">
        <v>2000</v>
      </c>
      <c r="I56" t="str">
        <f t="shared" si="37"/>
        <v/>
      </c>
      <c r="J56" t="str">
        <f t="shared" ca="1" si="38"/>
        <v/>
      </c>
      <c r="N56" t="str">
        <f t="shared" si="39"/>
        <v/>
      </c>
      <c r="O56" t="str">
        <f t="shared" ca="1" si="40"/>
        <v/>
      </c>
      <c r="S56" t="str">
        <f t="shared" si="41"/>
        <v/>
      </c>
      <c r="T56">
        <v>0</v>
      </c>
      <c r="U5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56" t="str">
        <f t="shared" si="43"/>
        <v/>
      </c>
    </row>
  </sheetData>
  <phoneticPr fontId="1" type="noConversion"/>
  <dataValidations count="1">
    <dataValidation type="list" allowBlank="1" showInputMessage="1" showErrorMessage="1" sqref="K2:K56 P2:P56 F2:F56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2021-06-29T07:29:32Z</dcterms:modified>
</cp:coreProperties>
</file>