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A3AE920-B4E1-40D4-9EAD-23D881788112}"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ActorTable!$AF$1:$AF$42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P1" i="1" l="1"/>
  <c r="AQ42" i="1" l="1"/>
  <c r="AP42" i="1"/>
  <c r="AQ41" i="1"/>
  <c r="AP41" i="1"/>
  <c r="AQ40" i="1"/>
  <c r="AP40" i="1"/>
  <c r="AQ39" i="1"/>
  <c r="AP39" i="1"/>
  <c r="AQ38" i="1"/>
  <c r="AP38" i="1"/>
  <c r="AQ37" i="1"/>
  <c r="AP37" i="1"/>
  <c r="AQ36" i="1"/>
  <c r="AP36" i="1"/>
  <c r="AQ35" i="1"/>
  <c r="AP35" i="1"/>
  <c r="AQ34" i="1"/>
  <c r="AP34" i="1"/>
  <c r="AQ33" i="1"/>
  <c r="AP33" i="1"/>
  <c r="AQ32" i="1"/>
  <c r="AP32" i="1"/>
  <c r="AQ31" i="1"/>
  <c r="AP31" i="1"/>
  <c r="AQ30" i="1"/>
  <c r="AP30" i="1"/>
  <c r="AQ29" i="1"/>
  <c r="AP29" i="1"/>
  <c r="AQ28" i="1"/>
  <c r="AP28" i="1"/>
  <c r="AQ27" i="1"/>
  <c r="AP27" i="1"/>
  <c r="AQ26" i="1"/>
  <c r="AP26" i="1"/>
  <c r="AQ25" i="1"/>
  <c r="AP25" i="1"/>
  <c r="AQ24" i="1"/>
  <c r="AP24" i="1"/>
  <c r="AQ23" i="1"/>
  <c r="AP23" i="1"/>
  <c r="AQ22" i="1"/>
  <c r="AP22" i="1"/>
  <c r="AQ21" i="1"/>
  <c r="AP21" i="1"/>
  <c r="AQ20" i="1"/>
  <c r="AP20" i="1"/>
  <c r="AQ19" i="1"/>
  <c r="AP19" i="1"/>
  <c r="AQ18" i="1"/>
  <c r="AP18" i="1"/>
  <c r="AQ17" i="1"/>
  <c r="AP17" i="1"/>
  <c r="AQ16" i="1"/>
  <c r="AP16" i="1"/>
  <c r="AQ15" i="1"/>
  <c r="AP15" i="1"/>
  <c r="AQ14" i="1"/>
  <c r="AP14" i="1"/>
  <c r="AQ13" i="1"/>
  <c r="AP13" i="1"/>
  <c r="AQ12" i="1"/>
  <c r="AP12" i="1"/>
  <c r="AQ11" i="1"/>
  <c r="AP11" i="1"/>
  <c r="AQ10" i="1"/>
  <c r="AP10" i="1"/>
  <c r="AQ9" i="1"/>
  <c r="AP9" i="1"/>
  <c r="AQ8" i="1"/>
  <c r="AP8" i="1"/>
  <c r="AQ7" i="1"/>
  <c r="AP7" i="1"/>
  <c r="AQ6" i="1"/>
  <c r="AP6" i="1"/>
  <c r="AQ5" i="1"/>
  <c r="AP5" i="1"/>
  <c r="AQ4" i="1"/>
  <c r="AP4" i="1"/>
  <c r="AQ3" i="1"/>
  <c r="AP3" i="1"/>
  <c r="AQ2" i="1"/>
  <c r="AP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Z42" i="1" l="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AA1" i="1" l="1" a="1"/>
  <c r="AA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AA42" i="1"/>
  <c r="E42" i="1"/>
  <c r="C42" i="1"/>
  <c r="N42" i="1" s="1"/>
  <c r="O42" i="1" s="1"/>
  <c r="R42" i="1" s="1"/>
  <c r="S42" i="1" s="1"/>
  <c r="N14" i="2" l="1"/>
  <c r="R13" i="2"/>
  <c r="B21" i="4"/>
  <c r="N15" i="2" l="1"/>
  <c r="R14" i="2"/>
  <c r="B19" i="4"/>
  <c r="B16" i="4"/>
  <c r="B14" i="4"/>
  <c r="B7" i="4"/>
  <c r="B6" i="4"/>
  <c r="B3" i="4"/>
  <c r="B2" i="4"/>
  <c r="N16" i="2" l="1"/>
  <c r="R15" i="2"/>
  <c r="B17" i="4"/>
  <c r="B4" i="4"/>
  <c r="N17" i="2" l="1"/>
  <c r="R16" i="2"/>
  <c r="AA41" i="1"/>
  <c r="E41" i="1"/>
  <c r="C41" i="1"/>
  <c r="N41" i="1" s="1"/>
  <c r="O41" i="1" s="1"/>
  <c r="R41" i="1" s="1"/>
  <c r="S41" i="1" s="1"/>
  <c r="AA40" i="1"/>
  <c r="E40" i="1"/>
  <c r="C40" i="1"/>
  <c r="N40" i="1" s="1"/>
  <c r="O40" i="1" s="1"/>
  <c r="R40" i="1" s="1"/>
  <c r="S40" i="1" s="1"/>
  <c r="AA39" i="1"/>
  <c r="E39" i="1"/>
  <c r="C39" i="1"/>
  <c r="N39" i="1" s="1"/>
  <c r="O39" i="1" s="1"/>
  <c r="R39" i="1" s="1"/>
  <c r="S39" i="1" s="1"/>
  <c r="AA38" i="1"/>
  <c r="E38" i="1"/>
  <c r="C38" i="1"/>
  <c r="N38" i="1" s="1"/>
  <c r="O38" i="1" s="1"/>
  <c r="R38" i="1" s="1"/>
  <c r="S38" i="1" s="1"/>
  <c r="AA37" i="1"/>
  <c r="E37" i="1"/>
  <c r="C37" i="1"/>
  <c r="N37" i="1" s="1"/>
  <c r="O37" i="1" s="1"/>
  <c r="R37" i="1" s="1"/>
  <c r="S37" i="1" s="1"/>
  <c r="AA36" i="1"/>
  <c r="E36" i="1"/>
  <c r="C36" i="1"/>
  <c r="N36" i="1" s="1"/>
  <c r="O36" i="1" s="1"/>
  <c r="R36" i="1" s="1"/>
  <c r="S36" i="1" s="1"/>
  <c r="AA35" i="1"/>
  <c r="E35" i="1"/>
  <c r="C35" i="1"/>
  <c r="N35" i="1" s="1"/>
  <c r="O35" i="1" s="1"/>
  <c r="R35" i="1" s="1"/>
  <c r="S35" i="1" s="1"/>
  <c r="AA34" i="1"/>
  <c r="E34" i="1"/>
  <c r="C34" i="1"/>
  <c r="N34" i="1" s="1"/>
  <c r="O34" i="1" s="1"/>
  <c r="R34" i="1" s="1"/>
  <c r="S34" i="1" s="1"/>
  <c r="AA33" i="1"/>
  <c r="E33" i="1"/>
  <c r="C33" i="1"/>
  <c r="AA32" i="1"/>
  <c r="E32" i="1"/>
  <c r="C32" i="1"/>
  <c r="N32" i="1" s="1"/>
  <c r="O32" i="1" s="1"/>
  <c r="R32" i="1" s="1"/>
  <c r="S32" i="1" s="1"/>
  <c r="AA31" i="1"/>
  <c r="E31" i="1"/>
  <c r="C31" i="1"/>
  <c r="AA30" i="1"/>
  <c r="E30" i="1"/>
  <c r="C30" i="1"/>
  <c r="N30" i="1" s="1"/>
  <c r="O30" i="1" s="1"/>
  <c r="R30" i="1" s="1"/>
  <c r="S30" i="1" s="1"/>
  <c r="AA29" i="1"/>
  <c r="E29" i="1"/>
  <c r="C29" i="1"/>
  <c r="AA28" i="1"/>
  <c r="E28" i="1"/>
  <c r="C28" i="1"/>
  <c r="N28" i="1" s="1"/>
  <c r="O28" i="1" s="1"/>
  <c r="R28" i="1" s="1"/>
  <c r="S28" i="1" s="1"/>
  <c r="AA27" i="1"/>
  <c r="E27" i="1"/>
  <c r="C27" i="1"/>
  <c r="AA26" i="1"/>
  <c r="E26" i="1"/>
  <c r="C26" i="1"/>
  <c r="N26" i="1" s="1"/>
  <c r="O26" i="1" s="1"/>
  <c r="R26" i="1" s="1"/>
  <c r="S26" i="1" s="1"/>
  <c r="AA25" i="1"/>
  <c r="E25" i="1"/>
  <c r="C25" i="1"/>
  <c r="N25" i="1" s="1"/>
  <c r="AA24" i="1"/>
  <c r="E24" i="1"/>
  <c r="C24" i="1"/>
  <c r="N24" i="1" s="1"/>
  <c r="O24" i="1" s="1"/>
  <c r="R24" i="1" s="1"/>
  <c r="S24" i="1" s="1"/>
  <c r="AA23" i="1"/>
  <c r="E23" i="1"/>
  <c r="C23" i="1"/>
  <c r="AA22" i="1"/>
  <c r="E22" i="1"/>
  <c r="C22" i="1"/>
  <c r="AA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A20" i="1"/>
  <c r="E20" i="1"/>
  <c r="C20" i="1"/>
  <c r="AA19" i="1"/>
  <c r="E19" i="1"/>
  <c r="C19" i="1"/>
  <c r="N19" i="1" s="1"/>
  <c r="O19" i="1" s="1"/>
  <c r="R19" i="1" s="1"/>
  <c r="S19" i="1" s="1"/>
  <c r="C18" i="1"/>
  <c r="E18" i="1"/>
  <c r="AA18" i="1"/>
  <c r="N20" i="2" l="1"/>
  <c r="R19" i="2"/>
  <c r="N20" i="1"/>
  <c r="O20" i="1" s="1"/>
  <c r="R20" i="1" s="1"/>
  <c r="S20" i="1" s="1"/>
  <c r="C17" i="1"/>
  <c r="E17" i="1"/>
  <c r="AA17" i="1"/>
  <c r="C16" i="1"/>
  <c r="E16" i="1"/>
  <c r="AA16" i="1"/>
  <c r="C15" i="1"/>
  <c r="E15" i="1"/>
  <c r="AA15" i="1"/>
  <c r="N21" i="2" l="1"/>
  <c r="R21" i="2" s="1"/>
  <c r="R20" i="2"/>
  <c r="C14" i="1"/>
  <c r="E14" i="1"/>
  <c r="AA14" i="1"/>
  <c r="C13" i="1"/>
  <c r="E13" i="1"/>
  <c r="AA13" i="1"/>
  <c r="C12" i="1"/>
  <c r="E12" i="1"/>
  <c r="AA12" i="1"/>
  <c r="C11" i="1"/>
  <c r="E11" i="1"/>
  <c r="AA11" i="1"/>
  <c r="C10" i="1"/>
  <c r="E10" i="1"/>
  <c r="AA10" i="1"/>
  <c r="C9" i="1" l="1"/>
  <c r="E9" i="1"/>
  <c r="AA9" i="1"/>
  <c r="C8" i="1"/>
  <c r="E8" i="1"/>
  <c r="AA8" i="1"/>
  <c r="C7" i="1"/>
  <c r="E7" i="1"/>
  <c r="AA7" i="1"/>
  <c r="E6" i="1" l="1"/>
  <c r="C6" i="1"/>
  <c r="E5" i="1"/>
  <c r="C5" i="1"/>
  <c r="E4" i="1"/>
  <c r="C4" i="1"/>
  <c r="E3" i="1"/>
  <c r="C3" i="1"/>
  <c r="E2" i="1"/>
  <c r="C2" i="1"/>
  <c r="AA6" i="1"/>
  <c r="N5" i="1" l="1"/>
  <c r="AA2" i="1" l="1"/>
  <c r="AA3" i="1"/>
  <c r="AA4" i="1"/>
  <c r="AA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F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G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N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O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W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<sst xmlns="http://schemas.openxmlformats.org/spreadsheetml/2006/main" count="485" uniqueCount="314">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</sst>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0.435</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W42"/>
  <sheetViews>
    <sheetView tabSelected="1" workbookViewId="0">
      <pane xSplit="7" ySplit="1" topLeftCell="H11" activePane="bottomRight" state="frozen"/>
      <selection pane="topRight" activeCell="G1" sqref="G1"/>
      <selection pane="bottomLeft" activeCell="A2" sqref="A2"/>
      <selection pane="bottomRight" activeCell="W21" sqref="W2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5" max="25" width="19.25" customWidth="1"/>
    <col min="26" max="26" width="9.375" hidden="1" customWidth="1" outlineLevel="1"/>
    <col min="27" max="27" width="15.625" customWidth="1" collapsed="1"/>
    <col min="31" max="32" width="9" hidden="1" customWidth="1" outlineLevel="1"/>
    <col min="33" max="33" width="9" collapsed="1"/>
    <col min="42" max="47" width="9" hidden="1" customWidth="1" outlineLevel="1"/>
    <col min="48" max="48" width="9" collapsed="1"/>
  </cols>
  <sheetData>
    <row r="1" spans="1:49"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13</v>
      </c>
      <c r="Z1" t="s">
        <v>152</v>
      </c>
      <c r="AA1" t="str">
        <f t="array" ref="AA1">IF(SUM(IF(Z:Z&gt;=2,1,0))&gt;1,"중복프리팹명있음","portraitAddress|String")</f>
        <v>portraitAddress|String</v>
      </c>
      <c r="AB1" t="s">
        <v>34</v>
      </c>
      <c r="AC1" t="s">
        <v>36</v>
      </c>
      <c r="AD1" t="s">
        <v>82</v>
      </c>
      <c r="AE1" t="s">
        <v>83</v>
      </c>
      <c r="AF1" t="s">
        <v>84</v>
      </c>
      <c r="AG1" s="5" t="s">
        <v>147</v>
      </c>
      <c r="AH1" t="s">
        <v>153</v>
      </c>
      <c r="AI1" t="s">
        <v>154</v>
      </c>
      <c r="AJ1" t="s">
        <v>155</v>
      </c>
      <c r="AK1" t="s">
        <v>156</v>
      </c>
      <c r="AL1" t="s">
        <v>157</v>
      </c>
      <c r="AM1" t="s">
        <v>158</v>
      </c>
      <c r="AN1" t="s">
        <v>159</v>
      </c>
      <c r="AO1" s="3" t="s">
        <v>160</v>
      </c>
      <c r="AP1" s="4">
        <f>MAX(AO:AO)</f>
        <v>245</v>
      </c>
      <c r="AQ1" t="s">
        <v>161</v>
      </c>
      <c r="AR1" s="6" t="s">
        <v>216</v>
      </c>
      <c r="AS1" s="6" t="s">
        <v>217</v>
      </c>
      <c r="AT1" s="6" t="s">
        <v>215</v>
      </c>
      <c r="AU1" s="6" t="s">
        <v>214</v>
      </c>
      <c r="AV1" s="6" t="s">
        <v>305</v>
      </c>
      <c r="AW1" t="s">
        <v>275</v>
      </c>
    </row>
    <row r="2" spans="1:49">
      <c r="A2" t="s">
        <v>106</v>
      </c>
      <c r="B2">
        <v>1</v>
      </c>
      <c r="C2" t="str">
        <f>"CharName_"&amp;Y2</f>
        <v>CharName_Ganfaul</v>
      </c>
      <c r="D2" t="str">
        <f>"CharStory_"&amp;Y2</f>
        <v>CharStory_Ganfaul</v>
      </c>
      <c r="E2" t="str">
        <f>"CharDesc_"&amp;Y2</f>
        <v>CharDesc_Ganfaul</v>
      </c>
      <c r="F2" t="str">
        <f>"CharUltimate_"&amp;Y2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t="s">
        <v>14</v>
      </c>
      <c r="Z2">
        <f>COUNTIF(Y:Y,Y2)</f>
        <v>1</v>
      </c>
      <c r="AA2" t="str">
        <f t="shared" ref="AA2:AA18" si="1">"Portrait_"&amp;Y2</f>
        <v>Portrait_Ganfaul</v>
      </c>
      <c r="AB2">
        <v>0.05</v>
      </c>
      <c r="AC2" t="b">
        <v>0</v>
      </c>
      <c r="AD2">
        <v>1</v>
      </c>
      <c r="AF2">
        <v>0</v>
      </c>
      <c r="AG2">
        <v>1</v>
      </c>
      <c r="AH2">
        <v>13</v>
      </c>
      <c r="AI2">
        <v>11</v>
      </c>
      <c r="AJ2">
        <v>9</v>
      </c>
      <c r="AK2">
        <v>10</v>
      </c>
      <c r="AL2">
        <v>0.24149999999999999</v>
      </c>
      <c r="AM2">
        <v>0.15240000000000001</v>
      </c>
      <c r="AN2">
        <v>119</v>
      </c>
      <c r="AO2">
        <v>151</v>
      </c>
      <c r="AP2">
        <f>10000/((AN2+AO2)/2)</f>
        <v>74.074074074074076</v>
      </c>
      <c r="AQ2">
        <f>10000/((AN2+AO2)/2*4)</f>
        <v>18.518518518518519</v>
      </c>
      <c r="AR2">
        <v>720</v>
      </c>
      <c r="AS2">
        <v>740</v>
      </c>
      <c r="AT2">
        <v>1340</v>
      </c>
      <c r="AU2">
        <v>1390</v>
      </c>
      <c r="AW2">
        <v>75</v>
      </c>
    </row>
    <row r="3" spans="1:49">
      <c r="A3" t="s">
        <v>107</v>
      </c>
      <c r="B3">
        <v>2</v>
      </c>
      <c r="C3" t="str">
        <f t="shared" ref="C3:C18" si="2">"CharName_"&amp;Y3</f>
        <v>CharName_KeepSeries</v>
      </c>
      <c r="D3" t="str">
        <f t="shared" ref="D3:D42" si="3">"CharStory_"&amp;Y3</f>
        <v>CharStory_KeepSeries</v>
      </c>
      <c r="E3" t="str">
        <f t="shared" ref="E3:E18" si="4">"CharDesc_"&amp;Y3</f>
        <v>CharDesc_KeepSeries</v>
      </c>
      <c r="F3" t="str">
        <f t="shared" ref="F3:F42" si="5">"CharUltimate_"&amp;Y3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t="s">
        <v>15</v>
      </c>
      <c r="Z3">
        <f t="shared" ref="Z3:Z42" si="8">COUNTIF(Y:Y,Y3)</f>
        <v>1</v>
      </c>
      <c r="AA3" t="str">
        <f t="shared" si="1"/>
        <v>Portrait_KeepSeries</v>
      </c>
      <c r="AB3">
        <v>0.25</v>
      </c>
      <c r="AC3" t="b">
        <v>0</v>
      </c>
      <c r="AD3">
        <v>45</v>
      </c>
      <c r="AF3">
        <v>0</v>
      </c>
      <c r="AG3">
        <v>1</v>
      </c>
      <c r="AH3">
        <v>9</v>
      </c>
      <c r="AI3">
        <v>12</v>
      </c>
      <c r="AJ3">
        <v>10</v>
      </c>
      <c r="AK3">
        <v>8</v>
      </c>
      <c r="AL3">
        <v>0.16470000000000001</v>
      </c>
      <c r="AM3">
        <v>0.1024</v>
      </c>
      <c r="AN3">
        <v>151</v>
      </c>
      <c r="AO3">
        <v>245</v>
      </c>
      <c r="AP3">
        <f t="shared" ref="AP3:AP42" si="9">10000/((AN3+AO3)/2)</f>
        <v>50.505050505050505</v>
      </c>
      <c r="AQ3">
        <f t="shared" ref="AQ3:AQ42" si="10">10000/((AN3+AO3)/2*4)</f>
        <v>12.626262626262626</v>
      </c>
      <c r="AR3">
        <v>80</v>
      </c>
      <c r="AS3">
        <v>100</v>
      </c>
      <c r="AT3">
        <v>120</v>
      </c>
      <c r="AU3">
        <v>170</v>
      </c>
      <c r="AW3">
        <v>85</v>
      </c>
    </row>
    <row r="4" spans="1:49">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t="s">
        <v>17</v>
      </c>
      <c r="Z4">
        <f t="shared" si="8"/>
        <v>1</v>
      </c>
      <c r="AA4" t="str">
        <f t="shared" si="1"/>
        <v>Portrait_BigBatSuccubus</v>
      </c>
      <c r="AB4">
        <v>0.15</v>
      </c>
      <c r="AC4" t="b">
        <v>0</v>
      </c>
      <c r="AD4">
        <v>27</v>
      </c>
      <c r="AF4">
        <v>0</v>
      </c>
      <c r="AG4">
        <v>1</v>
      </c>
      <c r="AH4">
        <v>11</v>
      </c>
      <c r="AI4">
        <v>10</v>
      </c>
      <c r="AJ4">
        <v>11</v>
      </c>
      <c r="AK4">
        <v>9</v>
      </c>
      <c r="AL4">
        <v>0.20150000000000001</v>
      </c>
      <c r="AM4">
        <v>0.13239999999999999</v>
      </c>
      <c r="AN4">
        <v>125</v>
      </c>
      <c r="AO4">
        <v>204</v>
      </c>
      <c r="AP4">
        <f t="shared" si="9"/>
        <v>60.790273556231</v>
      </c>
      <c r="AQ4">
        <f t="shared" si="10"/>
        <v>15.19756838905775</v>
      </c>
      <c r="AR4">
        <v>230</v>
      </c>
      <c r="AS4">
        <v>250</v>
      </c>
      <c r="AT4">
        <v>620</v>
      </c>
      <c r="AU4">
        <v>670</v>
      </c>
      <c r="AW4">
        <v>93</v>
      </c>
    </row>
    <row r="5" spans="1:49">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t="s">
        <v>16</v>
      </c>
      <c r="Z5">
        <f t="shared" si="8"/>
        <v>1</v>
      </c>
      <c r="AA5" t="str">
        <f t="shared" si="1"/>
        <v>Portrait_Bei</v>
      </c>
      <c r="AB5">
        <v>0.2</v>
      </c>
      <c r="AC5" t="b">
        <v>0</v>
      </c>
      <c r="AD5">
        <v>22</v>
      </c>
      <c r="AF5">
        <v>0</v>
      </c>
      <c r="AG5">
        <v>1</v>
      </c>
      <c r="AH5">
        <v>10</v>
      </c>
      <c r="AI5">
        <v>10</v>
      </c>
      <c r="AJ5">
        <v>10</v>
      </c>
      <c r="AK5">
        <v>10</v>
      </c>
      <c r="AL5">
        <v>0.24149999999999999</v>
      </c>
      <c r="AM5">
        <v>0.15240000000000001</v>
      </c>
      <c r="AN5">
        <v>119</v>
      </c>
      <c r="AO5">
        <v>151</v>
      </c>
      <c r="AP5">
        <f t="shared" si="9"/>
        <v>74.074074074074076</v>
      </c>
      <c r="AQ5">
        <f t="shared" si="10"/>
        <v>18.518518518518519</v>
      </c>
      <c r="AR5">
        <v>230</v>
      </c>
      <c r="AS5">
        <v>250</v>
      </c>
      <c r="AT5">
        <v>620</v>
      </c>
      <c r="AU5">
        <v>670</v>
      </c>
      <c r="AW5">
        <v>85</v>
      </c>
    </row>
    <row r="6" spans="1:49">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t="s">
        <v>35</v>
      </c>
      <c r="Z6">
        <f t="shared" si="8"/>
        <v>1</v>
      </c>
      <c r="AA6" t="str">
        <f t="shared" si="1"/>
        <v>Portrait_JellyFishGirl</v>
      </c>
      <c r="AB6">
        <v>0</v>
      </c>
      <c r="AC6" t="b">
        <v>0</v>
      </c>
      <c r="AD6">
        <v>47</v>
      </c>
      <c r="AF6">
        <v>0</v>
      </c>
      <c r="AG6">
        <v>1</v>
      </c>
      <c r="AH6">
        <v>9</v>
      </c>
      <c r="AI6">
        <v>9</v>
      </c>
      <c r="AJ6">
        <v>11</v>
      </c>
      <c r="AK6">
        <v>8</v>
      </c>
      <c r="AL6">
        <v>0.15179999999999999</v>
      </c>
      <c r="AM6">
        <v>0.12239999999999999</v>
      </c>
      <c r="AN6">
        <v>145</v>
      </c>
      <c r="AO6">
        <v>234</v>
      </c>
      <c r="AP6">
        <f t="shared" si="9"/>
        <v>52.770448548812666</v>
      </c>
      <c r="AQ6">
        <f t="shared" si="10"/>
        <v>13.192612137203167</v>
      </c>
      <c r="AR6">
        <v>80</v>
      </c>
      <c r="AS6">
        <v>100</v>
      </c>
      <c r="AT6">
        <v>120</v>
      </c>
      <c r="AU6">
        <v>170</v>
      </c>
      <c r="AW6">
        <v>95</v>
      </c>
    </row>
    <row r="7" spans="1:49"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t="s">
        <v>39</v>
      </c>
      <c r="Z7">
        <f t="shared" si="8"/>
        <v>1</v>
      </c>
      <c r="AA7" t="str">
        <f t="shared" si="1"/>
        <v>Portrait_QueryChan</v>
      </c>
      <c r="AB7">
        <v>0.05</v>
      </c>
      <c r="AC7" t="b">
        <v>0</v>
      </c>
      <c r="AE7" t="s">
        <v>74</v>
      </c>
      <c r="AF7">
        <v>99999</v>
      </c>
      <c r="AH7">
        <v>10</v>
      </c>
      <c r="AI7">
        <v>10</v>
      </c>
      <c r="AJ7">
        <v>10</v>
      </c>
      <c r="AK7">
        <v>10</v>
      </c>
      <c r="AL7">
        <v>0.24149999999999999</v>
      </c>
      <c r="AM7">
        <v>0.15240000000000001</v>
      </c>
      <c r="AN7">
        <v>119</v>
      </c>
      <c r="AO7">
        <v>151</v>
      </c>
      <c r="AP7">
        <f t="shared" si="9"/>
        <v>74.074074074074076</v>
      </c>
      <c r="AQ7">
        <f t="shared" si="10"/>
        <v>18.518518518518519</v>
      </c>
      <c r="AR7">
        <v>99999</v>
      </c>
      <c r="AS7">
        <v>100019</v>
      </c>
      <c r="AT7">
        <v>99999</v>
      </c>
      <c r="AU7">
        <v>100049</v>
      </c>
      <c r="AW7">
        <v>85</v>
      </c>
    </row>
    <row r="8" spans="1:49"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t="s">
        <v>37</v>
      </c>
      <c r="Z8">
        <f t="shared" si="8"/>
        <v>1</v>
      </c>
      <c r="AA8" t="str">
        <f t="shared" si="1"/>
        <v>Portrait_EarthMage</v>
      </c>
      <c r="AB8">
        <v>0.15</v>
      </c>
      <c r="AC8" t="b">
        <v>0</v>
      </c>
      <c r="AD8">
        <v>43</v>
      </c>
      <c r="AF8">
        <v>0</v>
      </c>
      <c r="AG8">
        <v>1</v>
      </c>
      <c r="AH8">
        <v>10</v>
      </c>
      <c r="AI8">
        <v>10</v>
      </c>
      <c r="AJ8">
        <v>10</v>
      </c>
      <c r="AK8">
        <v>10</v>
      </c>
      <c r="AL8">
        <v>0.24149999999999999</v>
      </c>
      <c r="AM8">
        <v>0.15240000000000001</v>
      </c>
      <c r="AN8">
        <v>119</v>
      </c>
      <c r="AO8">
        <v>151</v>
      </c>
      <c r="AP8">
        <f t="shared" si="9"/>
        <v>74.074074074074076</v>
      </c>
      <c r="AQ8">
        <f t="shared" si="10"/>
        <v>18.518518518518519</v>
      </c>
      <c r="AR8">
        <v>80</v>
      </c>
      <c r="AS8">
        <v>100</v>
      </c>
      <c r="AT8">
        <v>120</v>
      </c>
      <c r="AU8">
        <v>170</v>
      </c>
      <c r="AW8">
        <v>85</v>
      </c>
    </row>
    <row r="9" spans="1:49">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4</v>
      </c>
      <c r="X9">
        <v>180</v>
      </c>
      <c r="Y9" t="s">
        <v>38</v>
      </c>
      <c r="Z9">
        <f t="shared" si="8"/>
        <v>1</v>
      </c>
      <c r="AA9" t="str">
        <f t="shared" si="1"/>
        <v>Portrait_DynaMob</v>
      </c>
      <c r="AB9">
        <v>0.05</v>
      </c>
      <c r="AC9" t="b">
        <v>0</v>
      </c>
      <c r="AD9">
        <v>24</v>
      </c>
      <c r="AF9">
        <v>0</v>
      </c>
      <c r="AG9">
        <v>1</v>
      </c>
      <c r="AH9">
        <v>10</v>
      </c>
      <c r="AI9">
        <v>10</v>
      </c>
      <c r="AJ9">
        <v>10</v>
      </c>
      <c r="AK9">
        <v>10</v>
      </c>
      <c r="AL9">
        <v>0.24149999999999999</v>
      </c>
      <c r="AM9">
        <v>0.15240000000000001</v>
      </c>
      <c r="AN9">
        <v>119</v>
      </c>
      <c r="AO9">
        <v>151</v>
      </c>
      <c r="AP9">
        <f t="shared" si="9"/>
        <v>74.074074074074076</v>
      </c>
      <c r="AQ9">
        <f t="shared" si="10"/>
        <v>18.518518518518519</v>
      </c>
      <c r="AR9">
        <v>230</v>
      </c>
      <c r="AS9">
        <v>250</v>
      </c>
      <c r="AT9">
        <v>620</v>
      </c>
      <c r="AU9">
        <v>670</v>
      </c>
      <c r="AW9">
        <v>85</v>
      </c>
    </row>
    <row r="10" spans="1:49">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t="s">
        <v>40</v>
      </c>
      <c r="Z10">
        <f t="shared" si="8"/>
        <v>1</v>
      </c>
      <c r="AA10" t="str">
        <f t="shared" si="1"/>
        <v>Portrait_SciFiWarrior</v>
      </c>
      <c r="AB10">
        <v>0.05</v>
      </c>
      <c r="AC10" t="b">
        <v>0</v>
      </c>
      <c r="AD10">
        <v>26</v>
      </c>
      <c r="AF10">
        <v>0</v>
      </c>
      <c r="AG10">
        <v>1</v>
      </c>
      <c r="AH10">
        <v>10</v>
      </c>
      <c r="AI10">
        <v>10</v>
      </c>
      <c r="AJ10">
        <v>10</v>
      </c>
      <c r="AK10">
        <v>10</v>
      </c>
      <c r="AL10">
        <v>0.24149999999999999</v>
      </c>
      <c r="AM10">
        <v>0.15240000000000001</v>
      </c>
      <c r="AN10">
        <v>119</v>
      </c>
      <c r="AO10">
        <v>151</v>
      </c>
      <c r="AP10">
        <f t="shared" si="9"/>
        <v>74.074074074074076</v>
      </c>
      <c r="AQ10">
        <f t="shared" si="10"/>
        <v>18.518518518518519</v>
      </c>
      <c r="AR10">
        <v>230</v>
      </c>
      <c r="AS10">
        <v>250</v>
      </c>
      <c r="AT10">
        <v>620</v>
      </c>
      <c r="AU10">
        <v>670</v>
      </c>
      <c r="AW10">
        <v>85</v>
      </c>
    </row>
    <row r="11" spans="1:49">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t="s">
        <v>41</v>
      </c>
      <c r="Z11">
        <f t="shared" si="8"/>
        <v>1</v>
      </c>
      <c r="AA11" t="str">
        <f t="shared" si="1"/>
        <v>Portrait_ChaosElemental</v>
      </c>
      <c r="AB11">
        <v>0.1</v>
      </c>
      <c r="AC11" t="b">
        <v>1</v>
      </c>
      <c r="AD11">
        <v>49</v>
      </c>
      <c r="AF11">
        <v>0</v>
      </c>
      <c r="AG11">
        <v>1</v>
      </c>
      <c r="AH11">
        <v>10</v>
      </c>
      <c r="AI11">
        <v>10</v>
      </c>
      <c r="AJ11">
        <v>10</v>
      </c>
      <c r="AK11">
        <v>10</v>
      </c>
      <c r="AL11">
        <v>0.24149999999999999</v>
      </c>
      <c r="AM11">
        <v>0.15240000000000001</v>
      </c>
      <c r="AN11">
        <v>119</v>
      </c>
      <c r="AO11">
        <v>151</v>
      </c>
      <c r="AP11">
        <f t="shared" si="9"/>
        <v>74.074074074074076</v>
      </c>
      <c r="AQ11">
        <f t="shared" si="10"/>
        <v>18.518518518518519</v>
      </c>
      <c r="AR11">
        <v>80</v>
      </c>
      <c r="AS11">
        <v>100</v>
      </c>
      <c r="AT11">
        <v>120</v>
      </c>
      <c r="AU11">
        <v>170</v>
      </c>
      <c r="AW11">
        <v>85</v>
      </c>
    </row>
    <row r="12" spans="1:49">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t="s">
        <v>42</v>
      </c>
      <c r="Z12">
        <f t="shared" si="8"/>
        <v>1</v>
      </c>
      <c r="AA12" t="str">
        <f t="shared" si="1"/>
        <v>Portrait_SuperHero</v>
      </c>
      <c r="AB12">
        <v>0.05</v>
      </c>
      <c r="AC12" t="b">
        <v>0</v>
      </c>
      <c r="AD12">
        <v>51</v>
      </c>
      <c r="AF12">
        <v>0</v>
      </c>
      <c r="AG12">
        <v>1</v>
      </c>
      <c r="AH12">
        <v>10</v>
      </c>
      <c r="AI12">
        <v>10</v>
      </c>
      <c r="AJ12">
        <v>10</v>
      </c>
      <c r="AK12">
        <v>10</v>
      </c>
      <c r="AL12">
        <v>0.24149999999999999</v>
      </c>
      <c r="AM12">
        <v>0.15240000000000001</v>
      </c>
      <c r="AN12">
        <v>119</v>
      </c>
      <c r="AO12">
        <v>151</v>
      </c>
      <c r="AP12">
        <f t="shared" si="9"/>
        <v>74.074074074074076</v>
      </c>
      <c r="AQ12">
        <f t="shared" si="10"/>
        <v>18.518518518518519</v>
      </c>
      <c r="AR12">
        <v>80</v>
      </c>
      <c r="AS12">
        <v>100</v>
      </c>
      <c r="AT12">
        <v>120</v>
      </c>
      <c r="AU12">
        <v>170</v>
      </c>
      <c r="AW12">
        <v>85</v>
      </c>
    </row>
    <row r="13" spans="1:49">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t="s">
        <v>43</v>
      </c>
      <c r="Z13">
        <f t="shared" si="8"/>
        <v>1</v>
      </c>
      <c r="AA13" t="str">
        <f t="shared" si="1"/>
        <v>Portrait_Meryl</v>
      </c>
      <c r="AB13">
        <v>0.05</v>
      </c>
      <c r="AC13" t="b">
        <v>0</v>
      </c>
      <c r="AD13">
        <v>10</v>
      </c>
      <c r="AF13">
        <v>0</v>
      </c>
      <c r="AG13">
        <v>1</v>
      </c>
      <c r="AH13">
        <v>10</v>
      </c>
      <c r="AI13">
        <v>10</v>
      </c>
      <c r="AJ13">
        <v>10</v>
      </c>
      <c r="AK13">
        <v>10</v>
      </c>
      <c r="AL13">
        <v>0.24149999999999999</v>
      </c>
      <c r="AM13">
        <v>0.15240000000000001</v>
      </c>
      <c r="AN13">
        <v>119</v>
      </c>
      <c r="AO13">
        <v>151</v>
      </c>
      <c r="AP13">
        <f t="shared" si="9"/>
        <v>74.074074074074076</v>
      </c>
      <c r="AQ13">
        <f t="shared" si="10"/>
        <v>18.518518518518519</v>
      </c>
      <c r="AR13">
        <v>720</v>
      </c>
      <c r="AS13">
        <v>740</v>
      </c>
      <c r="AT13">
        <v>1340</v>
      </c>
      <c r="AU13">
        <v>1390</v>
      </c>
      <c r="AW13">
        <v>85</v>
      </c>
    </row>
    <row r="14" spans="1:49">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0.435</v>
      </c>
      <c r="O14">
        <f t="shared" si="11"/>
        <v>0.40933499999999995</v>
      </c>
      <c r="P14">
        <v>1.204</v>
      </c>
      <c r="Q14">
        <v>1.9</v>
      </c>
      <c r="R14">
        <f t="shared" si="7"/>
        <v>0.77773649999999983</v>
      </c>
      <c r="S14">
        <f t="shared" si="0"/>
        <v>0.64596054817275739</v>
      </c>
      <c r="T14">
        <v>3.5</v>
      </c>
      <c r="U14">
        <v>0</v>
      </c>
      <c r="V14">
        <v>125</v>
      </c>
      <c r="W14">
        <v>4.7</v>
      </c>
      <c r="X14">
        <v>0</v>
      </c>
      <c r="Y14" t="s">
        <v>44</v>
      </c>
      <c r="Z14">
        <f t="shared" si="8"/>
        <v>1</v>
      </c>
      <c r="AA14" t="str">
        <f t="shared" si="1"/>
        <v>Portrait_GreekWarrior</v>
      </c>
      <c r="AB14">
        <v>0</v>
      </c>
      <c r="AC14" t="b">
        <v>0</v>
      </c>
      <c r="AD14">
        <v>21</v>
      </c>
      <c r="AF14">
        <v>0</v>
      </c>
      <c r="AG14">
        <v>1</v>
      </c>
      <c r="AH14">
        <v>10</v>
      </c>
      <c r="AI14">
        <v>10</v>
      </c>
      <c r="AJ14">
        <v>10</v>
      </c>
      <c r="AK14">
        <v>10</v>
      </c>
      <c r="AL14">
        <v>0.24149999999999999</v>
      </c>
      <c r="AM14">
        <v>0.15240000000000001</v>
      </c>
      <c r="AN14">
        <v>119</v>
      </c>
      <c r="AO14">
        <v>151</v>
      </c>
      <c r="AP14">
        <f t="shared" si="9"/>
        <v>74.074074074074076</v>
      </c>
      <c r="AQ14">
        <f t="shared" si="10"/>
        <v>18.518518518518519</v>
      </c>
      <c r="AR14">
        <v>230</v>
      </c>
      <c r="AS14">
        <v>250</v>
      </c>
      <c r="AT14">
        <v>620</v>
      </c>
      <c r="AU14">
        <v>670</v>
      </c>
      <c r="AW14">
        <v>85</v>
      </c>
    </row>
    <row r="15" spans="1:49">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t="s">
        <v>45</v>
      </c>
      <c r="Z15">
        <f t="shared" si="8"/>
        <v>1</v>
      </c>
      <c r="AA15" t="str">
        <f t="shared" si="1"/>
        <v>Portrait_Akai</v>
      </c>
      <c r="AB15">
        <v>0.05</v>
      </c>
      <c r="AC15" t="b">
        <v>0</v>
      </c>
      <c r="AD15">
        <v>30</v>
      </c>
      <c r="AF15">
        <v>0</v>
      </c>
      <c r="AG15">
        <v>1</v>
      </c>
      <c r="AH15">
        <v>10</v>
      </c>
      <c r="AI15">
        <v>10</v>
      </c>
      <c r="AJ15">
        <v>10</v>
      </c>
      <c r="AK15">
        <v>10</v>
      </c>
      <c r="AL15">
        <v>0.24149999999999999</v>
      </c>
      <c r="AM15">
        <v>0.15240000000000001</v>
      </c>
      <c r="AN15">
        <v>119</v>
      </c>
      <c r="AO15">
        <v>151</v>
      </c>
      <c r="AP15">
        <f t="shared" si="9"/>
        <v>74.074074074074076</v>
      </c>
      <c r="AQ15">
        <f t="shared" si="10"/>
        <v>18.518518518518519</v>
      </c>
      <c r="AR15">
        <v>230</v>
      </c>
      <c r="AS15">
        <v>250</v>
      </c>
      <c r="AT15">
        <v>620</v>
      </c>
      <c r="AU15">
        <v>670</v>
      </c>
      <c r="AW15">
        <v>85</v>
      </c>
    </row>
    <row r="16" spans="1:49">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t="s">
        <v>46</v>
      </c>
      <c r="Z16">
        <f t="shared" si="8"/>
        <v>1</v>
      </c>
      <c r="AA16" t="str">
        <f t="shared" si="1"/>
        <v>Portrait_Yuka</v>
      </c>
      <c r="AB16">
        <v>0.05</v>
      </c>
      <c r="AC16" t="b">
        <v>0</v>
      </c>
      <c r="AD16">
        <v>50</v>
      </c>
      <c r="AF16">
        <v>0</v>
      </c>
      <c r="AG16">
        <v>1</v>
      </c>
      <c r="AH16">
        <v>10</v>
      </c>
      <c r="AI16">
        <v>10</v>
      </c>
      <c r="AJ16">
        <v>10</v>
      </c>
      <c r="AK16">
        <v>10</v>
      </c>
      <c r="AL16">
        <v>0.24149999999999999</v>
      </c>
      <c r="AM16">
        <v>0.15240000000000001</v>
      </c>
      <c r="AN16">
        <v>119</v>
      </c>
      <c r="AO16">
        <v>151</v>
      </c>
      <c r="AP16">
        <f t="shared" si="9"/>
        <v>74.074074074074076</v>
      </c>
      <c r="AQ16">
        <f t="shared" si="10"/>
        <v>18.518518518518519</v>
      </c>
      <c r="AR16">
        <v>80</v>
      </c>
      <c r="AS16">
        <v>100</v>
      </c>
      <c r="AT16">
        <v>120</v>
      </c>
      <c r="AU16">
        <v>170</v>
      </c>
      <c r="AW16">
        <v>85</v>
      </c>
    </row>
    <row r="17" spans="1:49">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t="s">
        <v>47</v>
      </c>
      <c r="Z17">
        <f t="shared" si="8"/>
        <v>1</v>
      </c>
      <c r="AA17" t="str">
        <f t="shared" si="1"/>
        <v>Portrait_SteampunkRobot</v>
      </c>
      <c r="AB17">
        <v>0.05</v>
      </c>
      <c r="AC17" t="b">
        <v>0</v>
      </c>
      <c r="AD17">
        <v>5</v>
      </c>
      <c r="AF17">
        <v>0</v>
      </c>
      <c r="AG17">
        <v>1</v>
      </c>
      <c r="AH17">
        <v>10</v>
      </c>
      <c r="AI17">
        <v>10</v>
      </c>
      <c r="AJ17">
        <v>10</v>
      </c>
      <c r="AK17">
        <v>10</v>
      </c>
      <c r="AL17">
        <v>0.24149999999999999</v>
      </c>
      <c r="AM17">
        <v>0.15240000000000001</v>
      </c>
      <c r="AN17">
        <v>119</v>
      </c>
      <c r="AO17">
        <v>151</v>
      </c>
      <c r="AP17">
        <f t="shared" si="9"/>
        <v>74.074074074074076</v>
      </c>
      <c r="AQ17">
        <f t="shared" si="10"/>
        <v>18.518518518518519</v>
      </c>
      <c r="AR17">
        <v>720</v>
      </c>
      <c r="AS17">
        <v>740</v>
      </c>
      <c r="AT17">
        <v>1340</v>
      </c>
      <c r="AU17">
        <v>1390</v>
      </c>
      <c r="AW17">
        <v>85</v>
      </c>
    </row>
    <row r="18" spans="1:49">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t="s">
        <v>48</v>
      </c>
      <c r="Z18">
        <f t="shared" si="8"/>
        <v>1</v>
      </c>
      <c r="AA18" t="str">
        <f t="shared" si="1"/>
        <v>Portrait_Kachujin</v>
      </c>
      <c r="AB18">
        <v>0</v>
      </c>
      <c r="AC18" t="b">
        <v>0</v>
      </c>
      <c r="AD18">
        <v>31</v>
      </c>
      <c r="AF18">
        <v>0</v>
      </c>
      <c r="AG18">
        <v>1</v>
      </c>
      <c r="AH18">
        <v>10</v>
      </c>
      <c r="AI18">
        <v>10</v>
      </c>
      <c r="AJ18">
        <v>10</v>
      </c>
      <c r="AK18">
        <v>10</v>
      </c>
      <c r="AL18">
        <v>0.24149999999999999</v>
      </c>
      <c r="AM18">
        <v>0.15240000000000001</v>
      </c>
      <c r="AN18">
        <v>119</v>
      </c>
      <c r="AO18">
        <v>151</v>
      </c>
      <c r="AP18">
        <f t="shared" si="9"/>
        <v>74.074074074074076</v>
      </c>
      <c r="AQ18">
        <f t="shared" si="10"/>
        <v>18.518518518518519</v>
      </c>
      <c r="AR18">
        <v>230</v>
      </c>
      <c r="AS18">
        <v>250</v>
      </c>
      <c r="AT18">
        <v>620</v>
      </c>
      <c r="AU18">
        <v>670</v>
      </c>
      <c r="AW18">
        <v>85</v>
      </c>
    </row>
    <row r="19" spans="1:49">
      <c r="A19" t="s">
        <v>116</v>
      </c>
      <c r="B19">
        <v>18</v>
      </c>
      <c r="C19" t="str">
        <f t="shared" ref="C19:C20" si="12">"CharName_"&amp;Y19</f>
        <v>CharName_Medea</v>
      </c>
      <c r="D19" t="str">
        <f t="shared" si="3"/>
        <v>CharStory_Medea</v>
      </c>
      <c r="E19" t="str">
        <f t="shared" ref="E19:E20" si="13">"CharDesc_"&amp;Y19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t="s">
        <v>49</v>
      </c>
      <c r="Z19">
        <f t="shared" si="8"/>
        <v>1</v>
      </c>
      <c r="AA19" t="str">
        <f t="shared" ref="AA19:AA20" si="17">"Portrait_"&amp;Y19</f>
        <v>Portrait_Medea</v>
      </c>
      <c r="AB19">
        <v>0.05</v>
      </c>
      <c r="AC19" t="b">
        <v>0</v>
      </c>
      <c r="AD19">
        <v>6</v>
      </c>
      <c r="AF19">
        <v>0</v>
      </c>
      <c r="AG19">
        <v>1</v>
      </c>
      <c r="AH19">
        <v>10</v>
      </c>
      <c r="AI19">
        <v>10</v>
      </c>
      <c r="AJ19">
        <v>10</v>
      </c>
      <c r="AK19">
        <v>10</v>
      </c>
      <c r="AL19">
        <v>0.24149999999999999</v>
      </c>
      <c r="AM19">
        <v>0.15240000000000001</v>
      </c>
      <c r="AN19">
        <v>119</v>
      </c>
      <c r="AO19">
        <v>151</v>
      </c>
      <c r="AP19">
        <f t="shared" si="9"/>
        <v>74.074074074074076</v>
      </c>
      <c r="AQ19">
        <f t="shared" si="10"/>
        <v>18.518518518518519</v>
      </c>
      <c r="AR19">
        <v>720</v>
      </c>
      <c r="AS19">
        <v>740</v>
      </c>
      <c r="AT19">
        <v>1340</v>
      </c>
      <c r="AU19">
        <v>1390</v>
      </c>
      <c r="AW19">
        <v>85</v>
      </c>
    </row>
    <row r="20" spans="1:49">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t="s">
        <v>50</v>
      </c>
      <c r="Z20">
        <f t="shared" si="8"/>
        <v>1</v>
      </c>
      <c r="AA20" t="str">
        <f t="shared" si="17"/>
        <v>Portrait_Lola</v>
      </c>
      <c r="AB20">
        <v>0.2</v>
      </c>
      <c r="AC20" t="b">
        <v>0</v>
      </c>
      <c r="AD20">
        <v>53</v>
      </c>
      <c r="AF20">
        <v>0</v>
      </c>
      <c r="AG20">
        <v>1</v>
      </c>
      <c r="AH20">
        <v>10</v>
      </c>
      <c r="AI20">
        <v>10</v>
      </c>
      <c r="AJ20">
        <v>10</v>
      </c>
      <c r="AK20">
        <v>10</v>
      </c>
      <c r="AL20">
        <v>0.24149999999999999</v>
      </c>
      <c r="AM20">
        <v>0.15240000000000001</v>
      </c>
      <c r="AN20">
        <v>119</v>
      </c>
      <c r="AO20">
        <v>151</v>
      </c>
      <c r="AP20">
        <f t="shared" si="9"/>
        <v>74.074074074074076</v>
      </c>
      <c r="AQ20">
        <f t="shared" si="10"/>
        <v>18.518518518518519</v>
      </c>
      <c r="AR20">
        <v>80</v>
      </c>
      <c r="AS20">
        <v>100</v>
      </c>
      <c r="AT20">
        <v>120</v>
      </c>
      <c r="AU20">
        <v>170</v>
      </c>
      <c r="AW20">
        <v>85</v>
      </c>
    </row>
    <row r="21" spans="1:49">
      <c r="A21" t="s">
        <v>118</v>
      </c>
      <c r="B21">
        <v>20</v>
      </c>
      <c r="C21" t="str">
        <f t="shared" ref="C21:C32" si="18">"CharName_"&amp;Y21</f>
        <v>CharName_RockElemental</v>
      </c>
      <c r="D21" t="str">
        <f t="shared" si="3"/>
        <v>CharStory_RockElemental</v>
      </c>
      <c r="E21" t="str">
        <f t="shared" ref="E21:E32" si="19">"CharDesc_"&amp;Y21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t="s">
        <v>51</v>
      </c>
      <c r="Z21">
        <f t="shared" si="8"/>
        <v>1</v>
      </c>
      <c r="AA21" t="str">
        <f t="shared" ref="AA21:AA32" si="23">"Portrait_"&amp;Y21</f>
        <v>Portrait_RockElemental</v>
      </c>
      <c r="AB21">
        <v>0</v>
      </c>
      <c r="AC21" t="b">
        <v>0</v>
      </c>
      <c r="AD21">
        <v>28</v>
      </c>
      <c r="AF21">
        <v>0</v>
      </c>
      <c r="AG21">
        <v>1</v>
      </c>
      <c r="AH21">
        <v>10</v>
      </c>
      <c r="AI21">
        <v>10</v>
      </c>
      <c r="AJ21">
        <v>10</v>
      </c>
      <c r="AK21">
        <v>10</v>
      </c>
      <c r="AL21">
        <v>0.24149999999999999</v>
      </c>
      <c r="AM21">
        <v>0.15240000000000001</v>
      </c>
      <c r="AN21">
        <v>119</v>
      </c>
      <c r="AO21">
        <v>151</v>
      </c>
      <c r="AP21">
        <f t="shared" si="9"/>
        <v>74.074074074074076</v>
      </c>
      <c r="AQ21">
        <f t="shared" si="10"/>
        <v>18.518518518518519</v>
      </c>
      <c r="AR21">
        <v>230</v>
      </c>
      <c r="AS21">
        <v>250</v>
      </c>
      <c r="AT21">
        <v>620</v>
      </c>
      <c r="AU21">
        <v>670</v>
      </c>
      <c r="AW21">
        <v>85</v>
      </c>
    </row>
    <row r="22" spans="1:49">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t="s">
        <v>52</v>
      </c>
      <c r="Z22">
        <f t="shared" si="8"/>
        <v>1</v>
      </c>
      <c r="AA22" t="str">
        <f t="shared" si="23"/>
        <v>Portrait_Soldier</v>
      </c>
      <c r="AB22">
        <v>0.05</v>
      </c>
      <c r="AC22" t="b">
        <v>0</v>
      </c>
      <c r="AD22">
        <v>52</v>
      </c>
      <c r="AF22">
        <v>0</v>
      </c>
      <c r="AG22">
        <v>1</v>
      </c>
      <c r="AH22">
        <v>10</v>
      </c>
      <c r="AI22">
        <v>10</v>
      </c>
      <c r="AJ22">
        <v>10</v>
      </c>
      <c r="AK22">
        <v>10</v>
      </c>
      <c r="AL22">
        <v>0.24149999999999999</v>
      </c>
      <c r="AM22">
        <v>0.15240000000000001</v>
      </c>
      <c r="AN22">
        <v>119</v>
      </c>
      <c r="AO22">
        <v>151</v>
      </c>
      <c r="AP22">
        <f t="shared" si="9"/>
        <v>74.074074074074076</v>
      </c>
      <c r="AQ22">
        <f t="shared" si="10"/>
        <v>18.518518518518519</v>
      </c>
      <c r="AR22">
        <v>80</v>
      </c>
      <c r="AS22">
        <v>100</v>
      </c>
      <c r="AT22">
        <v>120</v>
      </c>
      <c r="AU22">
        <v>170</v>
      </c>
      <c r="AW22">
        <v>85</v>
      </c>
    </row>
    <row r="23" spans="1:49">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t="s">
        <v>53</v>
      </c>
      <c r="Z23">
        <f t="shared" si="8"/>
        <v>1</v>
      </c>
      <c r="AA23" t="str">
        <f t="shared" si="23"/>
        <v>Portrait_DualWarrior</v>
      </c>
      <c r="AB23">
        <v>0.12</v>
      </c>
      <c r="AC23" t="b">
        <v>0</v>
      </c>
      <c r="AD23">
        <v>54</v>
      </c>
      <c r="AF23">
        <v>0</v>
      </c>
      <c r="AG23">
        <v>1</v>
      </c>
      <c r="AH23">
        <v>10</v>
      </c>
      <c r="AI23">
        <v>10</v>
      </c>
      <c r="AJ23">
        <v>10</v>
      </c>
      <c r="AK23">
        <v>10</v>
      </c>
      <c r="AL23">
        <v>0.24149999999999999</v>
      </c>
      <c r="AM23">
        <v>0.15240000000000001</v>
      </c>
      <c r="AN23">
        <v>119</v>
      </c>
      <c r="AO23">
        <v>151</v>
      </c>
      <c r="AP23">
        <f t="shared" si="9"/>
        <v>74.074074074074076</v>
      </c>
      <c r="AQ23">
        <f t="shared" si="10"/>
        <v>18.518518518518519</v>
      </c>
      <c r="AR23">
        <v>80</v>
      </c>
      <c r="AS23">
        <v>100</v>
      </c>
      <c r="AT23">
        <v>120</v>
      </c>
      <c r="AU23">
        <v>170</v>
      </c>
      <c r="AW23">
        <v>85</v>
      </c>
    </row>
    <row r="24" spans="1:49"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Z24">
        <f t="shared" si="8"/>
        <v>0</v>
      </c>
      <c r="AA24" t="str">
        <f t="shared" si="23"/>
        <v>Portrait_</v>
      </c>
      <c r="AB24">
        <v>0.05</v>
      </c>
      <c r="AC24" t="b">
        <v>0</v>
      </c>
      <c r="AE24" t="s">
        <v>76</v>
      </c>
      <c r="AF24">
        <v>99999</v>
      </c>
      <c r="AH24">
        <v>10</v>
      </c>
      <c r="AI24">
        <v>10</v>
      </c>
      <c r="AJ24">
        <v>10</v>
      </c>
      <c r="AK24">
        <v>10</v>
      </c>
      <c r="AL24">
        <v>0.24149999999999999</v>
      </c>
      <c r="AM24">
        <v>0.15240000000000001</v>
      </c>
      <c r="AN24">
        <v>119</v>
      </c>
      <c r="AO24">
        <v>151</v>
      </c>
      <c r="AP24">
        <f t="shared" si="9"/>
        <v>74.074074074074076</v>
      </c>
      <c r="AQ24">
        <f t="shared" si="10"/>
        <v>18.518518518518519</v>
      </c>
      <c r="AR24">
        <v>99999</v>
      </c>
      <c r="AS24">
        <v>100019</v>
      </c>
      <c r="AT24">
        <v>99999</v>
      </c>
      <c r="AU24">
        <v>100049</v>
      </c>
      <c r="AW24">
        <v>85</v>
      </c>
    </row>
    <row r="25" spans="1:49"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t="s">
        <v>54</v>
      </c>
      <c r="Z25">
        <f t="shared" si="8"/>
        <v>1</v>
      </c>
      <c r="AA25" t="str">
        <f t="shared" si="23"/>
        <v>Portrait_GloryArmor</v>
      </c>
      <c r="AB25">
        <v>0.25</v>
      </c>
      <c r="AC25" t="b">
        <v>0</v>
      </c>
      <c r="AD25">
        <v>44</v>
      </c>
      <c r="AF25">
        <v>0</v>
      </c>
      <c r="AG25">
        <v>1</v>
      </c>
      <c r="AH25">
        <v>10</v>
      </c>
      <c r="AI25">
        <v>10</v>
      </c>
      <c r="AJ25">
        <v>10</v>
      </c>
      <c r="AK25">
        <v>10</v>
      </c>
      <c r="AL25">
        <v>0.24149999999999999</v>
      </c>
      <c r="AM25">
        <v>0.15240000000000001</v>
      </c>
      <c r="AN25">
        <v>119</v>
      </c>
      <c r="AO25">
        <v>151</v>
      </c>
      <c r="AP25">
        <f t="shared" si="9"/>
        <v>74.074074074074076</v>
      </c>
      <c r="AQ25">
        <f t="shared" si="10"/>
        <v>18.518518518518519</v>
      </c>
      <c r="AR25">
        <v>80</v>
      </c>
      <c r="AS25">
        <v>100</v>
      </c>
      <c r="AT25">
        <v>120</v>
      </c>
      <c r="AU25">
        <v>170</v>
      </c>
      <c r="AW25">
        <v>85</v>
      </c>
    </row>
    <row r="26" spans="1:49">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v>0</v>
      </c>
      <c r="Y26" t="s">
        <v>55</v>
      </c>
      <c r="Z26">
        <f t="shared" si="8"/>
        <v>1</v>
      </c>
      <c r="AA26" t="str">
        <f t="shared" si="23"/>
        <v>Portrait_RpgKnight</v>
      </c>
      <c r="AB26">
        <v>0.05</v>
      </c>
      <c r="AC26" t="b">
        <v>0</v>
      </c>
      <c r="AD26">
        <v>23</v>
      </c>
      <c r="AF26">
        <v>0</v>
      </c>
      <c r="AG26">
        <v>1</v>
      </c>
      <c r="AH26">
        <v>10</v>
      </c>
      <c r="AI26">
        <v>10</v>
      </c>
      <c r="AJ26">
        <v>10</v>
      </c>
      <c r="AK26">
        <v>10</v>
      </c>
      <c r="AL26">
        <v>0.24149999999999999</v>
      </c>
      <c r="AM26">
        <v>0.15240000000000001</v>
      </c>
      <c r="AN26">
        <v>119</v>
      </c>
      <c r="AO26">
        <v>151</v>
      </c>
      <c r="AP26">
        <f t="shared" si="9"/>
        <v>74.074074074074076</v>
      </c>
      <c r="AQ26">
        <f t="shared" si="10"/>
        <v>18.518518518518519</v>
      </c>
      <c r="AR26">
        <v>230</v>
      </c>
      <c r="AS26">
        <v>250</v>
      </c>
      <c r="AT26">
        <v>620</v>
      </c>
      <c r="AU26">
        <v>670</v>
      </c>
      <c r="AW26">
        <v>85</v>
      </c>
    </row>
    <row r="27" spans="1:49">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t="s">
        <v>56</v>
      </c>
      <c r="Z27">
        <f t="shared" si="8"/>
        <v>1</v>
      </c>
      <c r="AA27" t="str">
        <f t="shared" si="23"/>
        <v>Portrait_DemonHuntress</v>
      </c>
      <c r="AB27">
        <v>0.05</v>
      </c>
      <c r="AC27" t="b">
        <v>0</v>
      </c>
      <c r="AD27">
        <v>7</v>
      </c>
      <c r="AF27">
        <v>0</v>
      </c>
      <c r="AG27">
        <v>1</v>
      </c>
      <c r="AH27">
        <v>10</v>
      </c>
      <c r="AI27">
        <v>10</v>
      </c>
      <c r="AJ27">
        <v>10</v>
      </c>
      <c r="AK27">
        <v>10</v>
      </c>
      <c r="AL27">
        <v>0.24149999999999999</v>
      </c>
      <c r="AM27">
        <v>0.15240000000000001</v>
      </c>
      <c r="AN27">
        <v>119</v>
      </c>
      <c r="AO27">
        <v>151</v>
      </c>
      <c r="AP27">
        <f t="shared" si="9"/>
        <v>74.074074074074076</v>
      </c>
      <c r="AQ27">
        <f t="shared" si="10"/>
        <v>18.518518518518519</v>
      </c>
      <c r="AR27">
        <v>720</v>
      </c>
      <c r="AS27">
        <v>740</v>
      </c>
      <c r="AT27">
        <v>1340</v>
      </c>
      <c r="AU27">
        <v>1390</v>
      </c>
      <c r="AW27">
        <v>85</v>
      </c>
    </row>
    <row r="28" spans="1:49"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Z28">
        <f t="shared" si="8"/>
        <v>0</v>
      </c>
      <c r="AA28" t="str">
        <f t="shared" si="23"/>
        <v>Portrait_</v>
      </c>
      <c r="AB28">
        <v>0.05</v>
      </c>
      <c r="AC28" t="b">
        <v>0</v>
      </c>
      <c r="AE28" t="s">
        <v>75</v>
      </c>
      <c r="AF28">
        <v>99999</v>
      </c>
      <c r="AH28">
        <v>10</v>
      </c>
      <c r="AI28">
        <v>10</v>
      </c>
      <c r="AJ28">
        <v>10</v>
      </c>
      <c r="AK28">
        <v>10</v>
      </c>
      <c r="AL28">
        <v>0.24149999999999999</v>
      </c>
      <c r="AM28">
        <v>0.15240000000000001</v>
      </c>
      <c r="AN28">
        <v>119</v>
      </c>
      <c r="AO28">
        <v>151</v>
      </c>
      <c r="AP28">
        <f t="shared" si="9"/>
        <v>74.074074074074076</v>
      </c>
      <c r="AQ28">
        <f t="shared" si="10"/>
        <v>18.518518518518519</v>
      </c>
      <c r="AR28">
        <v>99999</v>
      </c>
      <c r="AS28">
        <v>100019</v>
      </c>
      <c r="AT28">
        <v>99999</v>
      </c>
      <c r="AU28">
        <v>100049</v>
      </c>
      <c r="AW28">
        <v>85</v>
      </c>
    </row>
    <row r="29" spans="1:49"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t="s">
        <v>57</v>
      </c>
      <c r="Z29">
        <f t="shared" si="8"/>
        <v>1</v>
      </c>
      <c r="AA29" t="str">
        <f t="shared" si="23"/>
        <v>Portrait_MobileFemale</v>
      </c>
      <c r="AB29">
        <v>0.05</v>
      </c>
      <c r="AC29" t="b">
        <v>0</v>
      </c>
      <c r="AD29">
        <v>29</v>
      </c>
      <c r="AF29">
        <v>0</v>
      </c>
      <c r="AG29">
        <v>1</v>
      </c>
      <c r="AH29">
        <v>10</v>
      </c>
      <c r="AI29">
        <v>10</v>
      </c>
      <c r="AJ29">
        <v>10</v>
      </c>
      <c r="AK29">
        <v>10</v>
      </c>
      <c r="AL29">
        <v>0.24149999999999999</v>
      </c>
      <c r="AM29">
        <v>0.15240000000000001</v>
      </c>
      <c r="AN29">
        <v>119</v>
      </c>
      <c r="AO29">
        <v>151</v>
      </c>
      <c r="AP29">
        <f t="shared" si="9"/>
        <v>74.074074074074076</v>
      </c>
      <c r="AQ29">
        <f t="shared" si="10"/>
        <v>18.518518518518519</v>
      </c>
      <c r="AR29">
        <v>230</v>
      </c>
      <c r="AS29">
        <v>250</v>
      </c>
      <c r="AT29">
        <v>620</v>
      </c>
      <c r="AU29">
        <v>670</v>
      </c>
      <c r="AW29">
        <v>85</v>
      </c>
    </row>
    <row r="30" spans="1:49">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t="s">
        <v>58</v>
      </c>
      <c r="Z30">
        <f t="shared" si="8"/>
        <v>1</v>
      </c>
      <c r="AA30" t="str">
        <f t="shared" si="23"/>
        <v>Portrait_CyborgCharacter</v>
      </c>
      <c r="AB30">
        <v>0.15</v>
      </c>
      <c r="AC30" t="b">
        <v>0</v>
      </c>
      <c r="AD30">
        <v>46</v>
      </c>
      <c r="AF30">
        <v>0</v>
      </c>
      <c r="AG30">
        <v>1</v>
      </c>
      <c r="AH30">
        <v>10</v>
      </c>
      <c r="AI30">
        <v>10</v>
      </c>
      <c r="AJ30">
        <v>10</v>
      </c>
      <c r="AK30">
        <v>10</v>
      </c>
      <c r="AL30">
        <v>0.24149999999999999</v>
      </c>
      <c r="AM30">
        <v>0.15240000000000001</v>
      </c>
      <c r="AN30">
        <v>119</v>
      </c>
      <c r="AO30">
        <v>151</v>
      </c>
      <c r="AP30">
        <f t="shared" si="9"/>
        <v>74.074074074074076</v>
      </c>
      <c r="AQ30">
        <f t="shared" si="10"/>
        <v>18.518518518518519</v>
      </c>
      <c r="AR30">
        <v>80</v>
      </c>
      <c r="AS30">
        <v>100</v>
      </c>
      <c r="AT30">
        <v>120</v>
      </c>
      <c r="AU30">
        <v>170</v>
      </c>
      <c r="AW30">
        <v>85</v>
      </c>
    </row>
    <row r="31" spans="1:49">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t="s">
        <v>59</v>
      </c>
      <c r="Z31">
        <f t="shared" si="8"/>
        <v>1</v>
      </c>
      <c r="AA31" t="str">
        <f t="shared" si="23"/>
        <v>Portrait_SandWarrior</v>
      </c>
      <c r="AB31">
        <v>0.15</v>
      </c>
      <c r="AC31" t="b">
        <v>0</v>
      </c>
      <c r="AD31">
        <v>42</v>
      </c>
      <c r="AF31">
        <v>0</v>
      </c>
      <c r="AG31">
        <v>1</v>
      </c>
      <c r="AH31">
        <v>10</v>
      </c>
      <c r="AI31">
        <v>10</v>
      </c>
      <c r="AJ31">
        <v>10</v>
      </c>
      <c r="AK31">
        <v>10</v>
      </c>
      <c r="AL31">
        <v>0.24149999999999999</v>
      </c>
      <c r="AM31">
        <v>0.15240000000000001</v>
      </c>
      <c r="AN31">
        <v>119</v>
      </c>
      <c r="AO31">
        <v>151</v>
      </c>
      <c r="AP31">
        <f t="shared" si="9"/>
        <v>74.074074074074076</v>
      </c>
      <c r="AQ31">
        <f t="shared" si="10"/>
        <v>18.518518518518519</v>
      </c>
      <c r="AR31">
        <v>80</v>
      </c>
      <c r="AS31">
        <v>100</v>
      </c>
      <c r="AT31">
        <v>120</v>
      </c>
      <c r="AU31">
        <v>170</v>
      </c>
      <c r="AW31">
        <v>85</v>
      </c>
    </row>
    <row r="32" spans="1:49">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t="s">
        <v>60</v>
      </c>
      <c r="Z32">
        <f t="shared" si="8"/>
        <v>1</v>
      </c>
      <c r="AA32" t="str">
        <f t="shared" si="23"/>
        <v>Portrait_BladeFanDancer</v>
      </c>
      <c r="AB32">
        <v>0.05</v>
      </c>
      <c r="AC32" t="b">
        <v>0</v>
      </c>
      <c r="AD32">
        <v>11</v>
      </c>
      <c r="AF32">
        <v>0</v>
      </c>
      <c r="AG32">
        <v>1</v>
      </c>
      <c r="AH32">
        <v>10</v>
      </c>
      <c r="AI32">
        <v>10</v>
      </c>
      <c r="AJ32">
        <v>10</v>
      </c>
      <c r="AK32">
        <v>10</v>
      </c>
      <c r="AL32">
        <v>0.24149999999999999</v>
      </c>
      <c r="AM32">
        <v>0.15240000000000001</v>
      </c>
      <c r="AN32">
        <v>119</v>
      </c>
      <c r="AO32">
        <v>151</v>
      </c>
      <c r="AP32">
        <f t="shared" si="9"/>
        <v>74.074074074074076</v>
      </c>
      <c r="AQ32">
        <f t="shared" si="10"/>
        <v>18.518518518518519</v>
      </c>
      <c r="AR32">
        <v>720</v>
      </c>
      <c r="AS32">
        <v>740</v>
      </c>
      <c r="AT32">
        <v>1340</v>
      </c>
      <c r="AU32">
        <v>1390</v>
      </c>
      <c r="AW32">
        <v>85</v>
      </c>
    </row>
    <row r="33" spans="1:49" hidden="1" outlineLevel="1">
      <c r="A33" t="s">
        <v>143</v>
      </c>
      <c r="B33">
        <v>32</v>
      </c>
      <c r="C33" t="str">
        <f t="shared" ref="C33:C41" si="24">"CharName_"&amp;Y33</f>
        <v>CharName_MobileLancer</v>
      </c>
      <c r="D33" t="str">
        <f t="shared" si="3"/>
        <v>CharStory_MobileLancer</v>
      </c>
      <c r="E33" t="str">
        <f t="shared" ref="E33:E41" si="25">"CharDesc_"&amp;Y33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t="s">
        <v>61</v>
      </c>
      <c r="Z33">
        <f t="shared" si="8"/>
        <v>1</v>
      </c>
      <c r="AA33" t="str">
        <f t="shared" ref="AA33:AA41" si="29">"Portrait_"&amp;Y33</f>
        <v>Portrait_MobileLancer</v>
      </c>
      <c r="AB33">
        <v>0.05</v>
      </c>
      <c r="AC33" t="b">
        <v>0</v>
      </c>
      <c r="AE33" t="s">
        <v>75</v>
      </c>
      <c r="AF33">
        <v>99999</v>
      </c>
      <c r="AH33">
        <v>10</v>
      </c>
      <c r="AI33">
        <v>10</v>
      </c>
      <c r="AJ33">
        <v>10</v>
      </c>
      <c r="AK33">
        <v>10</v>
      </c>
      <c r="AL33">
        <v>0.24149999999999999</v>
      </c>
      <c r="AM33">
        <v>0.15240000000000001</v>
      </c>
      <c r="AN33">
        <v>119</v>
      </c>
      <c r="AO33">
        <v>151</v>
      </c>
      <c r="AP33">
        <f t="shared" si="9"/>
        <v>74.074074074074076</v>
      </c>
      <c r="AQ33">
        <f t="shared" si="10"/>
        <v>18.518518518518519</v>
      </c>
      <c r="AR33">
        <v>99999</v>
      </c>
      <c r="AS33">
        <v>100019</v>
      </c>
      <c r="AT33">
        <v>99999</v>
      </c>
      <c r="AU33">
        <v>100049</v>
      </c>
      <c r="AW33">
        <v>85</v>
      </c>
    </row>
    <row r="34" spans="1:49"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v>0</v>
      </c>
      <c r="Y34" t="s">
        <v>62</v>
      </c>
      <c r="Z34">
        <f t="shared" si="8"/>
        <v>1</v>
      </c>
      <c r="AA34" t="str">
        <f t="shared" si="29"/>
        <v>Portrait_Syria</v>
      </c>
      <c r="AB34">
        <v>0.05</v>
      </c>
      <c r="AC34" t="b">
        <v>0</v>
      </c>
      <c r="AD34">
        <v>4</v>
      </c>
      <c r="AF34">
        <v>0</v>
      </c>
      <c r="AG34">
        <v>1</v>
      </c>
      <c r="AH34">
        <v>10</v>
      </c>
      <c r="AI34">
        <v>10</v>
      </c>
      <c r="AJ34">
        <v>10</v>
      </c>
      <c r="AK34">
        <v>10</v>
      </c>
      <c r="AL34">
        <v>0.24149999999999999</v>
      </c>
      <c r="AM34">
        <v>0.15240000000000001</v>
      </c>
      <c r="AN34">
        <v>119</v>
      </c>
      <c r="AO34">
        <v>151</v>
      </c>
      <c r="AP34">
        <f t="shared" si="9"/>
        <v>74.074074074074076</v>
      </c>
      <c r="AQ34">
        <f t="shared" si="10"/>
        <v>18.518518518518519</v>
      </c>
      <c r="AR34">
        <v>720</v>
      </c>
      <c r="AS34">
        <v>740</v>
      </c>
      <c r="AT34">
        <v>1340</v>
      </c>
      <c r="AU34">
        <v>1390</v>
      </c>
      <c r="AW34">
        <v>85</v>
      </c>
    </row>
    <row r="35" spans="1:49"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t="s">
        <v>63</v>
      </c>
      <c r="Z35">
        <f t="shared" si="8"/>
        <v>1</v>
      </c>
      <c r="AA35" t="str">
        <f t="shared" si="29"/>
        <v>Portrait_RobotFive</v>
      </c>
      <c r="AB35">
        <v>0.05</v>
      </c>
      <c r="AC35" t="b">
        <v>0</v>
      </c>
      <c r="AE35" t="s">
        <v>75</v>
      </c>
      <c r="AF35">
        <v>99999</v>
      </c>
      <c r="AH35">
        <v>10</v>
      </c>
      <c r="AI35">
        <v>10</v>
      </c>
      <c r="AJ35">
        <v>10</v>
      </c>
      <c r="AK35">
        <v>10</v>
      </c>
      <c r="AL35">
        <v>0.24149999999999999</v>
      </c>
      <c r="AM35">
        <v>0.15240000000000001</v>
      </c>
      <c r="AN35">
        <v>119</v>
      </c>
      <c r="AO35">
        <v>151</v>
      </c>
      <c r="AP35">
        <f t="shared" si="9"/>
        <v>74.074074074074076</v>
      </c>
      <c r="AQ35">
        <f t="shared" si="10"/>
        <v>18.518518518518519</v>
      </c>
      <c r="AR35">
        <v>99999</v>
      </c>
      <c r="AS35">
        <v>100019</v>
      </c>
      <c r="AT35">
        <v>99999</v>
      </c>
      <c r="AU35">
        <v>100049</v>
      </c>
      <c r="AW35">
        <v>85</v>
      </c>
    </row>
    <row r="36" spans="1:49"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t="s">
        <v>64</v>
      </c>
      <c r="Z36">
        <f t="shared" si="8"/>
        <v>1</v>
      </c>
      <c r="AA36" t="str">
        <f t="shared" si="29"/>
        <v>Portrait_Linhi</v>
      </c>
      <c r="AB36">
        <v>0.05</v>
      </c>
      <c r="AC36" t="b">
        <v>0</v>
      </c>
      <c r="AD36">
        <v>9</v>
      </c>
      <c r="AF36">
        <v>0</v>
      </c>
      <c r="AG36">
        <v>1</v>
      </c>
      <c r="AH36">
        <v>10</v>
      </c>
      <c r="AI36">
        <v>10</v>
      </c>
      <c r="AJ36">
        <v>10</v>
      </c>
      <c r="AK36">
        <v>10</v>
      </c>
      <c r="AL36">
        <v>0.24149999999999999</v>
      </c>
      <c r="AM36">
        <v>0.15240000000000001</v>
      </c>
      <c r="AN36">
        <v>119</v>
      </c>
      <c r="AO36">
        <v>151</v>
      </c>
      <c r="AP36">
        <f t="shared" si="9"/>
        <v>74.074074074074076</v>
      </c>
      <c r="AQ36">
        <f t="shared" si="10"/>
        <v>18.518518518518519</v>
      </c>
      <c r="AR36">
        <v>720</v>
      </c>
      <c r="AS36">
        <v>740</v>
      </c>
      <c r="AT36">
        <v>1340</v>
      </c>
      <c r="AU36">
        <v>1390</v>
      </c>
      <c r="AW36">
        <v>85</v>
      </c>
    </row>
    <row r="37" spans="1:49">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t="s">
        <v>65</v>
      </c>
      <c r="Z37">
        <f t="shared" si="8"/>
        <v>1</v>
      </c>
      <c r="AA37" t="str">
        <f t="shared" si="29"/>
        <v>Portrait_NecromancerFour</v>
      </c>
      <c r="AB37">
        <v>0.05</v>
      </c>
      <c r="AC37" t="b">
        <v>0</v>
      </c>
      <c r="AD37">
        <v>3</v>
      </c>
      <c r="AF37">
        <v>0</v>
      </c>
      <c r="AG37">
        <v>1</v>
      </c>
      <c r="AH37">
        <v>10</v>
      </c>
      <c r="AI37">
        <v>10</v>
      </c>
      <c r="AJ37">
        <v>10</v>
      </c>
      <c r="AK37">
        <v>10</v>
      </c>
      <c r="AL37">
        <v>0.24149999999999999</v>
      </c>
      <c r="AM37">
        <v>0.15240000000000001</v>
      </c>
      <c r="AN37">
        <v>119</v>
      </c>
      <c r="AO37">
        <v>151</v>
      </c>
      <c r="AP37">
        <f t="shared" si="9"/>
        <v>74.074074074074076</v>
      </c>
      <c r="AQ37">
        <f t="shared" si="10"/>
        <v>18.518518518518519</v>
      </c>
      <c r="AR37">
        <v>720</v>
      </c>
      <c r="AS37">
        <v>740</v>
      </c>
      <c r="AT37">
        <v>1340</v>
      </c>
      <c r="AU37">
        <v>1390</v>
      </c>
      <c r="AW37">
        <v>85</v>
      </c>
    </row>
    <row r="38" spans="1:49">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t="s">
        <v>66</v>
      </c>
      <c r="Z38">
        <f t="shared" si="8"/>
        <v>1</v>
      </c>
      <c r="AA38" t="str">
        <f t="shared" si="29"/>
        <v>Portrait_GirlWarrior</v>
      </c>
      <c r="AB38">
        <v>0</v>
      </c>
      <c r="AC38" t="b">
        <v>0</v>
      </c>
      <c r="AD38">
        <v>41</v>
      </c>
      <c r="AF38">
        <v>0</v>
      </c>
      <c r="AG38">
        <v>1</v>
      </c>
      <c r="AH38">
        <v>10</v>
      </c>
      <c r="AI38">
        <v>10</v>
      </c>
      <c r="AJ38">
        <v>10</v>
      </c>
      <c r="AK38">
        <v>10</v>
      </c>
      <c r="AL38">
        <v>0.24149999999999999</v>
      </c>
      <c r="AM38">
        <v>0.15240000000000001</v>
      </c>
      <c r="AN38">
        <v>119</v>
      </c>
      <c r="AO38">
        <v>151</v>
      </c>
      <c r="AP38">
        <f t="shared" si="9"/>
        <v>74.074074074074076</v>
      </c>
      <c r="AQ38">
        <f t="shared" si="10"/>
        <v>18.518518518518519</v>
      </c>
      <c r="AR38">
        <v>80</v>
      </c>
      <c r="AS38">
        <v>100</v>
      </c>
      <c r="AT38">
        <v>120</v>
      </c>
      <c r="AU38">
        <v>170</v>
      </c>
      <c r="AW38">
        <v>85</v>
      </c>
    </row>
    <row r="39" spans="1:49">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t="s">
        <v>67</v>
      </c>
      <c r="Z39">
        <f t="shared" si="8"/>
        <v>1</v>
      </c>
      <c r="AA39" t="str">
        <f t="shared" si="29"/>
        <v>Portrait_GirlArcher</v>
      </c>
      <c r="AB39">
        <v>0.05</v>
      </c>
      <c r="AC39" t="b">
        <v>0</v>
      </c>
      <c r="AD39">
        <v>8</v>
      </c>
      <c r="AF39">
        <v>0</v>
      </c>
      <c r="AG39">
        <v>1</v>
      </c>
      <c r="AH39">
        <v>10</v>
      </c>
      <c r="AI39">
        <v>10</v>
      </c>
      <c r="AJ39">
        <v>10</v>
      </c>
      <c r="AK39">
        <v>10</v>
      </c>
      <c r="AL39">
        <v>0.24149999999999999</v>
      </c>
      <c r="AM39">
        <v>0.15240000000000001</v>
      </c>
      <c r="AN39">
        <v>119</v>
      </c>
      <c r="AO39">
        <v>151</v>
      </c>
      <c r="AP39">
        <f t="shared" si="9"/>
        <v>74.074074074074076</v>
      </c>
      <c r="AQ39">
        <f t="shared" si="10"/>
        <v>18.518518518518519</v>
      </c>
      <c r="AR39">
        <v>720</v>
      </c>
      <c r="AS39">
        <v>740</v>
      </c>
      <c r="AT39">
        <v>1340</v>
      </c>
      <c r="AU39">
        <v>1390</v>
      </c>
      <c r="AW39">
        <v>85</v>
      </c>
    </row>
    <row r="40" spans="1:49">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t="s">
        <v>68</v>
      </c>
      <c r="Z40">
        <f t="shared" si="8"/>
        <v>1</v>
      </c>
      <c r="AA40" t="str">
        <f t="shared" si="29"/>
        <v>Portrait_EnergyShieldRobot</v>
      </c>
      <c r="AB40">
        <v>0.08</v>
      </c>
      <c r="AC40" t="b">
        <v>0</v>
      </c>
      <c r="AD40">
        <v>48</v>
      </c>
      <c r="AF40">
        <v>0</v>
      </c>
      <c r="AG40">
        <v>1</v>
      </c>
      <c r="AH40">
        <v>10</v>
      </c>
      <c r="AI40">
        <v>10</v>
      </c>
      <c r="AJ40">
        <v>10</v>
      </c>
      <c r="AK40">
        <v>10</v>
      </c>
      <c r="AL40">
        <v>0.24149999999999999</v>
      </c>
      <c r="AM40">
        <v>0.15240000000000001</v>
      </c>
      <c r="AN40">
        <v>119</v>
      </c>
      <c r="AO40">
        <v>151</v>
      </c>
      <c r="AP40">
        <f t="shared" si="9"/>
        <v>74.074074074074076</v>
      </c>
      <c r="AQ40">
        <f t="shared" si="10"/>
        <v>18.518518518518519</v>
      </c>
      <c r="AR40">
        <v>80</v>
      </c>
      <c r="AS40">
        <v>100</v>
      </c>
      <c r="AT40">
        <v>120</v>
      </c>
      <c r="AU40">
        <v>170</v>
      </c>
      <c r="AW40">
        <v>85</v>
      </c>
    </row>
    <row r="41" spans="1:49">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t="s">
        <v>69</v>
      </c>
      <c r="Z41">
        <f t="shared" si="8"/>
        <v>1</v>
      </c>
      <c r="AA41" t="str">
        <f t="shared" si="29"/>
        <v>Portrait_IceMagician</v>
      </c>
      <c r="AB41">
        <v>0.05</v>
      </c>
      <c r="AC41" t="b">
        <v>1</v>
      </c>
      <c r="AD41">
        <v>2</v>
      </c>
      <c r="AF41">
        <v>0</v>
      </c>
      <c r="AG41">
        <v>1</v>
      </c>
      <c r="AH41">
        <v>10</v>
      </c>
      <c r="AI41">
        <v>10</v>
      </c>
      <c r="AJ41">
        <v>10</v>
      </c>
      <c r="AK41">
        <v>10</v>
      </c>
      <c r="AL41">
        <v>0.24149999999999999</v>
      </c>
      <c r="AM41">
        <v>0.15240000000000001</v>
      </c>
      <c r="AN41">
        <v>119</v>
      </c>
      <c r="AO41">
        <v>151</v>
      </c>
      <c r="AP41">
        <f t="shared" si="9"/>
        <v>74.074074074074076</v>
      </c>
      <c r="AQ41">
        <f t="shared" si="10"/>
        <v>18.518518518518519</v>
      </c>
      <c r="AR41">
        <v>720</v>
      </c>
      <c r="AS41">
        <v>740</v>
      </c>
      <c r="AT41">
        <v>1340</v>
      </c>
      <c r="AU41">
        <v>1390</v>
      </c>
      <c r="AW41">
        <v>85</v>
      </c>
    </row>
    <row r="42" spans="1:49">
      <c r="A42" t="s">
        <v>126</v>
      </c>
      <c r="B42">
        <v>41</v>
      </c>
      <c r="C42" t="str">
        <f t="shared" ref="C42" si="30">"CharName_"&amp;Y42</f>
        <v>CharName_AngelicWarrior</v>
      </c>
      <c r="D42" t="str">
        <f t="shared" si="3"/>
        <v>CharStory_AngelicWarrior</v>
      </c>
      <c r="E42" t="str">
        <f t="shared" ref="E42" si="31">"CharDesc_"&amp;Y42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t="s">
        <v>73</v>
      </c>
      <c r="Z42">
        <f t="shared" si="8"/>
        <v>1</v>
      </c>
      <c r="AA42" t="str">
        <f t="shared" ref="AA42" si="35">"Portrait_"&amp;Y42</f>
        <v>Portrait_AngelicWarrior</v>
      </c>
      <c r="AB42">
        <v>0.05</v>
      </c>
      <c r="AC42" t="b">
        <v>1</v>
      </c>
      <c r="AD42">
        <v>25</v>
      </c>
      <c r="AF42">
        <v>0</v>
      </c>
      <c r="AG42">
        <v>1</v>
      </c>
      <c r="AH42">
        <v>10</v>
      </c>
      <c r="AI42">
        <v>10</v>
      </c>
      <c r="AJ42">
        <v>10</v>
      </c>
      <c r="AK42">
        <v>10</v>
      </c>
      <c r="AL42">
        <v>0.24149999999999999</v>
      </c>
      <c r="AM42">
        <v>0.15240000000000001</v>
      </c>
      <c r="AN42">
        <v>119</v>
      </c>
      <c r="AO42">
        <v>151</v>
      </c>
      <c r="AP42">
        <f t="shared" si="9"/>
        <v>74.074074074074076</v>
      </c>
      <c r="AQ42">
        <f t="shared" si="10"/>
        <v>18.518518518518519</v>
      </c>
      <c r="AR42">
        <v>230</v>
      </c>
      <c r="AS42">
        <v>250</v>
      </c>
      <c r="AT42">
        <v>620</v>
      </c>
      <c r="AU42">
        <v>670</v>
      </c>
      <c r="AW42">
        <v>85</v>
      </c>
    </row>
  </sheetData>
  <autoFilter ref="AF1:AF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IFERROR(VLOOKUP(A2,ActorTable!$A:$Y,MATCH(ActorTable!$Y$1,ActorTable!$A$1:$Y$1,0),0),"액터아이디없음")</f>
        <v>Ganfaul</v>
      </c>
      <c r="C2" t="b">
        <v>0</v>
      </c>
      <c r="D2">
        <v>2.4</v>
      </c>
      <c r="E2" t="b">
        <v>0</v>
      </c>
      <c r="F2">
        <v>155</v>
      </c>
    </row>
    <row r="3" spans="1:6">
      <c r="A3" t="s">
        <v>107</v>
      </c>
      <c r="B3" t="str">
        <f>IFERROR(VLOOKUP(A3,ActorTable!$A:$Y,MATCH(ActorTable!$Y$1,ActorTable!$A$1:$Y$1,0),0),"액터아이디없음")</f>
        <v>KeepSeries</v>
      </c>
      <c r="C3" t="b">
        <v>0</v>
      </c>
      <c r="D3">
        <v>2.1</v>
      </c>
      <c r="E3" t="b">
        <v>0</v>
      </c>
    </row>
    <row r="4" spans="1:6">
      <c r="A4" t="s">
        <v>108</v>
      </c>
      <c r="B4" t="str">
        <f>IFERROR(VLOOKUP(A4,ActorTable!$A:$Y,MATCH(ActorTable!$Y$1,ActorTable!$A$1:$Y$1,0),0),"액터아이디없음")</f>
        <v>Bei</v>
      </c>
      <c r="C4" t="b">
        <v>1</v>
      </c>
      <c r="D4">
        <v>1.5</v>
      </c>
      <c r="E4" t="b">
        <v>0</v>
      </c>
    </row>
    <row r="5" spans="1:6">
      <c r="A5" t="s">
        <v>109</v>
      </c>
      <c r="B5" t="str">
        <f>IFERROR(VLOOKUP(A5,ActorTable!$A:$Y,MATCH(ActorTable!$Y$1,ActorTable!$A$1:$Y$1,0),0),"액터아이디없음")</f>
        <v>JellyFishGirl</v>
      </c>
      <c r="C5" t="b">
        <v>0</v>
      </c>
      <c r="E5" t="b">
        <v>0</v>
      </c>
      <c r="F5">
        <v>195</v>
      </c>
    </row>
    <row r="6" spans="1:6">
      <c r="A6" t="s">
        <v>110</v>
      </c>
      <c r="B6" t="str">
        <f>IFERROR(VLOOKUP(A6,ActorTable!$A:$Y,MATCH(ActorTable!$Y$1,ActorTable!$A$1:$Y$1,0),0),"액터아이디없음")</f>
        <v>DynaMob</v>
      </c>
      <c r="C6" t="b">
        <v>0</v>
      </c>
      <c r="D6">
        <v>2.5</v>
      </c>
      <c r="E6" t="b">
        <v>0</v>
      </c>
    </row>
    <row r="7" spans="1:6">
      <c r="A7" t="s">
        <v>111</v>
      </c>
      <c r="B7" t="str">
        <f>IFERROR(VLOOKUP(A7,ActorTable!$A:$Y,MATCH(ActorTable!$Y$1,ActorTable!$A$1:$Y$1,0),0),"액터아이디없음")</f>
        <v>ChaosElemental</v>
      </c>
      <c r="C7" t="b">
        <v>1</v>
      </c>
      <c r="D7">
        <v>2.1</v>
      </c>
      <c r="E7" t="b">
        <v>0</v>
      </c>
    </row>
    <row r="8" spans="1:6">
      <c r="A8" t="s">
        <v>112</v>
      </c>
      <c r="B8" t="str">
        <f>IFERROR(VLOOKUP(A8,ActorTable!$A:$Y,MATCH(ActorTable!$Y$1,ActorTable!$A$1:$Y$1,0),0),"액터아이디없음")</f>
        <v>SuperHero</v>
      </c>
      <c r="C8" t="b">
        <v>0</v>
      </c>
      <c r="E8" t="b">
        <v>0</v>
      </c>
      <c r="F8">
        <v>205</v>
      </c>
    </row>
    <row r="9" spans="1:6">
      <c r="A9" t="s">
        <v>113</v>
      </c>
      <c r="B9" t="str">
        <f>IFERROR(VLOOKUP(A9,ActorTable!$A:$Y,MATCH(ActorTable!$Y$1,ActorTable!$A$1:$Y$1,0),0),"액터아이디없음")</f>
        <v>Meryl</v>
      </c>
      <c r="C9" t="b">
        <v>1</v>
      </c>
      <c r="D9">
        <v>1.3</v>
      </c>
      <c r="E9" t="b">
        <v>0</v>
      </c>
    </row>
    <row r="10" spans="1:6">
      <c r="A10" t="s">
        <v>114</v>
      </c>
      <c r="B10" t="str">
        <f>IFERROR(VLOOKUP(A10,ActorTable!$A:$Y,MATCH(ActorTable!$Y$1,ActorTable!$A$1:$Y$1,0),0),"액터아이디없음")</f>
        <v>GreekWarrior</v>
      </c>
      <c r="C10" t="b">
        <v>1</v>
      </c>
      <c r="E10" t="b">
        <v>0</v>
      </c>
    </row>
    <row r="11" spans="1:6">
      <c r="A11" t="s">
        <v>115</v>
      </c>
      <c r="B11" t="str">
        <f>IFERROR(VLOOKUP(A11,ActorTable!$A:$Y,MATCH(ActorTable!$Y$1,ActorTable!$A$1:$Y$1,0),0),"액터아이디없음")</f>
        <v>Kachujin</v>
      </c>
      <c r="C11" t="b">
        <v>1</v>
      </c>
      <c r="E11" t="b">
        <v>0</v>
      </c>
    </row>
    <row r="12" spans="1:6">
      <c r="A12" t="s">
        <v>116</v>
      </c>
      <c r="B12" t="str">
        <f>IFERROR(VLOOKUP(A12,ActorTable!$A:$Y,MATCH(ActorTable!$Y$1,ActorTable!$A$1:$Y$1,0),0),"액터아이디없음")</f>
        <v>Medea</v>
      </c>
      <c r="C12" t="b">
        <v>1</v>
      </c>
      <c r="E12" t="b">
        <v>0</v>
      </c>
    </row>
    <row r="13" spans="1:6">
      <c r="A13" t="s">
        <v>117</v>
      </c>
      <c r="B13" t="str">
        <f>IFERROR(VLOOKUP(A13,ActorTable!$A:$Y,MATCH(ActorTable!$Y$1,ActorTable!$A$1:$Y$1,0),0),"액터아이디없음")</f>
        <v>Lola</v>
      </c>
      <c r="C13" t="b">
        <v>1</v>
      </c>
      <c r="E13" t="b">
        <v>0</v>
      </c>
      <c r="F13">
        <v>195</v>
      </c>
    </row>
    <row r="14" spans="1:6">
      <c r="A14" t="s">
        <v>118</v>
      </c>
      <c r="B14" t="str">
        <f>IFERROR(VLOOKUP(A14,ActorTable!$A:$Y,MATCH(ActorTable!$Y$1,ActorTable!$A$1:$Y$1,0),0),"액터아이디없음")</f>
        <v>RockElemental</v>
      </c>
      <c r="C14" t="b">
        <v>0</v>
      </c>
      <c r="D14">
        <v>2.1</v>
      </c>
      <c r="E14" t="b">
        <v>0</v>
      </c>
    </row>
    <row r="15" spans="1:6">
      <c r="A15" t="s">
        <v>119</v>
      </c>
      <c r="B15" t="str">
        <f>IFERROR(VLOOKUP(A15,ActorTable!$A:$Y,MATCH(ActorTable!$Y$1,ActorTable!$A$1:$Y$1,0),0),"액터아이디없음")</f>
        <v>Soldier</v>
      </c>
      <c r="C15" t="b">
        <v>1</v>
      </c>
      <c r="E15" t="b">
        <v>0</v>
      </c>
    </row>
    <row r="16" spans="1:6">
      <c r="A16" t="s">
        <v>120</v>
      </c>
      <c r="B16" t="str">
        <f>IFERROR(VLOOKUP(A16,ActorTable!$A:$Y,MATCH(ActorTable!$Y$1,ActorTable!$A$1:$Y$1,0),0),"액터아이디없음")</f>
        <v>SandWarrior</v>
      </c>
      <c r="C16" t="b">
        <v>0</v>
      </c>
      <c r="D16">
        <v>2.2999999999999998</v>
      </c>
      <c r="E16" t="b">
        <v>0</v>
      </c>
    </row>
    <row r="17" spans="1:6">
      <c r="A17" t="s">
        <v>121</v>
      </c>
      <c r="B17" t="str">
        <f>IFERROR(VLOOKUP(A17,ActorTable!$A:$Y,MATCH(ActorTable!$Y$1,ActorTable!$A$1:$Y$1,0),0),"액터아이디없음")</f>
        <v>Syria</v>
      </c>
      <c r="C17" t="b">
        <v>1</v>
      </c>
      <c r="E17" t="b">
        <v>0</v>
      </c>
    </row>
    <row r="18" spans="1:6">
      <c r="A18" t="s">
        <v>122</v>
      </c>
      <c r="B18" t="str">
        <f>IFERROR(VLOOKUP(A18,ActorTable!$A:$Y,MATCH(ActorTable!$Y$1,ActorTable!$A$1:$Y$1,0),0),"액터아이디없음")</f>
        <v>Linhi</v>
      </c>
      <c r="C18" t="b">
        <v>1</v>
      </c>
      <c r="E18" t="b">
        <v>0</v>
      </c>
    </row>
    <row r="19" spans="1:6">
      <c r="A19" t="s">
        <v>123</v>
      </c>
      <c r="B19" t="str">
        <f>IFERROR(VLOOKUP(A19,ActorTable!$A:$Y,MATCH(ActorTable!$Y$1,ActorTable!$A$1:$Y$1,0),0),"액터아이디없음")</f>
        <v>NecromancerFour</v>
      </c>
      <c r="C19" t="b">
        <v>0</v>
      </c>
      <c r="D19">
        <v>1.8</v>
      </c>
      <c r="E19" t="b">
        <v>0</v>
      </c>
    </row>
    <row r="20" spans="1:6">
      <c r="A20" t="s">
        <v>124</v>
      </c>
      <c r="B20" t="str">
        <f>IFERROR(VLOOKUP(A20,ActorTable!$A:$Y,MATCH(ActorTable!$Y$1,ActorTable!$A$1:$Y$1,0),0),"액터아이디없음")</f>
        <v>EnergyShieldRobot</v>
      </c>
      <c r="C20" t="b">
        <v>0</v>
      </c>
      <c r="E20" t="b">
        <v>0</v>
      </c>
      <c r="F20">
        <v>195</v>
      </c>
    </row>
    <row r="21" spans="1:6">
      <c r="A21" t="s">
        <v>125</v>
      </c>
      <c r="B21" t="str">
        <f>IFERROR(VLOOKUP(A21,ActorTable!$A:$Y,MATCH(ActorTable!$Y$1,ActorTable!$A$1:$Y$1,0),0),"액터아이디없음")</f>
        <v>IceMagician</v>
      </c>
      <c r="C21" t="b">
        <v>1</v>
      </c>
      <c r="E21" t="b">
        <v>0</v>
      </c>
    </row>
    <row r="22" spans="1:6">
      <c r="A22" t="s">
        <v>126</v>
      </c>
      <c r="B22" t="str">
        <f>IFERROR(VLOOKUP(A22,ActorTable!$A:$Y,MATCH(ActorTable!$Y$1,ActorTable!$A$1:$Y$1,0),0),"액터아이디없음")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2020-07-14T14:26:57Z</dcterms:modified>
</cp:coreProperties>
</file>