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62AC0C3-03E4-449A-9A17-832106ADB669}" xr6:coauthVersionLast="45" xr6:coauthVersionMax="45" xr10:uidLastSave="{00000000-0000-0000-0000-000000000000}"/>
  <bookViews>
    <workbookView xWindow="-120" yWindow="-120" windowWidth="29040" windowHeight="15840" tabRatio="653" activeTab="3"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151" i="9" l="1"/>
  <c r="AA150" i="9"/>
  <c r="AA370" i="9"/>
  <c r="AA369" i="9"/>
  <c r="AA366" i="9"/>
  <c r="AA363" i="9"/>
  <c r="AA362" i="9"/>
  <c r="AA359" i="9"/>
  <c r="AA358" i="9"/>
  <c r="AA357" i="9"/>
  <c r="AA354" i="9"/>
  <c r="AA353" i="9"/>
  <c r="AA350" i="9"/>
  <c r="AA345" i="9"/>
  <c r="AA339" i="9"/>
  <c r="AA338" i="9"/>
  <c r="AA335" i="9"/>
  <c r="AA332" i="9"/>
  <c r="AA331" i="9"/>
  <c r="AA328" i="9"/>
  <c r="AA327" i="9"/>
  <c r="AA326" i="9"/>
  <c r="T43" i="11" l="1"/>
  <c r="S43" i="11"/>
  <c r="T40" i="11"/>
  <c r="S40" i="11"/>
  <c r="T27" i="11"/>
  <c r="S27" i="11"/>
  <c r="T12" i="11"/>
  <c r="S12" i="11"/>
  <c r="T65" i="11"/>
  <c r="S65" i="11"/>
  <c r="C43" i="11"/>
  <c r="B43" i="11"/>
  <c r="V43" i="11" s="1"/>
  <c r="C40" i="11"/>
  <c r="B40" i="11"/>
  <c r="V40" i="11" s="1"/>
  <c r="C27" i="11"/>
  <c r="B27" i="11"/>
  <c r="V27" i="11" s="1"/>
  <c r="C12" i="11"/>
  <c r="B12" i="11"/>
  <c r="V12" i="11" s="1"/>
  <c r="T62" i="11"/>
  <c r="S62" i="11"/>
  <c r="C62" i="11"/>
  <c r="B62" i="11"/>
  <c r="V62" i="11" s="1"/>
  <c r="C65" i="11"/>
  <c r="B65" i="11"/>
  <c r="V65" i="11" s="1"/>
  <c r="T50" i="11" l="1"/>
  <c r="S50" i="11"/>
  <c r="C50" i="11"/>
  <c r="T51" i="11"/>
  <c r="S51" i="11"/>
  <c r="C51" i="11"/>
  <c r="T48" i="11"/>
  <c r="S48" i="11"/>
  <c r="C48" i="11"/>
  <c r="T49" i="11"/>
  <c r="S49" i="11"/>
  <c r="C49" i="11"/>
  <c r="T34" i="11"/>
  <c r="S34" i="11"/>
  <c r="C34" i="11"/>
  <c r="T35" i="11"/>
  <c r="S35" i="11"/>
  <c r="C35" i="11"/>
  <c r="T19" i="11"/>
  <c r="S19" i="11"/>
  <c r="C19" i="11"/>
  <c r="T20" i="11"/>
  <c r="S20" i="11"/>
  <c r="C20" i="11"/>
  <c r="C17" i="11"/>
  <c r="S17" i="11"/>
  <c r="T17" i="11"/>
  <c r="T18" i="11"/>
  <c r="S18" i="11"/>
  <c r="C18" i="11"/>
  <c r="T4" i="11"/>
  <c r="S4" i="11"/>
  <c r="C4" i="11"/>
  <c r="T5" i="11"/>
  <c r="S5" i="11"/>
  <c r="C5" i="11"/>
  <c r="C59" i="11"/>
  <c r="S59" i="11"/>
  <c r="T59" i="11"/>
  <c r="C60" i="11" l="1"/>
  <c r="S60" i="11"/>
  <c r="T60" i="11"/>
  <c r="C61" i="11"/>
  <c r="S61" i="11"/>
  <c r="T61" i="11"/>
  <c r="C56" i="11"/>
  <c r="S56" i="11"/>
  <c r="T56" i="11"/>
  <c r="C57" i="11"/>
  <c r="S57" i="11"/>
  <c r="T57" i="11"/>
  <c r="C41" i="11"/>
  <c r="S41" i="11"/>
  <c r="T41" i="11"/>
  <c r="C42" i="11"/>
  <c r="S42" i="11"/>
  <c r="T42" i="11"/>
  <c r="C23" i="11"/>
  <c r="S23" i="11"/>
  <c r="T23" i="11"/>
  <c r="C24" i="11"/>
  <c r="S24" i="11"/>
  <c r="T24" i="11"/>
  <c r="C25" i="11"/>
  <c r="S25" i="11"/>
  <c r="T25" i="11"/>
  <c r="C26" i="11"/>
  <c r="S26" i="11"/>
  <c r="T26" i="11"/>
  <c r="T10" i="11"/>
  <c r="S10" i="11"/>
  <c r="C10" i="11"/>
  <c r="C11" i="11"/>
  <c r="S11" i="11"/>
  <c r="T11" i="11"/>
  <c r="T13" i="11"/>
  <c r="S13" i="11"/>
  <c r="C13" i="11"/>
  <c r="B13" i="11"/>
  <c r="V13" i="11" l="1"/>
  <c r="E12" i="11"/>
  <c r="AB33" i="11"/>
  <c r="T47" i="11"/>
  <c r="S47" i="11"/>
  <c r="C47" i="11"/>
  <c r="T31" i="11"/>
  <c r="S31" i="11"/>
  <c r="C31" i="11"/>
  <c r="T69" i="11"/>
  <c r="S69" i="11"/>
  <c r="C69" i="11"/>
  <c r="B68" i="11" l="1"/>
  <c r="B66" i="11"/>
  <c r="E65" i="11" s="1"/>
  <c r="B63" i="11"/>
  <c r="E62" i="11" s="1"/>
  <c r="B60" i="11"/>
  <c r="B58" i="11"/>
  <c r="B59" i="11" s="1"/>
  <c r="B56" i="11"/>
  <c r="B54" i="11"/>
  <c r="B52" i="11"/>
  <c r="B53" i="11" s="1"/>
  <c r="B50" i="11"/>
  <c r="B46" i="11"/>
  <c r="B47" i="11" s="1"/>
  <c r="V47" i="11" s="1"/>
  <c r="B44" i="11"/>
  <c r="B41" i="11"/>
  <c r="E40" i="11" s="1"/>
  <c r="B38" i="11"/>
  <c r="B39" i="11" s="1"/>
  <c r="B36" i="11"/>
  <c r="B32" i="11"/>
  <c r="B30" i="11"/>
  <c r="B31" i="11" s="1"/>
  <c r="V31" i="11" s="1"/>
  <c r="B28" i="11"/>
  <c r="E27" i="11" s="1"/>
  <c r="B21" i="11"/>
  <c r="B22" i="11" s="1"/>
  <c r="E21" i="11" s="1"/>
  <c r="B19" i="11"/>
  <c r="B15" i="11"/>
  <c r="B16" i="11" s="1"/>
  <c r="B14" i="11"/>
  <c r="E13" i="11" s="1"/>
  <c r="B8" i="11"/>
  <c r="B9" i="11" s="1"/>
  <c r="E8" i="11" s="1"/>
  <c r="B6" i="11"/>
  <c r="B7" i="11" s="1"/>
  <c r="B4" i="11"/>
  <c r="B2" i="11"/>
  <c r="T67" i="11"/>
  <c r="S67" i="11"/>
  <c r="C67" i="11"/>
  <c r="B45" i="11" l="1"/>
  <c r="E44" i="11" s="1"/>
  <c r="E43" i="11"/>
  <c r="B51" i="11"/>
  <c r="E50" i="11" s="1"/>
  <c r="V50" i="11"/>
  <c r="B20" i="11"/>
  <c r="E19" i="11" s="1"/>
  <c r="V19" i="11"/>
  <c r="V4" i="11"/>
  <c r="B5" i="11"/>
  <c r="E4" i="11" s="1"/>
  <c r="V59" i="11"/>
  <c r="E59" i="11"/>
  <c r="V60" i="11"/>
  <c r="V56" i="11"/>
  <c r="B57" i="11"/>
  <c r="E56" i="11" s="1"/>
  <c r="B42" i="11"/>
  <c r="E41" i="11" s="1"/>
  <c r="V41" i="11"/>
  <c r="B25" i="11"/>
  <c r="B10" i="11"/>
  <c r="E9" i="11" s="1"/>
  <c r="B61" i="11"/>
  <c r="B48" i="11"/>
  <c r="E47" i="11" s="1"/>
  <c r="B33" i="11"/>
  <c r="E31" i="11"/>
  <c r="E15" i="11"/>
  <c r="B17" i="11"/>
  <c r="B69" i="11"/>
  <c r="E68" i="11" s="1"/>
  <c r="B55" i="11"/>
  <c r="E55" i="11" s="1"/>
  <c r="E30" i="11"/>
  <c r="B64" i="11"/>
  <c r="E64" i="11" s="1"/>
  <c r="B37" i="11"/>
  <c r="E52" i="11"/>
  <c r="E46" i="11"/>
  <c r="E39" i="11"/>
  <c r="E38" i="11"/>
  <c r="B67" i="11"/>
  <c r="E58" i="11"/>
  <c r="B29" i="11"/>
  <c r="B34" i="11"/>
  <c r="E6" i="11"/>
  <c r="E7" i="11"/>
  <c r="B3" i="11"/>
  <c r="E45" i="11" l="1"/>
  <c r="E33" i="11"/>
  <c r="E29" i="11"/>
  <c r="E51" i="11"/>
  <c r="V51" i="11"/>
  <c r="V48" i="11"/>
  <c r="B49" i="11"/>
  <c r="E48" i="11" s="1"/>
  <c r="E20" i="11"/>
  <c r="V20" i="11"/>
  <c r="V34" i="11"/>
  <c r="B35" i="11"/>
  <c r="E34" i="11" s="1"/>
  <c r="V17" i="11"/>
  <c r="B18" i="11"/>
  <c r="E17" i="11" s="1"/>
  <c r="E5" i="11"/>
  <c r="V5" i="11"/>
  <c r="V61" i="11"/>
  <c r="E61" i="11"/>
  <c r="E60" i="11"/>
  <c r="V57" i="11"/>
  <c r="E57" i="11"/>
  <c r="E42" i="11"/>
  <c r="V42" i="11"/>
  <c r="V25" i="11"/>
  <c r="B26" i="11"/>
  <c r="E25" i="11" s="1"/>
  <c r="B23" i="11"/>
  <c r="E22" i="11" s="1"/>
  <c r="V10" i="11"/>
  <c r="B11" i="11"/>
  <c r="E16" i="11"/>
  <c r="E32" i="11"/>
  <c r="V69" i="11"/>
  <c r="E54" i="11"/>
  <c r="E63" i="11"/>
  <c r="E37" i="11"/>
  <c r="E36" i="11"/>
  <c r="E53" i="11"/>
  <c r="E2" i="11"/>
  <c r="E67" i="11"/>
  <c r="V67" i="11"/>
  <c r="E66" i="11"/>
  <c r="E28" i="11"/>
  <c r="E14" i="11"/>
  <c r="E3" i="11" l="1"/>
  <c r="V49" i="11"/>
  <c r="E49" i="11"/>
  <c r="V35" i="11"/>
  <c r="E35" i="11"/>
  <c r="V18" i="11"/>
  <c r="E18" i="11"/>
  <c r="V23" i="11"/>
  <c r="B24" i="11"/>
  <c r="E26" i="11"/>
  <c r="V26" i="11"/>
  <c r="E11" i="11"/>
  <c r="V11" i="11"/>
  <c r="E10" i="11"/>
  <c r="E69" i="11"/>
  <c r="E24" i="11" l="1"/>
  <c r="V24" i="11"/>
  <c r="E23" i="11"/>
  <c r="AH333" i="9"/>
  <c r="AB32" i="11" l="1"/>
  <c r="AB31" i="11" l="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J28" i="8" l="1"/>
  <c r="J29" i="8"/>
  <c r="T37" i="11" l="1"/>
  <c r="S68" i="11"/>
  <c r="S66" i="11"/>
  <c r="S64" i="11"/>
  <c r="S63" i="11"/>
  <c r="S58" i="11"/>
  <c r="S55" i="11"/>
  <c r="S54" i="11"/>
  <c r="S53" i="11"/>
  <c r="S52" i="11"/>
  <c r="S46" i="11"/>
  <c r="S45" i="11"/>
  <c r="S44" i="11"/>
  <c r="S39" i="11"/>
  <c r="S38" i="11"/>
  <c r="S37" i="11"/>
  <c r="S36" i="11"/>
  <c r="S33" i="11"/>
  <c r="S32" i="11"/>
  <c r="S30" i="11"/>
  <c r="S29" i="11"/>
  <c r="S28" i="11"/>
  <c r="S22" i="11"/>
  <c r="S21" i="11"/>
  <c r="S16" i="11"/>
  <c r="S15" i="11"/>
  <c r="S14" i="11"/>
  <c r="S9" i="11"/>
  <c r="S8" i="11"/>
  <c r="S7" i="11"/>
  <c r="S6" i="11"/>
  <c r="S3" i="11"/>
  <c r="S2" i="11"/>
  <c r="V68" i="11" l="1"/>
  <c r="V66" i="11"/>
  <c r="V64" i="11"/>
  <c r="V63" i="11"/>
  <c r="V58" i="11"/>
  <c r="V55" i="11"/>
  <c r="V54" i="11"/>
  <c r="V53" i="11"/>
  <c r="V52" i="11"/>
  <c r="V46" i="11"/>
  <c r="V45" i="11"/>
  <c r="V44" i="11"/>
  <c r="V39" i="11"/>
  <c r="V38" i="11"/>
  <c r="V37" i="11"/>
  <c r="V36" i="11"/>
  <c r="V33" i="11"/>
  <c r="V32" i="11"/>
  <c r="V30" i="11"/>
  <c r="V29" i="11"/>
  <c r="V28" i="11"/>
  <c r="V22" i="11"/>
  <c r="V21" i="11"/>
  <c r="V16" i="11"/>
  <c r="V15" i="11"/>
  <c r="V14" i="11"/>
  <c r="V9" i="11"/>
  <c r="V8" i="11"/>
  <c r="V7" i="11"/>
  <c r="V6" i="11"/>
  <c r="V3" i="11"/>
  <c r="V2" i="11"/>
  <c r="U2" i="11" s="1"/>
  <c r="U3" i="11" l="1"/>
  <c r="U4" i="11" l="1"/>
  <c r="U5" i="11" l="1"/>
  <c r="U6" i="11" s="1"/>
  <c r="U7" i="11" s="1"/>
  <c r="U8" i="11" s="1"/>
  <c r="U9" i="11" s="1"/>
  <c r="U10" i="11" l="1"/>
  <c r="U11" i="11" s="1"/>
  <c r="U12" i="11" s="1"/>
  <c r="C68" i="11"/>
  <c r="C66" i="11"/>
  <c r="C64" i="11"/>
  <c r="C63" i="11"/>
  <c r="C58" i="11"/>
  <c r="C55" i="11"/>
  <c r="C54" i="11"/>
  <c r="C53" i="11"/>
  <c r="C52" i="11"/>
  <c r="C46" i="11"/>
  <c r="C45" i="11"/>
  <c r="C44" i="11"/>
  <c r="C39" i="11"/>
  <c r="C38" i="11"/>
  <c r="C37" i="11"/>
  <c r="C36" i="11"/>
  <c r="C33" i="11"/>
  <c r="C32" i="11"/>
  <c r="C30" i="11"/>
  <c r="C29" i="11"/>
  <c r="C28" i="11"/>
  <c r="C22" i="11"/>
  <c r="C21" i="11"/>
  <c r="C16" i="11"/>
  <c r="C15" i="11"/>
  <c r="C14" i="11"/>
  <c r="C9" i="11"/>
  <c r="C8" i="11"/>
  <c r="C7" i="11"/>
  <c r="C6" i="11"/>
  <c r="C3" i="11"/>
  <c r="C2" i="11"/>
  <c r="T68" i="11"/>
  <c r="T66" i="11"/>
  <c r="T64" i="11"/>
  <c r="T63" i="11"/>
  <c r="T58" i="11"/>
  <c r="T55" i="11"/>
  <c r="T54" i="11"/>
  <c r="T53" i="11"/>
  <c r="T52" i="11"/>
  <c r="T46" i="11"/>
  <c r="T45" i="11"/>
  <c r="T44" i="11"/>
  <c r="T39" i="11"/>
  <c r="T38" i="11"/>
  <c r="T36" i="11"/>
  <c r="T33" i="11"/>
  <c r="T32" i="11"/>
  <c r="T30" i="11"/>
  <c r="T29" i="11"/>
  <c r="T28" i="11"/>
  <c r="T22" i="11"/>
  <c r="T21" i="11"/>
  <c r="T16" i="11"/>
  <c r="T15" i="11"/>
  <c r="T14" i="11"/>
  <c r="T9" i="11"/>
  <c r="T8" i="11"/>
  <c r="T7" i="11"/>
  <c r="T6" i="11"/>
  <c r="T3" i="11"/>
  <c r="T2" i="11"/>
  <c r="U13" i="11" l="1"/>
  <c r="U14" i="11" s="1"/>
  <c r="U15" i="11" s="1"/>
  <c r="U16" i="11" s="1"/>
  <c r="U17" i="11" s="1"/>
  <c r="AZ6" i="9"/>
  <c r="U18" i="11" l="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19" i="11" l="1"/>
  <c r="U20" i="11" s="1"/>
  <c r="U21" i="11" s="1"/>
  <c r="U22" i="11" s="1"/>
  <c r="U23" i="11" s="1"/>
  <c r="U24" i="11" s="1"/>
  <c r="U25" i="11" s="1"/>
  <c r="U26" i="11" s="1"/>
  <c r="U27" i="11" s="1"/>
  <c r="AW11" i="9"/>
  <c r="AW12" i="9"/>
  <c r="AW8" i="9"/>
  <c r="AW9" i="9"/>
  <c r="AW13" i="9"/>
  <c r="AW5" i="9"/>
  <c r="AW4" i="9"/>
  <c r="AW3" i="9"/>
  <c r="AW6" i="9"/>
  <c r="AW7" i="9"/>
  <c r="AW14" i="9"/>
  <c r="AW15" i="9"/>
  <c r="AW2" i="9"/>
  <c r="U28" i="11" l="1"/>
  <c r="U29" i="11" s="1"/>
  <c r="U30" i="11" s="1"/>
  <c r="U31" i="11" s="1"/>
  <c r="U32" i="11" s="1"/>
  <c r="U33" i="11" s="1"/>
  <c r="J32" i="8"/>
  <c r="J31" i="8"/>
  <c r="J30" i="8"/>
  <c r="J27" i="8"/>
  <c r="J26" i="8"/>
  <c r="J25" i="8"/>
  <c r="J24" i="8"/>
  <c r="J23" i="8"/>
  <c r="J22" i="8"/>
  <c r="J21" i="8"/>
  <c r="J20" i="8"/>
  <c r="J19" i="8"/>
  <c r="J18" i="8"/>
  <c r="J17" i="8"/>
  <c r="J16" i="8"/>
  <c r="J15" i="8"/>
  <c r="J14" i="8"/>
  <c r="J13" i="8"/>
  <c r="J12" i="8"/>
  <c r="J11" i="8"/>
  <c r="J10" i="8"/>
  <c r="J9" i="8"/>
  <c r="J8" i="8"/>
  <c r="J7" i="8"/>
  <c r="J6" i="8"/>
  <c r="J5" i="8"/>
  <c r="J4" i="8"/>
  <c r="J3" i="8"/>
  <c r="J2" i="8"/>
  <c r="U34" i="11" l="1"/>
  <c r="U35" i="11" s="1"/>
  <c r="U36" i="11" s="1"/>
  <c r="U37" i="11" s="1"/>
  <c r="U38" i="11" s="1"/>
  <c r="U39" i="11" s="1"/>
  <c r="U40" i="11" s="1"/>
  <c r="U41" i="11" s="1"/>
  <c r="U42" i="11" s="1"/>
  <c r="U43" i="11" s="1"/>
  <c r="AK15" i="9"/>
  <c r="AK26" i="9"/>
  <c r="AK35" i="9"/>
  <c r="AK37" i="9"/>
  <c r="AK44" i="9"/>
  <c r="AK47" i="9"/>
  <c r="AK50" i="9"/>
  <c r="AK51" i="9"/>
  <c r="AK55" i="9"/>
  <c r="AK60" i="9"/>
  <c r="AK61" i="9"/>
  <c r="AK64" i="9"/>
  <c r="AK76" i="9"/>
  <c r="AK80" i="9"/>
  <c r="AK81" i="9"/>
  <c r="AK87" i="9"/>
  <c r="AK94" i="9"/>
  <c r="AK95" i="9"/>
  <c r="AK96" i="9"/>
  <c r="AK106" i="9"/>
  <c r="AK114" i="9"/>
  <c r="AK116" i="9"/>
  <c r="AK130" i="9"/>
  <c r="AK131" i="9"/>
  <c r="AK134" i="9"/>
  <c r="AK136" i="9"/>
  <c r="AK145" i="9"/>
  <c r="AK150" i="9"/>
  <c r="AK151" i="9"/>
  <c r="AK154" i="9"/>
  <c r="AK156" i="9"/>
  <c r="AK165" i="9"/>
  <c r="AK175" i="9"/>
  <c r="AK185" i="9"/>
  <c r="AK194" i="9"/>
  <c r="AK216" i="9"/>
  <c r="AK224" i="9"/>
  <c r="AK231" i="9"/>
  <c r="AK234" i="9"/>
  <c r="AK286" i="9"/>
  <c r="AK295" i="9"/>
  <c r="AK300" i="9"/>
  <c r="AK301" i="9"/>
  <c r="AK311" i="9"/>
  <c r="AK312" i="9"/>
  <c r="AK313" i="9"/>
  <c r="AK314" i="9"/>
  <c r="AK318" i="9"/>
  <c r="AK319" i="9"/>
  <c r="AK322" i="9"/>
  <c r="AK328" i="9"/>
  <c r="AK343" i="9"/>
  <c r="AK344" i="9"/>
  <c r="AK345" i="9"/>
  <c r="AK349" i="9"/>
  <c r="AK350" i="9"/>
  <c r="AK353" i="9"/>
  <c r="AK359" i="9"/>
  <c r="U44" i="11" l="1"/>
  <c r="U45" i="11" s="1"/>
  <c r="U46" i="11" s="1"/>
  <c r="U47" i="11" s="1"/>
  <c r="U48" i="11" s="1"/>
  <c r="U49" i="11" s="1"/>
  <c r="U50" i="11" s="1"/>
  <c r="U51" i="11" s="1"/>
  <c r="U52" i="11" s="1"/>
  <c r="U53" i="11" s="1"/>
  <c r="U54" i="11" s="1"/>
  <c r="U55" i="11" s="1"/>
  <c r="U56" i="11" s="1"/>
  <c r="U57" i="11" s="1"/>
  <c r="U58" i="11" s="1"/>
  <c r="U59" i="11" s="1"/>
  <c r="U60" i="11" s="1"/>
  <c r="U61" i="11" s="1"/>
  <c r="U62" i="11" s="1"/>
  <c r="AU12" i="9"/>
  <c r="AU11" i="9"/>
  <c r="AU10" i="9"/>
  <c r="U63" i="11" l="1"/>
  <c r="U64" i="11" s="1"/>
  <c r="AU20" i="9"/>
  <c r="AU21" i="9"/>
  <c r="AU19" i="9"/>
  <c r="U65" i="11" l="1"/>
  <c r="U66" i="11" s="1"/>
  <c r="U67" i="11" s="1"/>
  <c r="U68" i="11" s="1"/>
  <c r="U69"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X2" i="11" l="1"/>
  <c r="CA43" i="9"/>
  <c r="I373" i="9" l="1"/>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CA2" i="9" l="1"/>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F373" i="9" l="1"/>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BV67" i="9" l="1"/>
  <c r="BV86" i="9" l="1"/>
  <c r="BV114" i="9"/>
  <c r="BV81" i="9"/>
  <c r="BV84" i="9"/>
  <c r="BV87" i="9"/>
  <c r="BV82" i="9"/>
  <c r="BV83" i="9"/>
  <c r="BV128" i="9"/>
  <c r="BV85" i="9"/>
  <c r="E373" i="9" l="1"/>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P66" i="9" l="1"/>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R66" i="9" l="1"/>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N350" i="9" l="1"/>
  <c r="T350" i="9" s="1"/>
  <c r="S349" i="9"/>
  <c r="D3" i="8"/>
  <c r="E3" i="8" s="1"/>
  <c r="AC9" i="8"/>
  <c r="AC10" i="8" s="1"/>
  <c r="R2" i="8"/>
  <c r="S350" i="9" l="1"/>
  <c r="D4" i="8"/>
  <c r="E4" i="8" s="1"/>
  <c r="D5" i="8" l="1"/>
  <c r="E5" i="8" s="1"/>
  <c r="D6" i="8" l="1"/>
  <c r="E6" i="8" s="1"/>
  <c r="D7" i="8" l="1"/>
  <c r="E7" i="8" s="1"/>
  <c r="AJ331" i="9"/>
  <c r="AJ362" i="9"/>
  <c r="AJ360" i="9"/>
  <c r="D8" i="8" l="1"/>
  <c r="E8" i="8" s="1"/>
  <c r="D9" i="8" l="1"/>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6" i="8"/>
  <c r="L25"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K25" i="8" s="1"/>
  <c r="K26" i="8" s="1"/>
  <c r="K27" i="8" s="1"/>
  <c r="K28" i="8" s="1"/>
  <c r="K29" i="8" s="1"/>
  <c r="K30" i="8" s="1"/>
  <c r="K31" i="8" s="1"/>
  <c r="K32" i="8" s="1"/>
  <c r="D13" i="8"/>
  <c r="E13" i="8" s="1"/>
  <c r="D14" i="8" l="1"/>
  <c r="E14" i="8" s="1"/>
  <c r="N2" i="8"/>
  <c r="R4" i="8"/>
  <c r="R3" i="8"/>
  <c r="S4" i="8"/>
  <c r="S3" i="8"/>
  <c r="S2" i="8"/>
  <c r="T2" i="8" s="1"/>
  <c r="T3" i="8" l="1"/>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357" i="9"/>
  <c r="AK326" i="9"/>
  <c r="AK358" i="9"/>
  <c r="AK327" i="9"/>
  <c r="AK362" i="9"/>
  <c r="AK363" i="9"/>
  <c r="AK331"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110" i="9"/>
  <c r="AK111" i="9"/>
  <c r="AK342" i="9"/>
  <c r="AK373" i="9"/>
  <c r="AK100" i="9"/>
  <c r="AK101" i="9"/>
  <c r="AK370" i="9"/>
  <c r="AK339" i="9"/>
  <c r="N121" i="9" l="1"/>
  <c r="N347" i="9"/>
  <c r="N316" i="9"/>
  <c r="AA301" i="9"/>
  <c r="AA300" i="9"/>
  <c r="T121" i="9" l="1"/>
  <c r="R121" i="9"/>
  <c r="Q121" i="9"/>
  <c r="S121" i="9"/>
  <c r="N348" i="9"/>
  <c r="T347" i="9"/>
  <c r="Q347" i="9"/>
  <c r="Q348" i="9" s="1"/>
  <c r="Q349" i="9" s="1"/>
  <c r="Q350" i="9" s="1"/>
  <c r="S347" i="9"/>
  <c r="R347" i="9"/>
  <c r="R348" i="9" s="1"/>
  <c r="R349" i="9" s="1"/>
  <c r="R350" i="9" s="1"/>
  <c r="R316" i="9"/>
  <c r="S316" i="9"/>
  <c r="T316" i="9"/>
  <c r="Q316" i="9"/>
  <c r="AN301" i="9"/>
  <c r="AN300"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T4"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5" i="9" l="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311" i="9"/>
  <c r="AA110" i="9"/>
  <c r="AA100" i="9"/>
  <c r="AA111" i="9"/>
  <c r="AA101" i="9"/>
  <c r="AN311" i="9" l="1"/>
  <c r="AN370" i="9"/>
  <c r="AN111" i="9"/>
  <c r="AN100" i="9"/>
  <c r="AN110" i="9"/>
  <c r="AN101" i="9"/>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30"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A310" i="9" l="1"/>
  <c r="AN339" i="9" l="1"/>
  <c r="AN310" i="9"/>
  <c r="AK211" i="9" l="1"/>
  <c r="AK210" i="9"/>
  <c r="AK290" i="9"/>
  <c r="AK291" i="9"/>
  <c r="AK337" i="9"/>
  <c r="AK368" i="9"/>
  <c r="AK369" i="9"/>
  <c r="AK338" i="9"/>
  <c r="AK270" i="9"/>
  <c r="AK271" i="9"/>
  <c r="AK40" i="9"/>
  <c r="AK41" i="9"/>
  <c r="AK251" i="9"/>
  <c r="AK250" i="9"/>
  <c r="AK332" i="9"/>
  <c r="AK220" i="9"/>
  <c r="AK221" i="9"/>
  <c r="AK20" i="9"/>
  <c r="AK21" i="9"/>
  <c r="AK141" i="9"/>
  <c r="AK140" i="9"/>
  <c r="AK191" i="9"/>
  <c r="AK180" i="9"/>
  <c r="AK181" i="9"/>
  <c r="AK190" i="9"/>
  <c r="N346" i="9" l="1"/>
  <c r="N317" i="9"/>
  <c r="Q317" i="9" s="1"/>
  <c r="Q318" i="9" s="1"/>
  <c r="Q319" i="9" s="1"/>
  <c r="N318" i="9"/>
  <c r="AA41" i="9"/>
  <c r="AA40" i="9"/>
  <c r="AA190" i="9"/>
  <c r="AA271" i="9"/>
  <c r="AA270" i="9"/>
  <c r="AA191" i="9"/>
  <c r="AA141" i="9"/>
  <c r="AA140" i="9"/>
  <c r="T346" i="9" l="1"/>
  <c r="AV6" i="9" s="1"/>
  <c r="S346" i="9"/>
  <c r="R346" i="9"/>
  <c r="Q346" i="9"/>
  <c r="R317" i="9"/>
  <c r="R318" i="9" s="1"/>
  <c r="R319" i="9" s="1"/>
  <c r="T317" i="9"/>
  <c r="S317" i="9"/>
  <c r="T318" i="9"/>
  <c r="AV11" i="9" s="1"/>
  <c r="S318" i="9"/>
  <c r="AN140" i="9"/>
  <c r="AN141" i="9"/>
  <c r="AN191" i="9"/>
  <c r="AN270" i="9"/>
  <c r="AN271" i="9"/>
  <c r="AN190" i="9"/>
  <c r="AN40" i="9"/>
  <c r="AN41" i="9"/>
  <c r="AA80" i="9" l="1"/>
  <c r="AA61" i="9"/>
  <c r="AA60" i="9"/>
  <c r="AA171" i="9"/>
  <c r="AA314" i="9"/>
  <c r="AA221" i="9"/>
  <c r="AA170" i="9"/>
  <c r="AA220" i="9"/>
  <c r="AA81" i="9"/>
  <c r="AA250" i="9"/>
  <c r="AA319" i="9"/>
  <c r="AA50" i="9"/>
  <c r="AA130" i="9"/>
  <c r="AA322" i="9"/>
  <c r="AA131" i="9"/>
  <c r="AA323" i="9"/>
  <c r="AA211" i="9"/>
  <c r="AA210" i="9"/>
  <c r="AA51" i="9"/>
  <c r="AA251" i="9"/>
  <c r="AA291" i="9"/>
  <c r="AA290" i="9"/>
  <c r="AA21" i="9"/>
  <c r="AA230" i="9"/>
  <c r="AA181" i="9"/>
  <c r="AA20" i="9"/>
  <c r="AA231" i="9"/>
  <c r="AA180" i="9"/>
  <c r="AN231" i="9" l="1"/>
  <c r="AN230" i="9"/>
  <c r="AN331" i="9"/>
  <c r="AN362" i="9"/>
  <c r="AN251" i="9"/>
  <c r="AN250" i="9"/>
  <c r="AN210" i="9"/>
  <c r="AN211" i="9"/>
  <c r="AN21" i="9"/>
  <c r="AN20" i="9"/>
  <c r="AN359" i="9"/>
  <c r="AN353" i="9"/>
  <c r="AN328" i="9"/>
  <c r="AN322" i="9"/>
  <c r="AN350" i="9"/>
  <c r="AN319" i="9"/>
  <c r="AN171" i="9"/>
  <c r="AN170" i="9"/>
  <c r="AN151" i="9"/>
  <c r="AN150" i="9"/>
  <c r="AN81" i="9"/>
  <c r="AN80" i="9"/>
  <c r="AN51" i="9"/>
  <c r="AN50" i="9"/>
  <c r="AN366" i="9"/>
  <c r="AN354" i="9"/>
  <c r="AN335" i="9"/>
  <c r="AN323" i="9"/>
  <c r="AN357" i="9"/>
  <c r="AN180" i="9"/>
  <c r="AN220" i="9"/>
  <c r="AN60" i="9"/>
  <c r="AN61" i="9"/>
  <c r="AN181" i="9"/>
  <c r="AN290" i="9"/>
  <c r="AN369" i="9"/>
  <c r="AN345" i="9"/>
  <c r="AN221" i="9"/>
  <c r="AN314" i="9"/>
  <c r="AN358" i="9"/>
  <c r="AN131" i="9"/>
  <c r="AN327" i="9"/>
  <c r="AN332" i="9"/>
  <c r="AN363" i="9"/>
  <c r="AN130" i="9"/>
  <c r="AN338" i="9"/>
  <c r="AN291" i="9"/>
  <c r="AN326" i="9"/>
  <c r="CB33" i="9" l="1"/>
  <c r="CB35" i="9"/>
  <c r="CB28" i="9"/>
  <c r="CB7" i="9"/>
  <c r="CB24" i="9"/>
  <c r="AK348" i="9" l="1"/>
  <c r="AK315" i="9"/>
  <c r="AK316" i="9"/>
  <c r="AK346" i="9"/>
  <c r="AK317" i="9"/>
  <c r="AK347" i="9"/>
  <c r="CB39" i="9"/>
  <c r="D65" i="11"/>
  <c r="CB32" i="9"/>
  <c r="AK281" i="9"/>
  <c r="CB23" i="9"/>
  <c r="AK280" i="9"/>
  <c r="D10" i="11"/>
  <c r="CB4" i="9"/>
  <c r="CB9" i="9"/>
  <c r="AK90" i="9"/>
  <c r="CB14" i="9"/>
  <c r="AK340" i="9"/>
  <c r="AK371" i="9"/>
  <c r="AK341" i="9"/>
  <c r="AK372" i="9"/>
  <c r="AK364" i="9"/>
  <c r="AK334" i="9"/>
  <c r="AK365" i="9"/>
  <c r="CB26" i="9"/>
  <c r="AK333" i="9"/>
  <c r="AK160" i="9"/>
  <c r="AK161" i="9"/>
  <c r="CB40" i="9"/>
  <c r="AK261" i="9"/>
  <c r="AK260" i="9"/>
  <c r="CB11" i="9"/>
  <c r="CB43" i="9"/>
  <c r="CB27" i="9"/>
  <c r="AK356" i="9"/>
  <c r="AK325" i="9"/>
  <c r="AK355" i="9"/>
  <c r="AK324" i="9"/>
  <c r="AK121" i="9"/>
  <c r="CB10" i="9"/>
  <c r="D5" i="11"/>
  <c r="CB3" i="9"/>
  <c r="N270" i="9" s="1"/>
  <c r="CB45" i="9"/>
  <c r="AK30" i="9"/>
  <c r="AK31" i="9"/>
  <c r="AK201" i="9"/>
  <c r="CB18" i="9"/>
  <c r="CB25" i="9"/>
  <c r="CB36" i="9"/>
  <c r="CB37" i="9"/>
  <c r="CB38" i="9"/>
  <c r="CB22" i="9"/>
  <c r="CB5" i="9"/>
  <c r="D43" i="11"/>
  <c r="CB19" i="9"/>
  <c r="CB30" i="9"/>
  <c r="AK240" i="9"/>
  <c r="AK241" i="9"/>
  <c r="CB8" i="9"/>
  <c r="CB44" i="9"/>
  <c r="D30" i="11"/>
  <c r="CB2" i="9"/>
  <c r="AK329" i="9"/>
  <c r="AK360" i="9"/>
  <c r="AK361" i="9"/>
  <c r="AK330" i="9"/>
  <c r="CB42" i="9"/>
  <c r="AK200" i="9"/>
  <c r="D38" i="11"/>
  <c r="CB17" i="9"/>
  <c r="CB31" i="9"/>
  <c r="AK71" i="9"/>
  <c r="CB20" i="9"/>
  <c r="AK70" i="9"/>
  <c r="CB16" i="9"/>
  <c r="CB29" i="9"/>
  <c r="AK367" i="9"/>
  <c r="AK11" i="9"/>
  <c r="AK91" i="9"/>
  <c r="AK336" i="9"/>
  <c r="AK10" i="9"/>
  <c r="CB34" i="9"/>
  <c r="CB13" i="9"/>
  <c r="CB6" i="9"/>
  <c r="CB12" i="9"/>
  <c r="CB41" i="9"/>
  <c r="AK320" i="9"/>
  <c r="AK352" i="9"/>
  <c r="AK321" i="9"/>
  <c r="AK351" i="9"/>
  <c r="CB15" i="9"/>
  <c r="AK120" i="9"/>
  <c r="CB21" i="9"/>
  <c r="D49" i="11" l="1"/>
  <c r="D22" i="11"/>
  <c r="D50" i="11"/>
  <c r="D21" i="11"/>
  <c r="D37" i="11"/>
  <c r="D45" i="11"/>
  <c r="D35" i="11"/>
  <c r="D14" i="11"/>
  <c r="D26" i="11"/>
  <c r="D64" i="11"/>
  <c r="AD1" i="9" a="1"/>
  <c r="AD1" i="9" s="1"/>
  <c r="D34" i="11"/>
  <c r="D4" i="11"/>
  <c r="D53" i="11"/>
  <c r="D59" i="11"/>
  <c r="D11" i="11"/>
  <c r="D6" i="11"/>
  <c r="D15" i="11"/>
  <c r="D31" i="11"/>
  <c r="D55" i="11"/>
  <c r="D28" i="11"/>
  <c r="D36" i="11"/>
  <c r="D2" i="11"/>
  <c r="D17" i="11"/>
  <c r="D66" i="11"/>
  <c r="D44" i="11"/>
  <c r="D20" i="11"/>
  <c r="D9" i="11"/>
  <c r="D51" i="11"/>
  <c r="D61" i="11"/>
  <c r="D16" i="11"/>
  <c r="D19" i="11"/>
  <c r="D56" i="11"/>
  <c r="D39" i="11"/>
  <c r="T270" i="9"/>
  <c r="S270" i="9"/>
  <c r="T1" i="9" s="1" a="1"/>
  <c r="T1" i="9" s="1"/>
  <c r="D18" i="11"/>
  <c r="D42" i="11"/>
  <c r="D69" i="11"/>
  <c r="D7" i="11"/>
  <c r="D27" i="11"/>
  <c r="D52" i="11"/>
  <c r="D62" i="11"/>
  <c r="D40" i="11"/>
  <c r="D67" i="11"/>
  <c r="D29" i="11"/>
  <c r="D24" i="11"/>
  <c r="D3" i="11"/>
  <c r="D33" i="11"/>
  <c r="D23" i="11"/>
  <c r="D41" i="11"/>
  <c r="D58" i="11"/>
  <c r="D57" i="11"/>
  <c r="D47" i="11"/>
  <c r="D48" i="11"/>
  <c r="D63" i="11"/>
  <c r="D8" i="11"/>
  <c r="D25" i="11"/>
  <c r="D46" i="11"/>
  <c r="D68" i="11"/>
  <c r="D60" i="11"/>
  <c r="D13" i="11"/>
  <c r="D32" i="11"/>
  <c r="D12" i="11"/>
  <c r="D54" i="11"/>
  <c r="AA371" i="9"/>
  <c r="AA340" i="9"/>
  <c r="AA346" i="9"/>
  <c r="AA347" i="9"/>
  <c r="AA315" i="9"/>
  <c r="AA316" i="9"/>
  <c r="AA373" i="9"/>
  <c r="AA318" i="9"/>
  <c r="AA212" i="9"/>
  <c r="AA284" i="9"/>
  <c r="AA227" i="9"/>
  <c r="AA275" i="9"/>
  <c r="AA44" i="9"/>
  <c r="AA257" i="9"/>
  <c r="AA121" i="9"/>
  <c r="AA7" i="9"/>
  <c r="AA78" i="9"/>
  <c r="AA265" i="9"/>
  <c r="AA226" i="9"/>
  <c r="AA242" i="9"/>
  <c r="AA215" i="9"/>
  <c r="AA219" i="9"/>
  <c r="AA105" i="9"/>
  <c r="AA195" i="9"/>
  <c r="AA93" i="9"/>
  <c r="AA84" i="9"/>
  <c r="AA138" i="9"/>
  <c r="AA320" i="9"/>
  <c r="AA207" i="9"/>
  <c r="AA64" i="9"/>
  <c r="AA46" i="9"/>
  <c r="AA129" i="9"/>
  <c r="AA306" i="9"/>
  <c r="AA4" i="9"/>
  <c r="AA102" i="9"/>
  <c r="AA48" i="9"/>
  <c r="AA136" i="9"/>
  <c r="AA10" i="9"/>
  <c r="AA169" i="9"/>
  <c r="AA63" i="9"/>
  <c r="AA296" i="9"/>
  <c r="AA194" i="9"/>
  <c r="AA142" i="9"/>
  <c r="AA72" i="9"/>
  <c r="AA189" i="9"/>
  <c r="AA287" i="9"/>
  <c r="AA52" i="9"/>
  <c r="AA324" i="9"/>
  <c r="AA25" i="9"/>
  <c r="AA58" i="9"/>
  <c r="AA184" i="9"/>
  <c r="AA57" i="9"/>
  <c r="AA281" i="9"/>
  <c r="AA204" i="9"/>
  <c r="AA348" i="9"/>
  <c r="AA365" i="9"/>
  <c r="AA245" i="9"/>
  <c r="AA12" i="9"/>
  <c r="AA249" i="9"/>
  <c r="AA155" i="9"/>
  <c r="AA9" i="9"/>
  <c r="AA217" i="9"/>
  <c r="AA246" i="9"/>
  <c r="AA82" i="9"/>
  <c r="AA13" i="9"/>
  <c r="AA56" i="9"/>
  <c r="AA258" i="9"/>
  <c r="AA305" i="9"/>
  <c r="AA286" i="9"/>
  <c r="AA368" i="9"/>
  <c r="AA139" i="9"/>
  <c r="AA159" i="9"/>
  <c r="AA74" i="9"/>
  <c r="AA53" i="9"/>
  <c r="AA174" i="9"/>
  <c r="AA364" i="9"/>
  <c r="AA361" i="9"/>
  <c r="AA149" i="9"/>
  <c r="AA8" i="9"/>
  <c r="AA267" i="9"/>
  <c r="AA192" i="9"/>
  <c r="AA32" i="9"/>
  <c r="AA35" i="9"/>
  <c r="AA115" i="9"/>
  <c r="AA148" i="9"/>
  <c r="AA268" i="9"/>
  <c r="AA145" i="9"/>
  <c r="AA276" i="9"/>
  <c r="AA279" i="9"/>
  <c r="AA182" i="9"/>
  <c r="AA109" i="9"/>
  <c r="AA313" i="9"/>
  <c r="AA337" i="9"/>
  <c r="AA252" i="9"/>
  <c r="AA36" i="9"/>
  <c r="AA352" i="9"/>
  <c r="AA295" i="9"/>
  <c r="AA45" i="9"/>
  <c r="AA122" i="9"/>
  <c r="AA232" i="9"/>
  <c r="AA67" i="9"/>
  <c r="AA224" i="9"/>
  <c r="AA75" i="9"/>
  <c r="AA114" i="9"/>
  <c r="AA262" i="9"/>
  <c r="AA218" i="9"/>
  <c r="AA87" i="9"/>
  <c r="AA90" i="9"/>
  <c r="AA118" i="9"/>
  <c r="AA360" i="9"/>
  <c r="AA2" i="9"/>
  <c r="AA66" i="9"/>
  <c r="AA236" i="9"/>
  <c r="AA235" i="9"/>
  <c r="AA294" i="9"/>
  <c r="AA15" i="9"/>
  <c r="AA133" i="9"/>
  <c r="AA247" i="9"/>
  <c r="AA292" i="9"/>
  <c r="AA69" i="9"/>
  <c r="AA158" i="9"/>
  <c r="AA98" i="9"/>
  <c r="AA157" i="9"/>
  <c r="AA356" i="9"/>
  <c r="AA117" i="9"/>
  <c r="AA124" i="9"/>
  <c r="AA238" i="9"/>
  <c r="AA144" i="9"/>
  <c r="AA173" i="9"/>
  <c r="AA304" i="9"/>
  <c r="AA185" i="9"/>
  <c r="AA143" i="9"/>
  <c r="AA37" i="9"/>
  <c r="AA308" i="9"/>
  <c r="AA355" i="9"/>
  <c r="AA254" i="9"/>
  <c r="AA43" i="9"/>
  <c r="AA336" i="9"/>
  <c r="AA228" i="9"/>
  <c r="AA208" i="9"/>
  <c r="AA26" i="9"/>
  <c r="AA125" i="9"/>
  <c r="AA288" i="9"/>
  <c r="AA23" i="9"/>
  <c r="AA5" i="9"/>
  <c r="AA256" i="9"/>
  <c r="AA367" i="9"/>
  <c r="AA193" i="9"/>
  <c r="AA165" i="9"/>
  <c r="AA317" i="9"/>
  <c r="AA321" i="9"/>
  <c r="AA152" i="9"/>
  <c r="AA243" i="9"/>
  <c r="AA303" i="9"/>
  <c r="AA330" i="9"/>
  <c r="AA312" i="9"/>
  <c r="AA344" i="9"/>
  <c r="AA62" i="9"/>
  <c r="AA127" i="9"/>
  <c r="AA27" i="9"/>
  <c r="AA237" i="9"/>
  <c r="AA206" i="9"/>
  <c r="AA18" i="9"/>
  <c r="AA283" i="9"/>
  <c r="AA260" i="9"/>
  <c r="AA89" i="9"/>
  <c r="AA273" i="9"/>
  <c r="AA108" i="9"/>
  <c r="AA229" i="9"/>
  <c r="AA97" i="9"/>
  <c r="AA166" i="9"/>
  <c r="AA241" i="9"/>
  <c r="AA223" i="9"/>
  <c r="AA225" i="9"/>
  <c r="AA39" i="9"/>
  <c r="AA132" i="9"/>
  <c r="AA209" i="9"/>
  <c r="AA119" i="9"/>
  <c r="AA269" i="9"/>
  <c r="AA126" i="9"/>
  <c r="AA19" i="9"/>
  <c r="AA153" i="9"/>
  <c r="AA47" i="9"/>
  <c r="AA307" i="9"/>
  <c r="AA199" i="9"/>
  <c r="AA163" i="9"/>
  <c r="AA302" i="9"/>
  <c r="AA120" i="9"/>
  <c r="AA289" i="9"/>
  <c r="AA202" i="9"/>
  <c r="AA128" i="9"/>
  <c r="AA54" i="9"/>
  <c r="AA244" i="9"/>
  <c r="AA17" i="9"/>
  <c r="AA14" i="9"/>
  <c r="AA234" i="9"/>
  <c r="AA200" i="9"/>
  <c r="AA156" i="9"/>
  <c r="AA28" i="9"/>
  <c r="AA116" i="9"/>
  <c r="AA38" i="9"/>
  <c r="AA161" i="9"/>
  <c r="AA88" i="9"/>
  <c r="AA112" i="9"/>
  <c r="AA198" i="9"/>
  <c r="AA334" i="9"/>
  <c r="AA343" i="9"/>
  <c r="AA34" i="9"/>
  <c r="AA214" i="9"/>
  <c r="AA135" i="9"/>
  <c r="AA59" i="9"/>
  <c r="AA123" i="9"/>
  <c r="AA103" i="9"/>
  <c r="AA22" i="9"/>
  <c r="AA31" i="9"/>
  <c r="AA196" i="9"/>
  <c r="AA162" i="9"/>
  <c r="AA186" i="9"/>
  <c r="AA259" i="9"/>
  <c r="AA329" i="9"/>
  <c r="AA197" i="9"/>
  <c r="AA29" i="9"/>
  <c r="AA65" i="9"/>
  <c r="AA175" i="9"/>
  <c r="AA183" i="9"/>
  <c r="AA49" i="9"/>
  <c r="AA282" i="9"/>
  <c r="AA92" i="9"/>
  <c r="AA83" i="9"/>
  <c r="AA55" i="9"/>
  <c r="AA16" i="9"/>
  <c r="AA255" i="9"/>
  <c r="AA264" i="9"/>
  <c r="AA201" i="9"/>
  <c r="AA253" i="9"/>
  <c r="AA73" i="9"/>
  <c r="AA297" i="9"/>
  <c r="AA86" i="9"/>
  <c r="AA233" i="9"/>
  <c r="AA104" i="9"/>
  <c r="AA266" i="9"/>
  <c r="AA154" i="9"/>
  <c r="AA96" i="9"/>
  <c r="AA71" i="9"/>
  <c r="AA79" i="9"/>
  <c r="AA172" i="9"/>
  <c r="AA277" i="9"/>
  <c r="AA248" i="9"/>
  <c r="AA341" i="9"/>
  <c r="AA107" i="9"/>
  <c r="AA168" i="9"/>
  <c r="AA222" i="9"/>
  <c r="AA68" i="9"/>
  <c r="AA280" i="9"/>
  <c r="AA11" i="9"/>
  <c r="AA342" i="9"/>
  <c r="AA349" i="9"/>
  <c r="AA30" i="9"/>
  <c r="AA91" i="9"/>
  <c r="AA187" i="9"/>
  <c r="AA274" i="9"/>
  <c r="AA216" i="9"/>
  <c r="AA85" i="9"/>
  <c r="AA298" i="9"/>
  <c r="AA113" i="9"/>
  <c r="AA203" i="9"/>
  <c r="AA77" i="9"/>
  <c r="AA325" i="9"/>
  <c r="AA188" i="9"/>
  <c r="AA299" i="9"/>
  <c r="AA147" i="9"/>
  <c r="AA106" i="9"/>
  <c r="AA6" i="9"/>
  <c r="AA205" i="9"/>
  <c r="AA99" i="9"/>
  <c r="AA261" i="9"/>
  <c r="AA95" i="9"/>
  <c r="AA164" i="9"/>
  <c r="AA70" i="9"/>
  <c r="AA309" i="9"/>
  <c r="AA333" i="9"/>
  <c r="AA24" i="9"/>
  <c r="AA372" i="9"/>
  <c r="AA240" i="9"/>
  <c r="AA94" i="9"/>
  <c r="AA137" i="9"/>
  <c r="AA285" i="9"/>
  <c r="AA272" i="9"/>
  <c r="AA3" i="9"/>
  <c r="AA33" i="9"/>
  <c r="AA178" i="9"/>
  <c r="AA76" i="9"/>
  <c r="AA278" i="9"/>
  <c r="AA42" i="9"/>
  <c r="AA177" i="9"/>
  <c r="AA146" i="9"/>
  <c r="AA167" i="9"/>
  <c r="AA263" i="9"/>
  <c r="AA176" i="9"/>
  <c r="AA134" i="9"/>
  <c r="AA351" i="9"/>
  <c r="AA239" i="9"/>
  <c r="AA179" i="9"/>
  <c r="AA160" i="9"/>
  <c r="AA293" i="9"/>
  <c r="AA213" i="9"/>
  <c r="AN342" i="9" l="1"/>
  <c r="AN373" i="9"/>
  <c r="AN312" i="9"/>
  <c r="AN313" i="9"/>
  <c r="AN343" i="9"/>
  <c r="AN344" i="9"/>
  <c r="AN349" i="9"/>
  <c r="AN318" i="9"/>
  <c r="AN337" i="9"/>
  <c r="AN368" i="9"/>
  <c r="AN11" i="9"/>
  <c r="AN334" i="9"/>
  <c r="AN330" i="9"/>
  <c r="AN144" i="9"/>
  <c r="AN348" i="9"/>
  <c r="AN33" i="9"/>
  <c r="AN280" i="9"/>
  <c r="AN198" i="9"/>
  <c r="AN316" i="9"/>
  <c r="AN286" i="9"/>
  <c r="AN204" i="9"/>
  <c r="AN146" i="9"/>
  <c r="AN68" i="9"/>
  <c r="AN112" i="9"/>
  <c r="AN303" i="9"/>
  <c r="AN305" i="9"/>
  <c r="AN281" i="9"/>
  <c r="AN134" i="9"/>
  <c r="AN222" i="9"/>
  <c r="AN88" i="9"/>
  <c r="AN109" i="9"/>
  <c r="AN238" i="9"/>
  <c r="AN57" i="9"/>
  <c r="AN42" i="9"/>
  <c r="AN168" i="9"/>
  <c r="AN161" i="9"/>
  <c r="AN243" i="9"/>
  <c r="AN258" i="9"/>
  <c r="AN184" i="9"/>
  <c r="AN137" i="9"/>
  <c r="AN107" i="9"/>
  <c r="AN38" i="9"/>
  <c r="AN182" i="9"/>
  <c r="AN56" i="9"/>
  <c r="AN58" i="9"/>
  <c r="AN263" i="9"/>
  <c r="AN341" i="9"/>
  <c r="AN116" i="9"/>
  <c r="AN152" i="9"/>
  <c r="AN124" i="9"/>
  <c r="AN25" i="9"/>
  <c r="AN167" i="9"/>
  <c r="AN248" i="9"/>
  <c r="AN28" i="9"/>
  <c r="AN321" i="9"/>
  <c r="AN13" i="9"/>
  <c r="AN324" i="9"/>
  <c r="AN239" i="9"/>
  <c r="AN277" i="9"/>
  <c r="AN156" i="9"/>
  <c r="AN279" i="9"/>
  <c r="AN82" i="9"/>
  <c r="AN315" i="9"/>
  <c r="AN278" i="9"/>
  <c r="AN172" i="9"/>
  <c r="AN200" i="9"/>
  <c r="AN317" i="9"/>
  <c r="AN117" i="9"/>
  <c r="AN52" i="9"/>
  <c r="AN94" i="9"/>
  <c r="AN79" i="9"/>
  <c r="AN234" i="9"/>
  <c r="AN165" i="9"/>
  <c r="AN246" i="9"/>
  <c r="AN287" i="9"/>
  <c r="AN160" i="9"/>
  <c r="AN71" i="9"/>
  <c r="AN14" i="9"/>
  <c r="AN276" i="9"/>
  <c r="AN217" i="9"/>
  <c r="AN189" i="9"/>
  <c r="AN179" i="9"/>
  <c r="AN96" i="9"/>
  <c r="AN17" i="9"/>
  <c r="AN193" i="9"/>
  <c r="AN356" i="9"/>
  <c r="AN72" i="9"/>
  <c r="AN285" i="9"/>
  <c r="AN154" i="9"/>
  <c r="AN244" i="9"/>
  <c r="AN145" i="9"/>
  <c r="AN9" i="9"/>
  <c r="AN142" i="9"/>
  <c r="AN176" i="9"/>
  <c r="AN266" i="9"/>
  <c r="AN54" i="9"/>
  <c r="AN367" i="9"/>
  <c r="AN157" i="9"/>
  <c r="AN194" i="9"/>
  <c r="AN76" i="9"/>
  <c r="AN104" i="9"/>
  <c r="AN128" i="9"/>
  <c r="AN268" i="9"/>
  <c r="AN155" i="9"/>
  <c r="AN296" i="9"/>
  <c r="AN240" i="9"/>
  <c r="AN233" i="9"/>
  <c r="AN202" i="9"/>
  <c r="AN256" i="9"/>
  <c r="AN98" i="9"/>
  <c r="AN63" i="9"/>
  <c r="AN3" i="9"/>
  <c r="AN86" i="9"/>
  <c r="AN289" i="9"/>
  <c r="AN148" i="9"/>
  <c r="AN249" i="9"/>
  <c r="AN169" i="9"/>
  <c r="AN272" i="9"/>
  <c r="AN297" i="9"/>
  <c r="AN120" i="9"/>
  <c r="AN115" i="9"/>
  <c r="AN12" i="9"/>
  <c r="AN10" i="9"/>
  <c r="AN177" i="9"/>
  <c r="AN347" i="9"/>
  <c r="AN302" i="9"/>
  <c r="AN5" i="9"/>
  <c r="AN158" i="9"/>
  <c r="AN136" i="9"/>
  <c r="AN178" i="9"/>
  <c r="AN73" i="9"/>
  <c r="AN163" i="9"/>
  <c r="AN35" i="9"/>
  <c r="AN245" i="9"/>
  <c r="AN346" i="9"/>
  <c r="AN213" i="9"/>
  <c r="AN253" i="9"/>
  <c r="AN199" i="9"/>
  <c r="AN23" i="9"/>
  <c r="AN69" i="9"/>
  <c r="AN48" i="9"/>
  <c r="AN293" i="9"/>
  <c r="AN201" i="9"/>
  <c r="AN307" i="9"/>
  <c r="AN32" i="9"/>
  <c r="AN292" i="9"/>
  <c r="AN102" i="9"/>
  <c r="AN351" i="9"/>
  <c r="AN340" i="9"/>
  <c r="AN47" i="9"/>
  <c r="AN288" i="9"/>
  <c r="AN247" i="9"/>
  <c r="AN4" i="9"/>
  <c r="AN372" i="9"/>
  <c r="AN264" i="9"/>
  <c r="AN153" i="9"/>
  <c r="AN125" i="9"/>
  <c r="AN365" i="9"/>
  <c r="AN306" i="9"/>
  <c r="AN24" i="9"/>
  <c r="AN255" i="9"/>
  <c r="AN19" i="9"/>
  <c r="AN192" i="9"/>
  <c r="AN133" i="9"/>
  <c r="AN129" i="9"/>
  <c r="AN333" i="9"/>
  <c r="AN16" i="9"/>
  <c r="AN126" i="9"/>
  <c r="AN26" i="9"/>
  <c r="AN15" i="9"/>
  <c r="AN46" i="9"/>
  <c r="AN309" i="9"/>
  <c r="AN55" i="9"/>
  <c r="AN269" i="9"/>
  <c r="AN267" i="9"/>
  <c r="AN294" i="9"/>
  <c r="AN64" i="9"/>
  <c r="AN70" i="9"/>
  <c r="AN83" i="9"/>
  <c r="AN119" i="9"/>
  <c r="AN208" i="9"/>
  <c r="AN235" i="9"/>
  <c r="AN207" i="9"/>
  <c r="AN164" i="9"/>
  <c r="AN92" i="9"/>
  <c r="AN209" i="9"/>
  <c r="AN8" i="9"/>
  <c r="AN236" i="9"/>
  <c r="AN320" i="9"/>
  <c r="AN95" i="9"/>
  <c r="AN282" i="9"/>
  <c r="AN132" i="9"/>
  <c r="AN228" i="9"/>
  <c r="AN66" i="9"/>
  <c r="AN138" i="9"/>
  <c r="AN261" i="9"/>
  <c r="AN49" i="9"/>
  <c r="AN39" i="9"/>
  <c r="AN149" i="9"/>
  <c r="AN2" i="9"/>
  <c r="AM2" i="9" s="1"/>
  <c r="AN84" i="9"/>
  <c r="AN99" i="9"/>
  <c r="AN183" i="9"/>
  <c r="AN225" i="9"/>
  <c r="AN336" i="9"/>
  <c r="AN360" i="9"/>
  <c r="AN93" i="9"/>
  <c r="AN205" i="9"/>
  <c r="AN175" i="9"/>
  <c r="AN223" i="9"/>
  <c r="AN361" i="9"/>
  <c r="AN118" i="9"/>
  <c r="AN195" i="9"/>
  <c r="AN6" i="9"/>
  <c r="AN65" i="9"/>
  <c r="AN241" i="9"/>
  <c r="AN43" i="9"/>
  <c r="AN90" i="9"/>
  <c r="AN105" i="9"/>
  <c r="AN106" i="9"/>
  <c r="AN29" i="9"/>
  <c r="AN166" i="9"/>
  <c r="AN364" i="9"/>
  <c r="AN87" i="9"/>
  <c r="AN219" i="9"/>
  <c r="AN147" i="9"/>
  <c r="AN197" i="9"/>
  <c r="AN97" i="9"/>
  <c r="AN174" i="9"/>
  <c r="AN218" i="9"/>
  <c r="AN215" i="9"/>
  <c r="AN299" i="9"/>
  <c r="AN329" i="9"/>
  <c r="AN229" i="9"/>
  <c r="AN254" i="9"/>
  <c r="AN262" i="9"/>
  <c r="AN242" i="9"/>
  <c r="AN188" i="9"/>
  <c r="AN259" i="9"/>
  <c r="AN108" i="9"/>
  <c r="AN53" i="9"/>
  <c r="AN114" i="9"/>
  <c r="AN226" i="9"/>
  <c r="AN325" i="9"/>
  <c r="AN186" i="9"/>
  <c r="AN273" i="9"/>
  <c r="AN74" i="9"/>
  <c r="AN75" i="9"/>
  <c r="AN265" i="9"/>
  <c r="AN77" i="9"/>
  <c r="AN162" i="9"/>
  <c r="AN89" i="9"/>
  <c r="AN355" i="9"/>
  <c r="AN224" i="9"/>
  <c r="AN78" i="9"/>
  <c r="AN203" i="9"/>
  <c r="AN196" i="9"/>
  <c r="AN260" i="9"/>
  <c r="AN159" i="9"/>
  <c r="AN67" i="9"/>
  <c r="AN7" i="9"/>
  <c r="AN113" i="9"/>
  <c r="AN31" i="9"/>
  <c r="AN283" i="9"/>
  <c r="AN308" i="9"/>
  <c r="AN232" i="9"/>
  <c r="AN121" i="9"/>
  <c r="AN298" i="9"/>
  <c r="AN22" i="9"/>
  <c r="AN371" i="9"/>
  <c r="AN37" i="9"/>
  <c r="AN122" i="9"/>
  <c r="AN257" i="9"/>
  <c r="AN85" i="9"/>
  <c r="AN103" i="9"/>
  <c r="AN18" i="9"/>
  <c r="AN139" i="9"/>
  <c r="AN45" i="9"/>
  <c r="AN44" i="9"/>
  <c r="AN216" i="9"/>
  <c r="AN123" i="9"/>
  <c r="AN206" i="9"/>
  <c r="AN143" i="9"/>
  <c r="AN295" i="9"/>
  <c r="AN275" i="9"/>
  <c r="AN274" i="9"/>
  <c r="AN59" i="9"/>
  <c r="AN237" i="9"/>
  <c r="AN185" i="9"/>
  <c r="AN352" i="9"/>
  <c r="AN227" i="9"/>
  <c r="AN187" i="9"/>
  <c r="AN135" i="9"/>
  <c r="AN27" i="9"/>
  <c r="AN304" i="9"/>
  <c r="AN36" i="9"/>
  <c r="AN284" i="9"/>
  <c r="AN91" i="9"/>
  <c r="AN214" i="9"/>
  <c r="AN127" i="9"/>
  <c r="AN173" i="9"/>
  <c r="AN252" i="9"/>
  <c r="AN212" i="9"/>
  <c r="AN30" i="9"/>
  <c r="AN34" i="9"/>
  <c r="AN62" i="9"/>
  <c r="AM3" i="9" l="1"/>
  <c r="AM4" i="9" s="1"/>
  <c r="AM5" i="9" s="1"/>
  <c r="AM6" i="9" s="1"/>
  <c r="AM7" i="9" s="1"/>
  <c r="AM8" i="9" s="1"/>
  <c r="AM9" i="9" s="1"/>
  <c r="AM10" i="9" s="1"/>
  <c r="AM11" i="9" s="1"/>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<sst xmlns="http://schemas.openxmlformats.org/spreadsheetml/2006/main" count="1921" uniqueCount="520">
  <si>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</si>
  <si>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</si>
  <si>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</si>
  <si>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</si>
  <si>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</si>
  <si>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</si>
  <si>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</si>
  <si>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</si>
  <si>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</si>
  <si>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</si>
  <si>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</si>
  <si>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</si>
  <si>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</si>
  <si>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</si>
  <si>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</si>
  <si>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</si>
  <si>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</si>
  <si>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</si>
  <si>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</si>
  <si>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</si>
  <si>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</si>
  <si>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</si>
  <si>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</si>
  <si>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</si>
  <si>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</si>
  <si>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</si>
  <si>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</si>
  <si>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</si>
  <si>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</si>
  <si>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</si>
  <si>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</si>
  <si>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</si>
  <si>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</si>
  <si>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</si>
  <si>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</si>
  <si>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</si>
  <si>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</si>
  <si>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</si>
  <si>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</si>
  <si>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</si>
  <si>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</si>
  <si>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</si>
  <si>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</si>
  <si>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</si>
  <si>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</si>
  <si>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</si>
  <si>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</si>
  <si>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</si>
  <si>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</si>
  <si>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</si>
  <si>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</si>
  <si>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</si>
  <si>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</si>
  <si>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</si>
  <si>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</si>
  <si>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</si>
  <si>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</si>
  <si>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</si>
  <si>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</si>
  <si>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</si>
  <si>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</si>
  <si>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</si>
  <si>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</si>
  <si>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</si>
  <si>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</si>
  <si>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</si>
  <si>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</si>
  <si>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</si>
  <si>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</si>
  <si>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</si>
  <si>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</si>
  <si>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</si>
  <si>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</si>
  <si>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</si>
  <si>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</si>
  <si>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</si>
  <si>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</si>
  <si>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</si>
  <si>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</si>
  <si>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</si>
  <si>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</si>
  <si>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</si>
  <si>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</si>
  <si>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</si>
  <si>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</si>
  <si>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</si>
  <si>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</si>
  <si>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</si>
  <si>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</si>
  <si>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</si>
  <si>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</si>
  <si>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</si>
  <si>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</si>
  <si>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</si>
  <si>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</si>
  <si>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</si>
  <si>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</si>
  <si>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</si>
  <si>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</si>
  <si>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</si>
  <si>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</si>
  <si>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</si>
  <si>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</si>
  <si>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</si>
  <si>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</si>
  <si>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</si>
  <si>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</si>
  <si>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</si>
  <si>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</si>
  <si>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</si>
  <si>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</si>
  <si>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</si>
  <si>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</si>
  <si>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</si>
  <si>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</si>
  <si>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</si>
  <si>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</si>
  <si>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</si>
  <si>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</si>
  <si>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</si>
  <si>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</si>
  <si>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</si>
  <si>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</si>
  <si>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</si>
  <si>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</si>
  <si>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</si>
  <si>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</si>
  <si>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</si>
  <si>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</si>
  <si>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</si>
  <si>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</si>
  <si>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</si>
  <si>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</si>
  <si>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</si>
  <si>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</si>
  <si>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</si>
  <si>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</si>
  <si>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</si>
  <si>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</si>
  <si>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</si>
  <si>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</si>
  <si>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</si>
  <si>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</si>
  <si>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</si>
  <si>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</si>
  <si>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</si>
  <si>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</si>
  <si>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</si>
  <si>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</si>
  <si>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</si>
  <si>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</si>
  <si>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</si>
  <si>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</si>
  <si>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</si>
  <si>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</si>
  <si>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</si>
  <si>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</si>
  <si>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</si>
  <si>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</si>
  <si>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</si>
  <si>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</si>
  <si>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</si>
  <si>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</si>
  <si>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</si>
  <si>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</si>
  <si>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</si>
  <si>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</si>
  <si>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</si>
  <si>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</si>
  <si>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</si>
  <si>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</si>
  <si>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</si>
  <si>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</si>
  <si>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</si>
  <si>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</si>
  <si>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</si>
  <si>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</si>
  <si>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</si>
  <si>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</si>
  <si>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</si>
  <si>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</si>
  <si>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</si>
  <si>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</si>
  <si>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</si>
  <si>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</si>
  <si>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</si>
  <si>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</si>
  <si>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</si>
  <si>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</si>
  <si>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</si>
  <si>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</si>
  <si>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</si>
  <si>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</si>
  <si>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</si>
  <si>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</si>
  <si>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</si>
  <si>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</si>
  <si>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</si>
  <si>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</si>
  <si>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</si>
  <si>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</si>
  <si>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</si>
  <si>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</si>
  <si>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</si>
  <si>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</si>
  <si>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</si>
  <si>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</si>
  <si>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</si>
  <si>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</si>
  <si>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</si>
  <si>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</si>
  <si>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</si>
  <si>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</si>
  <si>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</si>
  <si>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</si>
  <si>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</si>
  <si>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</si>
  <si>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</si>
  <si>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</si>
  <si>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</si>
  <si>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</si>
  <si>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</si>
  <si>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</si>
  <si>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</si>
  <si>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</si>
  <si>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</si>
  <si>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</si>
  <si>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</si>
  <si>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</si>
  <si>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</si>
  <si>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</si>
  <si>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</si>
  <si>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</si>
  <si>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</si>
  <si>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</si>
  <si>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</si>
  <si>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</si>
  <si>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</si>
  <si>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</si>
  <si>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</si>
  <si>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</si>
  <si>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</si>
  <si>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</si>
  <si>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</si>
  <si>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</si>
  <si>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</si>
  <si>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</si>
  <si>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</si>
  <si>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</si>
  <si>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</si>
  <si>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</si>
  <si>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</si>
  <si>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</si>
  <si>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</si>
  <si>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</si>
  <si>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</si>
  <si>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</si>
  <si>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</si>
  <si>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</si>
  <si>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</si>
  <si>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</si>
  <si>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</si>
  <si>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</si>
  <si>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</si>
  <si>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</si>
  <si>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</si>
  <si>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</si>
  <si>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</si>
  <si>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</si>
  <si>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</si>
  <si>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</si>
  <si>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</si>
  <si>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</si>
  <si>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</si>
  <si>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</si>
  <si>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</si>
  <si>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</si>
  <si>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</si>
  <si>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</si>
  <si>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</si>
  <si>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</si>
  <si>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</si>
  <si>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</si>
  <si>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</si>
  <si>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</si>
  <si>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</si>
  <si>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</si>
  <si>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</si>
  <si>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</si>
  <si>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</si>
  <si>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</si>
  <si>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</si>
  <si>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</si>
  <si>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</si>
  <si>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</si>
  <si>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</si>
  <si>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</si>
  <si>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</si>
  <si>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</si>
  <si>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</si>
  <si>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</si>
  <si>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</si>
  <si>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</si>
  <si>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</si>
  <si>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</si>
  <si>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</si>
  <si>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</si>
  <si>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</si>
  <si>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</si>
  <si>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</si>
  <si>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</si>
  <si>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</si>
  <si>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</si>
  <si>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</si>
  <si>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</si>
  <si>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</si>
  <si>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</si>
  <si>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</si>
  <si>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</si>
  <si>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</si>
  <si>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</si>
  <si>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</si>
  <si>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</si>
  <si>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</si>
  <si>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</si>
  <si>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</si>
  <si>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</si>
  <si>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</si>
  <si>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</si>
  <si>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</si>
  <si>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</si>
  <si>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</si>
  <si>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</si>
  <si>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</si>
  <si>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</si>
  <si>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</si>
  <si>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</si>
  <si>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</si>
  <si>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</si>
  <si>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</si>
  <si>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</si>
  <si>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</si>
  <si>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</si>
  <si>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</si>
  <si>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</si>
  <si>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</si>
  <si>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</si>
  <si>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</si>
  <si>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</si>
  <si>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</si>
  <si>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</si>
  <si>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</si>
  <si>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</si>
  <si>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</si>
  <si>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</si>
  <si>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</si>
  <si>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</si>
  <si>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</si>
  <si>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</si>
  <si>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</si>
  <si>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</si>
  <si>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</si>
  <si>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</si>
  <si>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</si>
  <si>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</si>
  <si>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</si>
  <si>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</si>
  <si>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</si>
  <si>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</si>
  <si>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</si>
  <si>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</si>
  <si>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</si>
  <si>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</si>
  <si>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</si>
  <si>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GO</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</si>
  <si>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</si>
  <si>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</si>
  <si>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</si>
  <si>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</si>
  <si>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</si>
  <si>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Equip7002</t>
    <phoneticPr fontId="1" type="noConversion"/>
  </si>
  <si>
    <t>GO</t>
    <phoneticPr fontId="1" type="noConversion"/>
  </si>
  <si>
    <t>Actor0037m</t>
    <phoneticPr fontId="1" type="noConversion"/>
  </si>
  <si>
    <t>Equip1102</t>
    <phoneticPr fontId="1" type="noConversion"/>
  </si>
  <si>
    <t>Actor3022m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</si>
  <si>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</si>
  <si>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</si>
  <si>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</si>
  <si>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</si>
  <si>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</si>
  <si>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</si>
  <si>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</si>
  <si>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</si>
  <si>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Actor3019m</t>
    <phoneticPr fontId="1" type="noConversion"/>
  </si>
  <si>
    <t>Actor0030m</t>
    <phoneticPr fontId="1" type="noConversion"/>
  </si>
  <si>
    <t>DI</t>
    <phoneticPr fontId="1" type="noConversion"/>
  </si>
  <si>
    <t>GO</t>
    <phoneticPr fontId="1" type="noConversion"/>
  </si>
  <si>
    <t>Equip4301</t>
    <phoneticPr fontId="1" type="noConversion"/>
  </si>
  <si>
    <t>Equip2001</t>
    <phoneticPr fontId="1" type="noConversion"/>
  </si>
  <si>
    <t>Equip4002</t>
    <phoneticPr fontId="1" type="noConversion"/>
  </si>
  <si>
    <t>Equip8201</t>
  </si>
  <si>
    <t>Equip2301</t>
    <phoneticPr fontId="1" type="noConversion"/>
  </si>
  <si>
    <t>Equip3002</t>
    <phoneticPr fontId="1" type="noConversion"/>
  </si>
  <si>
    <t>Equip3201</t>
    <phoneticPr fontId="1" type="noConversion"/>
  </si>
  <si>
    <t>Equip1002</t>
    <phoneticPr fontId="1" type="noConversion"/>
  </si>
  <si>
    <t>Equip6101</t>
    <phoneticPr fontId="1" type="noConversion"/>
  </si>
  <si>
    <t>Equip7201</t>
    <phoneticPr fontId="1" type="noConversion"/>
  </si>
  <si>
    <t>Equip3001</t>
    <phoneticPr fontId="1" type="noConversion"/>
  </si>
  <si>
    <t>GO</t>
    <phoneticPr fontId="1" type="noConversion"/>
  </si>
  <si>
    <t>Equip1001</t>
    <phoneticPr fontId="1" type="noConversion"/>
  </si>
  <si>
    <t>Equip8002</t>
    <phoneticPr fontId="1" type="noConversion"/>
  </si>
  <si>
    <t>Equip6202</t>
    <phoneticPr fontId="1" type="noConversion"/>
  </si>
  <si>
    <t>Equip5201</t>
    <phoneticPr fontId="1" type="noConversion"/>
  </si>
  <si>
    <t>Equip5102</t>
    <phoneticPr fontId="1" type="noConversion"/>
  </si>
  <si>
    <t>Equip7101</t>
    <phoneticPr fontId="1" type="noConversion"/>
  </si>
  <si>
    <t>Actor2103m</t>
    <phoneticPr fontId="1" type="noConversion"/>
  </si>
  <si>
    <t>Actor1039m</t>
    <phoneticPr fontId="1" type="noConversion"/>
  </si>
  <si>
    <t>Equip8001</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</si>
  <si>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</si>
  <si>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</si>
  <si>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</si>
  <si>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</si>
  <si>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</si>
  <si>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</si>
  <si>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</si>
  <si>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Equip3102</t>
    <phoneticPr fontId="1" type="noConversion"/>
  </si>
  <si>
    <t>Equip7102</t>
    <phoneticPr fontId="1" type="noConversion"/>
  </si>
  <si>
    <t>Equip6002</t>
    <phoneticPr fontId="1" type="noConversion"/>
  </si>
  <si>
    <t>Equip8201</t>
    <phoneticPr fontId="1" type="noConversion"/>
  </si>
  <si>
    <t>Equip3202</t>
    <phoneticPr fontId="1" type="noConversion"/>
  </si>
  <si>
    <t>Equip4302</t>
    <phoneticPr fontId="1" type="noConversion"/>
  </si>
  <si>
    <t>Equip0101</t>
    <phoneticPr fontId="1" type="noConversion"/>
  </si>
  <si>
    <t>Equip7201</t>
    <phoneticPr fontId="1" type="noConversion"/>
  </si>
  <si>
    <t>Equip8102</t>
    <phoneticPr fontId="1" type="noConversion"/>
  </si>
  <si>
    <t>Equip3101</t>
    <phoneticPr fontId="1" type="noConversion"/>
  </si>
  <si>
    <t>Equip6001</t>
    <phoneticPr fontId="1" type="noConversion"/>
  </si>
  <si>
    <t>Equip1101</t>
    <phoneticPr fontId="1" type="noConversion"/>
  </si>
  <si>
    <t>Equip1201</t>
    <phoneticPr fontId="1" type="noConversion"/>
  </si>
  <si>
    <t>Equip6202</t>
    <phoneticPr fontId="1" type="noConversion"/>
  </si>
  <si>
    <t>Equip0101</t>
    <phoneticPr fontId="1" type="noConversion"/>
  </si>
  <si>
    <t>Equip5302</t>
    <phoneticPr fontId="1" type="noConversion"/>
  </si>
  <si>
    <t>Equip6102</t>
    <phoneticPr fontId="1" type="noConversion"/>
  </si>
  <si>
    <t>Equip7101</t>
    <phoneticPr fontId="1" type="noConversion"/>
  </si>
  <si>
    <t>Equip6001</t>
    <phoneticPr fontId="1" type="noConversion"/>
  </si>
  <si>
    <t>DI</t>
    <phoneticPr fontId="1" type="noConversion"/>
  </si>
  <si>
    <t>Equip2201</t>
    <phoneticPr fontId="1" type="noConversion"/>
  </si>
  <si>
    <t>Equip3302</t>
    <phoneticPr fontId="1" type="noConversion"/>
  </si>
  <si>
    <t>Equip5202</t>
    <phoneticPr fontId="1" type="noConversion"/>
  </si>
  <si>
    <t>Equip4401</t>
    <phoneticPr fontId="1" type="noConversion"/>
  </si>
  <si>
    <t>Actor1218m</t>
    <phoneticPr fontId="1" type="noConversion"/>
  </si>
  <si>
    <t>Actor1218m</t>
    <phoneticPr fontId="1" type="noConversion"/>
  </si>
  <si>
    <t>지정 캐릭터 LBP1</t>
    <phoneticPr fontId="1" type="noConversion"/>
  </si>
  <si>
    <t>Equip3101</t>
    <phoneticPr fontId="1" type="noConversion"/>
  </si>
  <si>
    <t>Equip0101</t>
    <phoneticPr fontId="1" type="noConversion"/>
  </si>
  <si>
    <t>Equip8102</t>
    <phoneticPr fontId="1" type="noConversion"/>
  </si>
  <si>
    <t>Equip8002</t>
    <phoneticPr fontId="1" type="noConversion"/>
  </si>
  <si>
    <t>Equip2102</t>
    <phoneticPr fontId="1" type="noConversion"/>
  </si>
  <si>
    <t>Equip1302</t>
    <phoneticPr fontId="1" type="noConversion"/>
  </si>
  <si>
    <t>Equip7002</t>
    <phoneticPr fontId="1" type="noConversion"/>
  </si>
  <si>
    <t>Equip4002</t>
    <phoneticPr fontId="1" type="noConversion"/>
  </si>
  <si>
    <t>Equip5001</t>
    <phoneticPr fontId="1" type="noConversion"/>
  </si>
  <si>
    <t>Equip5301</t>
    <phoneticPr fontId="1" type="noConversion"/>
  </si>
  <si>
    <t>Equip6201</t>
    <phoneticPr fontId="1" type="noConversion"/>
  </si>
  <si>
    <t>Equip7202</t>
    <phoneticPr fontId="1" type="noConversion"/>
  </si>
  <si>
    <t>Actor1002m</t>
    <phoneticPr fontId="1" type="noConversion"/>
  </si>
  <si>
    <t>Actor1108</t>
    <phoneticPr fontId="1" type="noConversion"/>
  </si>
  <si>
    <t>Actor2120</t>
    <phoneticPr fontId="1" type="noConversion"/>
  </si>
  <si>
    <t>Equip0202</t>
    <phoneticPr fontId="1" type="noConversion"/>
  </si>
  <si>
    <t>Equip1202</t>
  </si>
  <si>
    <t>Equip1202</t>
    <phoneticPr fontId="1" type="noConversion"/>
  </si>
  <si>
    <t>Equip0302</t>
    <phoneticPr fontId="1" type="noConversion"/>
  </si>
  <si>
    <t>Equip2101</t>
    <phoneticPr fontId="1" type="noConversion"/>
  </si>
  <si>
    <t>Equip8302</t>
    <phoneticPr fontId="1" type="noConversion"/>
  </si>
  <si>
    <t>Equip7301</t>
    <phoneticPr fontId="1" type="noConversion"/>
  </si>
  <si>
    <t>Equip6302</t>
    <phoneticPr fontId="1" type="noConversion"/>
  </si>
  <si>
    <t>Equip4101</t>
    <phoneticPr fontId="1" type="noConversion"/>
  </si>
  <si>
    <t>Equip4201</t>
    <phoneticPr fontId="1" type="noConversion"/>
  </si>
  <si>
    <t>Actor3212m</t>
    <phoneticPr fontId="1" type="noConversion"/>
  </si>
  <si>
    <t>Actor0125m</t>
    <phoneticPr fontId="1" type="noConversion"/>
  </si>
  <si>
    <t>Equip0001</t>
    <phoneticPr fontId="1" type="noConversion"/>
  </si>
  <si>
    <t>Actor2128</t>
    <phoneticPr fontId="1" type="noConversion"/>
  </si>
  <si>
    <t>Actor1109</t>
    <phoneticPr fontId="1" type="noConversion"/>
  </si>
  <si>
    <t>Actor3117</t>
    <phoneticPr fontId="1" type="noConversion"/>
  </si>
  <si>
    <t>Equip2202</t>
    <phoneticPr fontId="1" type="noConversion"/>
  </si>
  <si>
    <t>Equip7002</t>
    <phoneticPr fontId="1" type="noConversion"/>
  </si>
  <si>
    <t>Equip5201</t>
    <phoneticPr fontId="1" type="noConversion"/>
  </si>
  <si>
    <t>Equip2202</t>
    <phoneticPr fontId="1" type="noConversion"/>
  </si>
  <si>
    <t>Equip4001</t>
    <phoneticPr fontId="1" type="noConversion"/>
  </si>
  <si>
    <t>Equip0301</t>
    <phoneticPr fontId="1" type="noConversion"/>
  </si>
  <si>
    <t>지정 캐릭터 LBP2</t>
    <phoneticPr fontId="1" type="noConversion"/>
  </si>
  <si>
    <t>지정 캐릭터 LBP3</t>
    <phoneticPr fontId="1" type="noConversion"/>
  </si>
  <si>
    <t>Equip2102</t>
    <phoneticPr fontId="1" type="noConversion"/>
  </si>
  <si>
    <t>Equip1402</t>
    <phoneticPr fontId="1" type="noConversion"/>
  </si>
  <si>
    <t>Equip0401</t>
    <phoneticPr fontId="1" type="noConversion"/>
  </si>
  <si>
    <t>Equip1001</t>
    <phoneticPr fontId="1" type="noConversion"/>
  </si>
  <si>
    <t>Actor1141</t>
    <phoneticPr fontId="1" type="noConversion"/>
  </si>
  <si>
    <t>Actor2128</t>
  </si>
  <si>
    <t>Equip0402</t>
    <phoneticPr fontId="1" type="noConversion"/>
  </si>
  <si>
    <t>Equip3401</t>
    <phoneticPr fontId="1" type="noConversion"/>
  </si>
  <si>
    <t>Equip1202</t>
    <phoneticPr fontId="1" type="noConversion"/>
  </si>
  <si>
    <t>Equip2401</t>
    <phoneticPr fontId="1" type="noConversion"/>
  </si>
  <si>
    <t>DI</t>
    <phoneticPr fontId="1" type="noConversion"/>
  </si>
  <si>
    <t>Equip2102</t>
    <phoneticPr fontId="1" type="noConversion"/>
  </si>
  <si>
    <t>Equip0202</t>
    <phoneticPr fontId="1" type="noConversion"/>
  </si>
  <si>
    <t>Equip1202</t>
    <phoneticPr fontId="1" type="noConversion"/>
  </si>
  <si>
    <t>Equip6001</t>
    <phoneticPr fontId="1" type="noConversion"/>
  </si>
  <si>
    <t>Equip1102</t>
    <phoneticPr fontId="1" type="noConversion"/>
  </si>
  <si>
    <t>Equip4102</t>
    <phoneticPr fontId="1" type="noConversion"/>
  </si>
  <si>
    <t>Actor2238</t>
    <phoneticPr fontId="1" type="noConversion"/>
  </si>
  <si>
    <t>Actor0125</t>
    <phoneticPr fontId="1" type="noConversion"/>
  </si>
  <si>
    <t>Actor3114</t>
    <phoneticPr fontId="1" type="noConversion"/>
  </si>
  <si>
    <t>Actor1109</t>
    <phoneticPr fontId="1" type="noConversion"/>
  </si>
  <si>
    <t>Actor1141</t>
    <phoneticPr fontId="1" type="noConversion"/>
  </si>
  <si>
    <t>Actor0113</t>
    <phoneticPr fontId="1" type="noConversion"/>
  </si>
  <si>
    <t>Actor2010</t>
    <phoneticPr fontId="1" type="noConversion"/>
  </si>
  <si>
    <t>Actor3022</t>
    <phoneticPr fontId="1" type="noConversion"/>
  </si>
  <si>
    <t>Actor3019</t>
    <phoneticPr fontId="1" type="noConversion"/>
  </si>
  <si>
    <t>Actor1039</t>
    <phoneticPr fontId="1" type="noConversion"/>
  </si>
  <si>
    <t>Actor0007</t>
    <phoneticPr fontId="1" type="noConversion"/>
  </si>
  <si>
    <t>Actor0240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</si>
</sst>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1410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8.1245910826146694</v>
          </cell>
          <cell r="W2">
            <v>10.992664531480369</v>
          </cell>
          <cell r="X2">
            <v>12.19</v>
          </cell>
          <cell r="Y2">
            <v>16.489999999999998</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10</v>
          </cell>
          <cell r="AL2">
            <v>4.2</v>
          </cell>
          <cell r="AM2">
            <v>3.6630036630036895E-2</v>
          </cell>
          <cell r="AN2">
            <v>240</v>
          </cell>
          <cell r="AO2">
            <v>240</v>
          </cell>
          <cell r="AP2">
            <v>0</v>
          </cell>
          <cell r="AQ2">
            <v>600</v>
          </cell>
          <cell r="AR2">
            <v>900</v>
          </cell>
          <cell r="AX2" t="str">
            <v>Axe</v>
          </cell>
          <cell r="AY2">
            <v>0</v>
          </cell>
          <cell r="BA2" t="str">
            <v>유니티 랜덤</v>
          </cell>
          <cell r="BB2">
            <v>0</v>
          </cell>
          <cell r="BF2">
            <v>0</v>
          </cell>
          <cell r="BG2">
            <v>0.39560439560439853</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6.7305064521055451</v>
          </cell>
          <cell r="W3">
            <v>11.765193540047774</v>
          </cell>
          <cell r="X3">
            <v>10.1</v>
          </cell>
          <cell r="Y3">
            <v>17.649999999999999</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20</v>
          </cell>
          <cell r="AL3">
            <v>3.3600000000000003</v>
          </cell>
          <cell r="AM3">
            <v>2.9304029304029519E-2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0.27315541601256083</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7.4805476110800395</v>
          </cell>
          <cell r="W4">
            <v>10.323086722724266</v>
          </cell>
          <cell r="X4">
            <v>16.43</v>
          </cell>
          <cell r="Y4">
            <v>22.67</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30</v>
          </cell>
          <cell r="AL4">
            <v>2.9</v>
          </cell>
          <cell r="AM4">
            <v>2.5292168149311189E-2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0.12244897959183762</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6.6370674784331545</v>
          </cell>
          <cell r="W5">
            <v>11.116812127364684</v>
          </cell>
          <cell r="X5">
            <v>14.58</v>
          </cell>
          <cell r="Y5">
            <v>24.41</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40</v>
          </cell>
          <cell r="AL5">
            <v>2.3199999999999998</v>
          </cell>
          <cell r="AM5">
            <v>2.0233734519448949E-2</v>
          </cell>
          <cell r="AN5">
            <v>230.4</v>
          </cell>
          <cell r="AO5">
            <v>230.4</v>
          </cell>
          <cell r="AP5">
            <v>0</v>
          </cell>
          <cell r="AQ5">
            <v>1000</v>
          </cell>
          <cell r="AR5">
            <v>1500</v>
          </cell>
          <cell r="AX5" t="str">
            <v>Staff</v>
          </cell>
          <cell r="AY5">
            <v>3</v>
          </cell>
          <cell r="BA5" t="str">
            <v>리니어</v>
          </cell>
          <cell r="BB5">
            <v>3</v>
          </cell>
          <cell r="BC5" t="str">
            <v>slope</v>
          </cell>
          <cell r="BF5">
            <v>3</v>
          </cell>
          <cell r="BG5">
            <v>0.10361067503924723</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7.6378564834664076</v>
          </cell>
          <cell r="W6">
            <v>10.728698199743267</v>
          </cell>
          <cell r="X6">
            <v>27.01</v>
          </cell>
          <cell r="Y6">
            <v>37.950000000000003</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10</v>
          </cell>
          <cell r="AL6">
            <v>1.3</v>
          </cell>
          <cell r="AM6">
            <v>1.1337868480725705E-2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9.4191522762952035E-2</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7.2669275574606536</v>
          </cell>
          <cell r="W7">
            <v>11.150332835125294</v>
          </cell>
          <cell r="X7">
            <v>25.7</v>
          </cell>
          <cell r="Y7">
            <v>39.44</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20</v>
          </cell>
          <cell r="AL7">
            <v>1.04</v>
          </cell>
          <cell r="AM7">
            <v>9.070294784580565E-3</v>
          </cell>
          <cell r="AN7">
            <v>48</v>
          </cell>
          <cell r="AO7">
            <v>48</v>
          </cell>
          <cell r="AP7">
            <v>0</v>
          </cell>
          <cell r="AQ7">
            <v>2500</v>
          </cell>
          <cell r="AR7">
            <v>3500</v>
          </cell>
          <cell r="AS7">
            <v>4</v>
          </cell>
          <cell r="AT7">
            <v>5</v>
          </cell>
          <cell r="AX7" t="str">
            <v>Sword</v>
          </cell>
          <cell r="AY7">
            <v>5</v>
          </cell>
          <cell r="BF7">
            <v>5</v>
          </cell>
          <cell r="BG7">
            <v>1.0989010989011068E-2</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7.4317038511225864</v>
          </cell>
          <cell r="W8">
            <v>10.723660268734291</v>
          </cell>
          <cell r="X8">
            <v>51.22</v>
          </cell>
          <cell r="Y8">
            <v>73.91</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10</v>
          </cell>
          <cell r="AL8">
            <v>1.1000000000000001</v>
          </cell>
          <cell r="AM8">
            <v>9.5935810221525215E-3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7.3898853065787202</v>
          </cell>
          <cell r="W9">
            <v>11.359377628681324</v>
          </cell>
          <cell r="X9">
            <v>50.93</v>
          </cell>
          <cell r="Y9">
            <v>78.290000000000006</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10</v>
          </cell>
          <cell r="AL9">
            <v>0.88000000000000012</v>
          </cell>
          <cell r="AM9">
            <v>7.6748648177220168E-3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8.1602150911784594</v>
          </cell>
          <cell r="W10">
            <v>10.742855103761885</v>
          </cell>
          <cell r="X10">
            <v>120.56</v>
          </cell>
          <cell r="Y10">
            <v>158.72</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1</v>
          </cell>
          <cell r="AJ10">
            <v>6</v>
          </cell>
          <cell r="AK10">
            <v>30</v>
          </cell>
          <cell r="AL10">
            <v>1</v>
          </cell>
          <cell r="AM10">
            <v>8.721437292865928E-3</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6.9263806197135702</v>
          </cell>
          <cell r="W11">
            <v>11.415270201684779</v>
          </cell>
          <cell r="X11">
            <v>102.33</v>
          </cell>
          <cell r="Y11">
            <v>168.66</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0.8</v>
          </cell>
          <cell r="AJ11">
            <v>7</v>
          </cell>
          <cell r="AK11">
            <v>10</v>
          </cell>
          <cell r="AL11">
            <v>0.8</v>
          </cell>
          <cell r="AM11">
            <v>6.9771498342927419E-3</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7.8910832638141493</v>
          </cell>
          <cell r="W12">
            <v>11.019211954738804</v>
          </cell>
          <cell r="X12">
            <v>151.94999999999999</v>
          </cell>
          <cell r="Y12">
            <v>212.18</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0.45</v>
          </cell>
          <cell r="AJ12">
            <v>13</v>
          </cell>
          <cell r="AK12">
            <v>10</v>
          </cell>
          <cell r="AL12">
            <v>0.45</v>
          </cell>
          <cell r="AM12">
            <v>3.9246467817896672E-3</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6.6292988713579355</v>
          </cell>
          <cell r="W13">
            <v>11.519772189511505</v>
          </cell>
          <cell r="X13">
            <v>127.65</v>
          </cell>
          <cell r="Y13">
            <v>221.82</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0.36</v>
          </cell>
          <cell r="AJ13">
            <v>14</v>
          </cell>
          <cell r="AK13">
            <v>10</v>
          </cell>
          <cell r="AL13">
            <v>0.36</v>
          </cell>
          <cell r="AM13">
            <v>3.1397174254317339E-3</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8.1849516986458379</v>
          </cell>
          <cell r="W14">
            <v>11.052785583669289</v>
          </cell>
          <cell r="X14">
            <v>205.4</v>
          </cell>
          <cell r="Y14">
            <v>277.37</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0.20250000000000001</v>
          </cell>
          <cell r="AJ14">
            <v>20</v>
          </cell>
          <cell r="AK14">
            <v>10</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7.9225941408812721</v>
          </cell>
          <cell r="W15">
            <v>11.075154820981464</v>
          </cell>
          <cell r="X15">
            <v>11.88</v>
          </cell>
          <cell r="Y15">
            <v>16.61</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10</v>
          </cell>
          <cell r="AL15">
            <v>4.2</v>
          </cell>
          <cell r="AM15">
            <v>3.6630036630036895E-2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7.0988628153269175</v>
          </cell>
          <cell r="W16">
            <v>11.356847259804056</v>
          </cell>
          <cell r="X16">
            <v>10.65</v>
          </cell>
          <cell r="Y16">
            <v>17.04</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20</v>
          </cell>
          <cell r="AL16">
            <v>3.3600000000000003</v>
          </cell>
          <cell r="AM16">
            <v>2.9304029304029519E-2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7.4376595902976685</v>
          </cell>
          <cell r="W17">
            <v>11.036586324088699</v>
          </cell>
          <cell r="X17">
            <v>16.329999999999998</v>
          </cell>
          <cell r="Y17">
            <v>24.24</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30</v>
          </cell>
          <cell r="AL17">
            <v>2.9</v>
          </cell>
          <cell r="AM17">
            <v>2.5292168149311189E-2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7.3915208711654437</v>
          </cell>
          <cell r="W18">
            <v>11.71512880275305</v>
          </cell>
          <cell r="X18">
            <v>16.23</v>
          </cell>
          <cell r="Y18">
            <v>25.73</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40</v>
          </cell>
          <cell r="AL18">
            <v>2.3199999999999998</v>
          </cell>
          <cell r="AM18">
            <v>2.0233734519448949E-2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7.741498573994873</v>
          </cell>
          <cell r="W19">
            <v>11.014470775229842</v>
          </cell>
          <cell r="X19">
            <v>27.38</v>
          </cell>
          <cell r="Y19">
            <v>38.96</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30</v>
          </cell>
          <cell r="AL19">
            <v>1.3</v>
          </cell>
          <cell r="AM19">
            <v>1.1337868480725705E-2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6.6449133651665111</v>
          </cell>
          <cell r="W20">
            <v>11.444353336636652</v>
          </cell>
          <cell r="X20">
            <v>23.5</v>
          </cell>
          <cell r="Y20">
            <v>40.479999999999997</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40</v>
          </cell>
          <cell r="AL20">
            <v>1.04</v>
          </cell>
          <cell r="AM20">
            <v>9.070294784580565E-3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7.6920232886278521</v>
          </cell>
          <cell r="W21">
            <v>10.700409448678599</v>
          </cell>
          <cell r="X21">
            <v>53.02</v>
          </cell>
          <cell r="Y21">
            <v>73.75</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10</v>
          </cell>
          <cell r="AL21">
            <v>1.1000000000000001</v>
          </cell>
          <cell r="AM21">
            <v>9.5935810221525215E-3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7.1836553152520066</v>
          </cell>
          <cell r="W22">
            <v>11.458555583567856</v>
          </cell>
          <cell r="X22">
            <v>49.51</v>
          </cell>
          <cell r="Y22">
            <v>78.98</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10</v>
          </cell>
          <cell r="AL22">
            <v>0.88000000000000012</v>
          </cell>
          <cell r="AM22">
            <v>7.6748648177220168E-3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7.5552112183959466</v>
          </cell>
          <cell r="W23">
            <v>10.771864722028216</v>
          </cell>
          <cell r="X23">
            <v>111.63</v>
          </cell>
          <cell r="Y23">
            <v>159.15</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1</v>
          </cell>
          <cell r="AJ23">
            <v>6</v>
          </cell>
          <cell r="AK23">
            <v>30</v>
          </cell>
          <cell r="AL23">
            <v>1</v>
          </cell>
          <cell r="AM23">
            <v>8.721437292865928E-3</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7.3230642065719449</v>
          </cell>
          <cell r="W24">
            <v>11.562700572378736</v>
          </cell>
          <cell r="X24">
            <v>108.2</v>
          </cell>
          <cell r="Y24">
            <v>170.83</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0.8</v>
          </cell>
          <cell r="AJ24">
            <v>7</v>
          </cell>
          <cell r="AK24">
            <v>10</v>
          </cell>
          <cell r="AL24">
            <v>0.8</v>
          </cell>
          <cell r="AM24">
            <v>6.9771498342927419E-3</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8.094131696705265</v>
          </cell>
          <cell r="W25">
            <v>10.979127231348935</v>
          </cell>
          <cell r="X25">
            <v>155.86000000000001</v>
          </cell>
          <cell r="Y25">
            <v>211.41</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0.45</v>
          </cell>
          <cell r="AJ25">
            <v>14</v>
          </cell>
          <cell r="AK25">
            <v>10</v>
          </cell>
          <cell r="AL25">
            <v>0.45</v>
          </cell>
          <cell r="AM25">
            <v>3.9246467817896672E-3</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6.8049209864019717</v>
          </cell>
          <cell r="W26">
            <v>11.510719392086685</v>
          </cell>
          <cell r="X26">
            <v>131.03</v>
          </cell>
          <cell r="Y26">
            <v>221.64</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0.36</v>
          </cell>
          <cell r="AJ26">
            <v>15</v>
          </cell>
          <cell r="AK26">
            <v>10</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7.5146244321140721</v>
          </cell>
          <cell r="W27">
            <v>10.928619903206444</v>
          </cell>
          <cell r="X27">
            <v>188.58</v>
          </cell>
          <cell r="Y27">
            <v>274.25</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0.20250000000000001</v>
          </cell>
          <cell r="AJ27">
            <v>21</v>
          </cell>
          <cell r="AK27">
            <v>10</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7.5997187377383382</v>
          </cell>
          <cell r="W28">
            <v>11.103630857070891</v>
          </cell>
          <cell r="X28">
            <v>11.4</v>
          </cell>
          <cell r="Y28">
            <v>16.66</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10</v>
          </cell>
          <cell r="AL28">
            <v>4.2</v>
          </cell>
          <cell r="AM28">
            <v>3.6630036630036895E-2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6.7056820070367378</v>
          </cell>
          <cell r="W29">
            <v>11.659150024754048</v>
          </cell>
          <cell r="X29">
            <v>10.06</v>
          </cell>
          <cell r="Y29">
            <v>17.489999999999998</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20</v>
          </cell>
          <cell r="AL29">
            <v>3.3600000000000003</v>
          </cell>
          <cell r="AM29">
            <v>2.9304029304029519E-2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8.0467417424091057</v>
          </cell>
          <cell r="W30">
            <v>10.808794978266064</v>
          </cell>
          <cell r="X30">
            <v>17.670000000000002</v>
          </cell>
          <cell r="Y30">
            <v>23.74</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10</v>
          </cell>
          <cell r="AL30">
            <v>2.9</v>
          </cell>
          <cell r="AM30">
            <v>2.5292168149311189E-2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7.1651224833963418</v>
          </cell>
          <cell r="W31">
            <v>11.446289579489118</v>
          </cell>
          <cell r="X31">
            <v>15.74</v>
          </cell>
          <cell r="Y31">
            <v>25.14</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20</v>
          </cell>
          <cell r="AL31">
            <v>2.3199999999999998</v>
          </cell>
          <cell r="AM31">
            <v>2.0233734519448949E-2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7.4809450075032391</v>
          </cell>
          <cell r="W32">
            <v>10.974894692238863</v>
          </cell>
          <cell r="X32">
            <v>26.46</v>
          </cell>
          <cell r="Y32">
            <v>38.82</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10</v>
          </cell>
          <cell r="AL32">
            <v>1.3</v>
          </cell>
          <cell r="AM32">
            <v>1.1337868480725705E-2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7.084756269104231</v>
          </cell>
          <cell r="W33">
            <v>11.65050889929562</v>
          </cell>
          <cell r="X33">
            <v>25.06</v>
          </cell>
          <cell r="Y33">
            <v>41.21</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30</v>
          </cell>
          <cell r="AL33">
            <v>1.04</v>
          </cell>
          <cell r="AM33">
            <v>9.070294784580565E-3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7.4982726397132495</v>
          </cell>
          <cell r="W34">
            <v>10.784752404344893</v>
          </cell>
          <cell r="X34">
            <v>51.68</v>
          </cell>
          <cell r="Y34">
            <v>74.33</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10</v>
          </cell>
          <cell r="AL34">
            <v>1.1000000000000001</v>
          </cell>
          <cell r="AM34">
            <v>9.5935810221525215E-3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6.9645488805901277</v>
          </cell>
          <cell r="W35">
            <v>11.900372974079003</v>
          </cell>
          <cell r="X35">
            <v>48</v>
          </cell>
          <cell r="Y35">
            <v>82.02</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10</v>
          </cell>
          <cell r="AL35">
            <v>0.88000000000000012</v>
          </cell>
          <cell r="AM35">
            <v>7.6748648177220168E-3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8.1233693564246465</v>
          </cell>
          <cell r="W36">
            <v>11.021141202240704</v>
          </cell>
          <cell r="X36">
            <v>120.02</v>
          </cell>
          <cell r="Y36">
            <v>162.83000000000001</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1</v>
          </cell>
          <cell r="AJ36">
            <v>7</v>
          </cell>
          <cell r="AK36">
            <v>20</v>
          </cell>
          <cell r="AL36">
            <v>1</v>
          </cell>
          <cell r="AM36">
            <v>8.721437292865928E-3</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6.6980604378920061</v>
          </cell>
          <cell r="W37">
            <v>11.783046198370958</v>
          </cell>
          <cell r="X37">
            <v>98.96</v>
          </cell>
          <cell r="Y37">
            <v>174.09</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0.8</v>
          </cell>
          <cell r="AJ37">
            <v>8</v>
          </cell>
          <cell r="AK37">
            <v>10</v>
          </cell>
          <cell r="AL37">
            <v>0.8</v>
          </cell>
          <cell r="AM37">
            <v>6.9771498342927419E-3</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8.1002439799166268</v>
          </cell>
          <cell r="W38">
            <v>10.70360766593879</v>
          </cell>
          <cell r="X38">
            <v>155.97</v>
          </cell>
          <cell r="Y38">
            <v>206.1</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0.45</v>
          </cell>
          <cell r="AJ38">
            <v>15</v>
          </cell>
          <cell r="AK38">
            <v>10</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6.635981950797694</v>
          </cell>
          <cell r="W39">
            <v>11.244135517067964</v>
          </cell>
          <cell r="X39">
            <v>127.78</v>
          </cell>
          <cell r="Y39">
            <v>216.51</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0.36</v>
          </cell>
          <cell r="AJ39">
            <v>16</v>
          </cell>
          <cell r="AK39">
            <v>10</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8.0303014448525776</v>
          </cell>
          <cell r="W40">
            <v>10.895115396704462</v>
          </cell>
          <cell r="X40">
            <v>201.52</v>
          </cell>
          <cell r="Y40">
            <v>273.41000000000003</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0.20250000000000001</v>
          </cell>
          <cell r="AJ40">
            <v>23</v>
          </cell>
          <cell r="AK40">
            <v>10</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7.7379151846846721</v>
          </cell>
          <cell r="W41">
            <v>10.593325793275167</v>
          </cell>
          <cell r="X41">
            <v>11.61</v>
          </cell>
          <cell r="Y41">
            <v>15.89</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10</v>
          </cell>
          <cell r="AL41">
            <v>4.2</v>
          </cell>
          <cell r="AM41">
            <v>3.6630036630036895E-2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6.9958592926442726</v>
          </cell>
          <cell r="W42">
            <v>11.681336816228153</v>
          </cell>
          <cell r="X42">
            <v>10.49</v>
          </cell>
          <cell r="Y42">
            <v>17.52</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20</v>
          </cell>
          <cell r="AL42">
            <v>3.3600000000000003</v>
          </cell>
          <cell r="AM42">
            <v>2.9304029304029519E-2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7.9674136946671554</v>
          </cell>
          <cell r="W43">
            <v>10.786172995698188</v>
          </cell>
          <cell r="X43">
            <v>17.5</v>
          </cell>
          <cell r="Y43">
            <v>23.69</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10</v>
          </cell>
          <cell r="AL43">
            <v>2.9</v>
          </cell>
          <cell r="AM43">
            <v>2.5292168149311189E-2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6.7077512152126246</v>
          </cell>
          <cell r="W44">
            <v>11.760373683127433</v>
          </cell>
          <cell r="X44">
            <v>14.73</v>
          </cell>
          <cell r="Y44">
            <v>25.83</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10</v>
          </cell>
          <cell r="AL44">
            <v>2.3199999999999998</v>
          </cell>
          <cell r="AM44">
            <v>2.0233734519448949E-2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8.146681427450396</v>
          </cell>
          <cell r="W45">
            <v>10.814593080535035</v>
          </cell>
          <cell r="X45">
            <v>28.81</v>
          </cell>
          <cell r="Y45">
            <v>38.25</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10</v>
          </cell>
          <cell r="AL45">
            <v>1.3</v>
          </cell>
          <cell r="AM45">
            <v>1.1337868480725705E-2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7.2747421155802741</v>
          </cell>
          <cell r="W46">
            <v>11.347454912888205</v>
          </cell>
          <cell r="X46">
            <v>25.73</v>
          </cell>
          <cell r="Y46">
            <v>40.14</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20</v>
          </cell>
          <cell r="AL46">
            <v>1.04</v>
          </cell>
          <cell r="AM46">
            <v>9.070294784580565E-3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8.0039187488900048</v>
          </cell>
          <cell r="W47">
            <v>10.9198401739436</v>
          </cell>
          <cell r="X47">
            <v>55.17</v>
          </cell>
          <cell r="Y47">
            <v>75.260000000000005</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10</v>
          </cell>
          <cell r="AL47">
            <v>1.1000000000000001</v>
          </cell>
          <cell r="AM47">
            <v>9.5935810221525215E-3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7.0925607260358179</v>
          </cell>
          <cell r="W48">
            <v>11.148220004296103</v>
          </cell>
          <cell r="X48">
            <v>48.89</v>
          </cell>
          <cell r="Y48">
            <v>76.84</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10</v>
          </cell>
          <cell r="AL48">
            <v>0.88000000000000012</v>
          </cell>
          <cell r="AM48">
            <v>7.6748648177220168E-3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7.9377278692545747</v>
          </cell>
          <cell r="W49">
            <v>10.972662459511181</v>
          </cell>
          <cell r="X49">
            <v>117.28</v>
          </cell>
          <cell r="Y49">
            <v>162.12</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1</v>
          </cell>
          <cell r="AJ49">
            <v>9</v>
          </cell>
          <cell r="AK49">
            <v>10</v>
          </cell>
          <cell r="AL49">
            <v>1</v>
          </cell>
          <cell r="AM49">
            <v>8.721437292865928E-3</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6.9255791403345084</v>
          </cell>
          <cell r="W50">
            <v>11.491808919331021</v>
          </cell>
          <cell r="X50">
            <v>102.32</v>
          </cell>
          <cell r="Y50">
            <v>169.79</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0.8</v>
          </cell>
          <cell r="AJ50">
            <v>10</v>
          </cell>
          <cell r="AK50">
            <v>10</v>
          </cell>
          <cell r="AL50">
            <v>0.8</v>
          </cell>
          <cell r="AM50">
            <v>6.9771498342927419E-3</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7.7324311618616806</v>
          </cell>
          <cell r="W51">
            <v>10.635376353014419</v>
          </cell>
          <cell r="X51">
            <v>148.88999999999999</v>
          </cell>
          <cell r="Y51">
            <v>204.79</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0.45</v>
          </cell>
          <cell r="AJ51">
            <v>16</v>
          </cell>
          <cell r="AK51">
            <v>10</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6.934434657606011</v>
          </cell>
          <cell r="W52">
            <v>11.270226588094971</v>
          </cell>
          <cell r="X52">
            <v>133.53</v>
          </cell>
          <cell r="Y52">
            <v>217.01</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0.36</v>
          </cell>
          <cell r="AJ52">
            <v>17</v>
          </cell>
          <cell r="AK52">
            <v>10</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7.4140455478577572</v>
          </cell>
          <cell r="W53">
            <v>10.618668321052303</v>
          </cell>
          <cell r="X53">
            <v>186.06</v>
          </cell>
          <cell r="Y53">
            <v>266.48</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0.20250000000000001</v>
          </cell>
          <cell r="AJ53">
            <v>24</v>
          </cell>
          <cell r="AK53">
            <v>10</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7.7802755525557483</v>
          </cell>
          <cell r="W54">
            <v>10.846919460211964</v>
          </cell>
          <cell r="X54">
            <v>11.67</v>
          </cell>
          <cell r="Y54">
            <v>16.27</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10</v>
          </cell>
          <cell r="AL54">
            <v>4.2</v>
          </cell>
          <cell r="AM54">
            <v>3.6630036630036895E-2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6.9429051475947805</v>
          </cell>
          <cell r="W55">
            <v>11.433439185104342</v>
          </cell>
          <cell r="X55">
            <v>10.41</v>
          </cell>
          <cell r="Y55">
            <v>17.149999999999999</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20</v>
          </cell>
          <cell r="AL55">
            <v>3.3600000000000003</v>
          </cell>
          <cell r="AM55">
            <v>2.9304029304029519E-2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7.7623124570155007</v>
          </cell>
          <cell r="W56">
            <v>10.42074945563283</v>
          </cell>
          <cell r="X56">
            <v>17.05</v>
          </cell>
          <cell r="Y56">
            <v>22.89</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10</v>
          </cell>
          <cell r="AL56">
            <v>2.9</v>
          </cell>
          <cell r="AM56">
            <v>2.5292168149311189E-2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6.7498941938864405</v>
          </cell>
          <cell r="W57">
            <v>11.646284852100349</v>
          </cell>
          <cell r="X57">
            <v>14.82</v>
          </cell>
          <cell r="Y57">
            <v>25.58</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10</v>
          </cell>
          <cell r="AL57">
            <v>2.3199999999999998</v>
          </cell>
          <cell r="AM57">
            <v>2.0233734519448949E-2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7.8026845340014539</v>
          </cell>
          <cell r="W58">
            <v>10.701349315959988</v>
          </cell>
          <cell r="X58">
            <v>27.6</v>
          </cell>
          <cell r="Y58">
            <v>37.85</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10</v>
          </cell>
          <cell r="AL58">
            <v>1.3</v>
          </cell>
          <cell r="AM58">
            <v>1.1337868480725705E-2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7.0775832291671801</v>
          </cell>
          <cell r="W59">
            <v>11.182115579990132</v>
          </cell>
          <cell r="X59">
            <v>25.03</v>
          </cell>
          <cell r="Y59">
            <v>39.549999999999997</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20</v>
          </cell>
          <cell r="AL59">
            <v>1.04</v>
          </cell>
          <cell r="AM59">
            <v>9.070294784580565E-3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8.0071954474009903</v>
          </cell>
          <cell r="W60">
            <v>10.625234662786189</v>
          </cell>
          <cell r="X60">
            <v>55.19</v>
          </cell>
          <cell r="Y60">
            <v>73.23</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10</v>
          </cell>
          <cell r="AL60">
            <v>1.1000000000000001</v>
          </cell>
          <cell r="AM60">
            <v>9.5935810221525215E-3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7.3550475175960601</v>
          </cell>
          <cell r="W61">
            <v>11.764651857160878</v>
          </cell>
          <cell r="X61">
            <v>50.69</v>
          </cell>
          <cell r="Y61">
            <v>81.09</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10</v>
          </cell>
          <cell r="AL61">
            <v>0.88000000000000012</v>
          </cell>
          <cell r="AM61">
            <v>7.6748648177220168E-3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7.5383434075791396</v>
          </cell>
          <cell r="W62">
            <v>10.725154503133851</v>
          </cell>
          <cell r="X62">
            <v>111.38</v>
          </cell>
          <cell r="Y62">
            <v>158.46</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1</v>
          </cell>
          <cell r="AJ62">
            <v>11</v>
          </cell>
          <cell r="AK62">
            <v>10</v>
          </cell>
          <cell r="AL62">
            <v>1</v>
          </cell>
          <cell r="AM62">
            <v>8.721437292865928E-3</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7.0375852380141071</v>
          </cell>
          <cell r="W63">
            <v>11.90265377930562</v>
          </cell>
          <cell r="X63">
            <v>103.98</v>
          </cell>
          <cell r="Y63">
            <v>175.86</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0.8</v>
          </cell>
          <cell r="AJ63">
            <v>12</v>
          </cell>
          <cell r="AK63">
            <v>10</v>
          </cell>
          <cell r="AL63">
            <v>0.8</v>
          </cell>
          <cell r="AM63">
            <v>6.9771498342927419E-3</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7.7056171105635212</v>
          </cell>
          <cell r="W64">
            <v>10.837658525956993</v>
          </cell>
          <cell r="X64">
            <v>148.37</v>
          </cell>
          <cell r="Y64">
            <v>208.68</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0.45</v>
          </cell>
          <cell r="AJ64">
            <v>18</v>
          </cell>
          <cell r="AK64">
            <v>10</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7.3212396475699038</v>
          </cell>
          <cell r="W65">
            <v>11.775200370335709</v>
          </cell>
          <cell r="X65">
            <v>140.97</v>
          </cell>
          <cell r="Y65">
            <v>226.74</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0.36</v>
          </cell>
          <cell r="AJ65">
            <v>19</v>
          </cell>
          <cell r="AK65">
            <v>10</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7.8360061659736422</v>
          </cell>
          <cell r="W66">
            <v>10.768136193634801</v>
          </cell>
          <cell r="X66">
            <v>196.65</v>
          </cell>
          <cell r="Y66">
            <v>270.23</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0.20250000000000001</v>
          </cell>
          <cell r="AJ66">
            <v>26</v>
          </cell>
          <cell r="AK66">
            <v>10</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7.493546867952019</v>
          </cell>
          <cell r="W68">
            <v>10.768588929340575</v>
          </cell>
          <cell r="X68">
            <v>11.24</v>
          </cell>
          <cell r="Y68">
            <v>16.149999999999999</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10</v>
          </cell>
          <cell r="AL68">
            <v>4.2</v>
          </cell>
          <cell r="AM68">
            <v>3.6630036630036895E-2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7.2055365136972354</v>
          </cell>
          <cell r="W69">
            <v>11.450313678343733</v>
          </cell>
          <cell r="X69">
            <v>10.81</v>
          </cell>
          <cell r="Y69">
            <v>17.18</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20</v>
          </cell>
          <cell r="AL69">
            <v>3.3600000000000003</v>
          </cell>
          <cell r="AM69">
            <v>2.9304029304029519E-2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7.4636197290370561</v>
          </cell>
          <cell r="W70">
            <v>10.476900103404498</v>
          </cell>
          <cell r="X70">
            <v>16.39</v>
          </cell>
          <cell r="Y70">
            <v>23.01</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10</v>
          </cell>
          <cell r="AL70">
            <v>2.9</v>
          </cell>
          <cell r="AM70">
            <v>2.5292168149311189E-2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6.6786237541000233</v>
          </cell>
          <cell r="W71">
            <v>11.520788930743961</v>
          </cell>
          <cell r="X71">
            <v>14.67</v>
          </cell>
          <cell r="Y71">
            <v>25.3</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10</v>
          </cell>
          <cell r="AL71">
            <v>2.3199999999999998</v>
          </cell>
          <cell r="AM71">
            <v>2.0233734519448949E-2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8.1028002585892764</v>
          </cell>
          <cell r="W72">
            <v>10.765007835534204</v>
          </cell>
          <cell r="X72">
            <v>28.66</v>
          </cell>
          <cell r="Y72">
            <v>38.07</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10</v>
          </cell>
          <cell r="AL72">
            <v>1.3</v>
          </cell>
          <cell r="AM72">
            <v>1.1337868480725705E-2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7.292757034187118</v>
          </cell>
          <cell r="W73">
            <v>11.849560876658261</v>
          </cell>
          <cell r="X73">
            <v>25.79</v>
          </cell>
          <cell r="Y73">
            <v>41.91</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10</v>
          </cell>
          <cell r="AL73">
            <v>1.04</v>
          </cell>
          <cell r="AM73">
            <v>9.070294784580565E-3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7.6488770188760249</v>
          </cell>
          <cell r="W74">
            <v>10.808783687796311</v>
          </cell>
          <cell r="X74">
            <v>52.72</v>
          </cell>
          <cell r="Y74">
            <v>74.5</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10</v>
          </cell>
          <cell r="AL74">
            <v>1.1000000000000001</v>
          </cell>
          <cell r="AM74">
            <v>9.5935810221525215E-3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7.0913163583113281</v>
          </cell>
          <cell r="W75">
            <v>11.592100899458959</v>
          </cell>
          <cell r="X75">
            <v>48.88</v>
          </cell>
          <cell r="Y75">
            <v>79.900000000000006</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10</v>
          </cell>
          <cell r="AL75">
            <v>0.88000000000000012</v>
          </cell>
          <cell r="AM75">
            <v>7.6748648177220168E-3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7.6574908136575388</v>
          </cell>
          <cell r="W76">
            <v>10.434186580705866</v>
          </cell>
          <cell r="X76">
            <v>113.14</v>
          </cell>
          <cell r="Y76">
            <v>154.16</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1</v>
          </cell>
          <cell r="AJ76">
            <v>13</v>
          </cell>
          <cell r="AK76">
            <v>10</v>
          </cell>
          <cell r="AL76">
            <v>1</v>
          </cell>
          <cell r="AM76">
            <v>8.721437292865928E-3</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6.6819806908953572</v>
          </cell>
          <cell r="W77">
            <v>11.764592942770401</v>
          </cell>
          <cell r="X77">
            <v>98.72</v>
          </cell>
          <cell r="Y77">
            <v>173.82</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0.8</v>
          </cell>
          <cell r="AJ77">
            <v>14</v>
          </cell>
          <cell r="AK77">
            <v>10</v>
          </cell>
          <cell r="AL77">
            <v>0.8</v>
          </cell>
          <cell r="AM77">
            <v>6.9771498342927419E-3</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7.5708228420564225</v>
          </cell>
          <cell r="W78">
            <v>10.780970063387436</v>
          </cell>
          <cell r="X78">
            <v>145.78</v>
          </cell>
          <cell r="Y78">
            <v>207.59</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0.45</v>
          </cell>
          <cell r="AJ78">
            <v>20</v>
          </cell>
          <cell r="AK78">
            <v>10</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6.7890571785428646</v>
          </cell>
          <cell r="W79">
            <v>11.670403709193778</v>
          </cell>
          <cell r="X79">
            <v>130.72999999999999</v>
          </cell>
          <cell r="Y79">
            <v>224.72</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0.36</v>
          </cell>
          <cell r="AJ79">
            <v>21</v>
          </cell>
          <cell r="AK79">
            <v>10</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7.8688725716368628</v>
          </cell>
          <cell r="W80">
            <v>10.535501111733172</v>
          </cell>
          <cell r="X80">
            <v>197.47</v>
          </cell>
          <cell r="Y80">
            <v>264.39</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0.20250000000000001</v>
          </cell>
          <cell r="AJ80">
            <v>28</v>
          </cell>
          <cell r="AK80">
            <v>10</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7.8495213192850439</v>
          </cell>
          <cell r="W88">
            <v>10.67925892174639</v>
          </cell>
          <cell r="X88">
            <v>11.77</v>
          </cell>
          <cell r="Y88">
            <v>16.02</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7.0450003896239766</v>
          </cell>
          <cell r="W89">
            <v>11.86339656159679</v>
          </cell>
          <cell r="X89">
            <v>10.57</v>
          </cell>
          <cell r="Y89">
            <v>17.8</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7.4965326838305133</v>
          </cell>
          <cell r="W90">
            <v>10.35639822034182</v>
          </cell>
          <cell r="X90">
            <v>16.46</v>
          </cell>
          <cell r="Y90">
            <v>22.74</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7.1594815580466724</v>
          </cell>
          <cell r="W91">
            <v>11.741685468010591</v>
          </cell>
          <cell r="X91">
            <v>15.72</v>
          </cell>
          <cell r="Y91">
            <v>25.79</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7.4455828476578851</v>
          </cell>
          <cell r="W92">
            <v>10.425130830253973</v>
          </cell>
          <cell r="X92">
            <v>26.33</v>
          </cell>
          <cell r="Y92">
            <v>36.869999999999997</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7.0856815256412071</v>
          </cell>
          <cell r="W93">
            <v>11.66168351479412</v>
          </cell>
          <cell r="X93">
            <v>25.06</v>
          </cell>
          <cell r="Y93">
            <v>41.25</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7.6537668089319526</v>
          </cell>
          <cell r="W94">
            <v>10.917230839678572</v>
          </cell>
          <cell r="X94">
            <v>52.75</v>
          </cell>
          <cell r="Y94">
            <v>75.25</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7.0905856027539684</v>
          </cell>
          <cell r="W95">
            <v>11.760433266467755</v>
          </cell>
          <cell r="X95">
            <v>48.87</v>
          </cell>
          <cell r="Y95">
            <v>81.06</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7.739614227976503</v>
          </cell>
          <cell r="W96">
            <v>10.475870188427143</v>
          </cell>
          <cell r="X96">
            <v>114.35</v>
          </cell>
          <cell r="Y96">
            <v>154.78</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6.8944020418963667</v>
          </cell>
          <cell r="W97">
            <v>11.187468374066384</v>
          </cell>
          <cell r="X97">
            <v>101.86</v>
          </cell>
          <cell r="Y97">
            <v>165.29</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7.8227201545134584</v>
          </cell>
          <cell r="W98">
            <v>10.350686176459071</v>
          </cell>
          <cell r="X98">
            <v>150.63</v>
          </cell>
          <cell r="Y98">
            <v>199.31</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6.882166217757562</v>
          </cell>
          <cell r="W99">
            <v>11.135454718484862</v>
          </cell>
          <cell r="X99">
            <v>132.52000000000001</v>
          </cell>
          <cell r="Y99">
            <v>214.42</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7.4474034454807168</v>
          </cell>
          <cell r="W100">
            <v>10.859053815443819</v>
          </cell>
          <cell r="X100">
            <v>186.89</v>
          </cell>
          <cell r="Y100">
            <v>272.51</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7.9524938432293162</v>
          </cell>
          <cell r="W101">
            <v>11.033719131490939</v>
          </cell>
          <cell r="X101">
            <v>11.93</v>
          </cell>
          <cell r="Y101">
            <v>16.55</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6.6578295645833281</v>
          </cell>
          <cell r="W102">
            <v>11.665543539097202</v>
          </cell>
          <cell r="X102">
            <v>9.99</v>
          </cell>
          <cell r="Y102">
            <v>17.5</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7.7603342572263401</v>
          </cell>
          <cell r="W103">
            <v>10.874479940950419</v>
          </cell>
          <cell r="X103">
            <v>17.04</v>
          </cell>
          <cell r="Y103">
            <v>23.88</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6.6453561317472349</v>
          </cell>
          <cell r="W104">
            <v>11.875432604388811</v>
          </cell>
          <cell r="X104">
            <v>14.59</v>
          </cell>
          <cell r="Y104">
            <v>26.08</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7.8052234127513724</v>
          </cell>
          <cell r="W105">
            <v>10.387682561058476</v>
          </cell>
          <cell r="X105">
            <v>27.61</v>
          </cell>
          <cell r="Y105">
            <v>36.74</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7.2330043486576505</v>
          </cell>
          <cell r="W106">
            <v>11.8974184041179</v>
          </cell>
          <cell r="X106">
            <v>25.58</v>
          </cell>
          <cell r="Y106">
            <v>42.08</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7.5226366310597292</v>
          </cell>
          <cell r="W107">
            <v>10.424766602771541</v>
          </cell>
          <cell r="X107">
            <v>51.85</v>
          </cell>
          <cell r="Y107">
            <v>71.849999999999994</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7.1559573172386255</v>
          </cell>
          <cell r="W108">
            <v>11.232754571982705</v>
          </cell>
          <cell r="X108">
            <v>49.32</v>
          </cell>
          <cell r="Y108">
            <v>77.42</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7.4504522423620196</v>
          </cell>
          <cell r="W109">
            <v>10.350524696479965</v>
          </cell>
          <cell r="X109">
            <v>110.08</v>
          </cell>
          <cell r="Y109">
            <v>152.91999999999999</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7.0353441205442415</v>
          </cell>
          <cell r="W110">
            <v>11.164809056087945</v>
          </cell>
          <cell r="X110">
            <v>103.94</v>
          </cell>
          <cell r="Y110">
            <v>164.96</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7.9625283352279874</v>
          </cell>
          <cell r="W111">
            <v>10.55538767846593</v>
          </cell>
          <cell r="X111">
            <v>153.32</v>
          </cell>
          <cell r="Y111">
            <v>203.25</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6.9074183295147886</v>
          </cell>
          <cell r="W112">
            <v>11.604861923769164</v>
          </cell>
          <cell r="X112">
            <v>133</v>
          </cell>
          <cell r="Y112">
            <v>223.46</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7.4410413877250212</v>
          </cell>
          <cell r="W113">
            <v>10.71193808925695</v>
          </cell>
          <cell r="X113">
            <v>186.73</v>
          </cell>
          <cell r="Y113">
            <v>268.82</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8.0169513085367079</v>
          </cell>
          <cell r="W115">
            <v>10.995899244010207</v>
          </cell>
          <cell r="X115">
            <v>12.03</v>
          </cell>
          <cell r="Y115">
            <v>16.489999999999998</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7.0817338885558092</v>
          </cell>
          <cell r="W116">
            <v>11.580569159328803</v>
          </cell>
          <cell r="X116">
            <v>10.62</v>
          </cell>
          <cell r="Y116">
            <v>17.37</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7.7171937441901202</v>
          </cell>
          <cell r="W117">
            <v>10.513767788559989</v>
          </cell>
          <cell r="X117">
            <v>16.95</v>
          </cell>
          <cell r="Y117">
            <v>23.09</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6.7408761005321978</v>
          </cell>
          <cell r="W118">
            <v>11.429337719784405</v>
          </cell>
          <cell r="X118">
            <v>14.8</v>
          </cell>
          <cell r="Y118">
            <v>25.1</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8.0160723411658115</v>
          </cell>
          <cell r="W119">
            <v>10.389005094194957</v>
          </cell>
          <cell r="X119">
            <v>28.35</v>
          </cell>
          <cell r="Y119">
            <v>36.75</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6.7156238280076623</v>
          </cell>
          <cell r="W120">
            <v>11.87920975030619</v>
          </cell>
          <cell r="X120">
            <v>23.75</v>
          </cell>
          <cell r="Y120">
            <v>42.02</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7.6538356819246891</v>
          </cell>
          <cell r="W121">
            <v>10.546866006430406</v>
          </cell>
          <cell r="X121">
            <v>52.75</v>
          </cell>
          <cell r="Y121">
            <v>72.69</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7.3577167030614277</v>
          </cell>
          <cell r="W122">
            <v>11.255546647145426</v>
          </cell>
          <cell r="X122">
            <v>50.71</v>
          </cell>
          <cell r="Y122">
            <v>77.58</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7.8430003188447683</v>
          </cell>
          <cell r="W123">
            <v>10.477008108312294</v>
          </cell>
          <cell r="X123">
            <v>115.88</v>
          </cell>
          <cell r="Y123">
            <v>154.79</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7.2190098914084535</v>
          </cell>
          <cell r="W124">
            <v>11.634629772202315</v>
          </cell>
          <cell r="X124">
            <v>106.66</v>
          </cell>
          <cell r="Y124">
            <v>171.9</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8.0395095007990545</v>
          </cell>
          <cell r="W125">
            <v>10.400464607309578</v>
          </cell>
          <cell r="X125">
            <v>154.80000000000001</v>
          </cell>
          <cell r="Y125">
            <v>200.26</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6.997508504332675</v>
          </cell>
          <cell r="W126">
            <v>11.472619579942123</v>
          </cell>
          <cell r="X126">
            <v>134.74</v>
          </cell>
          <cell r="Y126">
            <v>220.91</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8.0380864165323089</v>
          </cell>
          <cell r="W127">
            <v>10.576782842052108</v>
          </cell>
          <cell r="X127">
            <v>201.72</v>
          </cell>
          <cell r="Y127">
            <v>265.43</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activeCell="N2" sqref="N2"/>
    </sheetView>
    <sheetView zoomScaleNormal="100" workbookViewId="1">
      <selection activeCell="H10" sqref="H10"/>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0.25619095762565058</v>
      </c>
      <c r="C2">
        <f t="shared" ref="C2:C32" ca="1" si="0">RAND()</f>
        <v>0.47952512167647443</v>
      </c>
      <c r="D2" t="str">
        <f ca="1">VLOOKUP($B2
+IF(D1="DI",1,
IF(D1="EN",2,
IF(D1="GO",3,0))),$AC:$AD,MATCH($AD$1,$AC$1:$AD$1,0),1)</f>
        <v>GO</v>
      </c>
      <c r="E2">
        <f ca="1">ROUNDDOWN(VLOOKUP(D2,$P:$W,MATCH($U$1,$P$1:$W$1,0),0)+C2*(VLOOKUP(D2,$P:$W,MATCH($V$1,$P$1:$W$1,0),0)-VLOOKUP(D2,$P:$W,MATCH($U$1,$P$1:$W$1,0),0)+10^ABS(VLOOKUP(D2,$P:$W,MATCH($W$1,$P$1:$W$1,0),0))),VLOOKUP(D2,$P:$W,MATCH($W$1,$P$1:$W$1,0),0))</f>
        <v>1900</v>
      </c>
      <c r="F2" t="s">
        <v>127</v>
      </c>
      <c r="G2">
        <v>7</v>
      </c>
      <c r="H2" t="s">
        <v>127</v>
      </c>
      <c r="I2">
        <v>7</v>
      </c>
      <c r="J2" t="str">
        <f>IF(H2="GO",
  IF(I2&lt;100,"골드이상",""),
IF(H2="DI",
  IF(I2&gt;29,"다이아너무많음",
  IF(I2&gt;9,"다이아다소많음","")),""))</f>
        <v/>
      </c>
      <c r="K2" t="str">
        <f ca="1">IF(ROW()=2,L2,OFFSET(K2,-1,0)&amp;","&amp;L2)</f>
        <v>{"dy":1,"cd":"EN","cn":7}</v>
      </c>
      <c r="L2" t="str">
        <f>"{"""&amp;A$1&amp;""":"&amp;A2
&amp;","""&amp;H$1&amp;""":"""&amp;H2&amp;""""
&amp;","""&amp;I$1&amp;""":"&amp;I2&amp;"}"</f>
        <v>{"dy":1,"cd":"EN","cn":7}</v>
      </c>
      <c r="N2" t="str">
        <f ca="1">"["&amp;
IF(LEFT(OFFSET(K1,COUNTA(K:K)-1,0),1)=",",SUBSTITUTE(OFFSET(K1,COUNTA(K:K)-1,0),",","",1),OFFSET(K1,COUNTA(K:K)-1,0))
&amp;"]"</f>
        <v>[{"dy":1,"cd":"EN","cn":7},{"dy":2,"cd":"GO","cn":2500},{"dy":3,"cd":"DI","cn":6},{"dy":4,"cd":"EN","cn":9},{"dy":5,"cd":"GO","cn":1700},{"dy":6,"cd":"EN","cn":6},{"dy":7,"cd":"GO","cn":2500},{"dy":8,"cd":"DI","cn":3},{"dy":9,"cd":"EN","cn":8},{"dy":10,"cd":"GO","cn":3500},{"dy":11,"cd":"EN","cn":7},{"dy":12,"cd":"GO","cn":3500},{"dy":13,"cd":"EN","cn":7},{"dy":14,"cd":"GO","cn":900},{"dy":15,"cd":"EN","cn":7},{"dy":16,"cd":"GO","cn":2800},{"dy":17,"cd":"DI","cn":4},{"dy":18,"cd":"GO","cn":800},{"dy":19,"cd":"EN","cn":7},{"dy":20,"cd":"GO","cn":800},{"dy":21,"cd":"EN","cn":9},{"dy":22,"cd":"DI","cn":5},{"dy":23,"cd":"GO","cn":700},{"dy":24,"cd":"EN","cn":7},{"dy":25,"cd":"GO","cn":1300},{"dy":26,"cd":"EN","cn":8},{"dy":27,"cd":"GO","cn":2300},{"dy":28,"cd":"EN","cn":7},{"dy":29,"cd":"GO","cn":3500},{"dy":30,"cd":"EN","cn":7},{"dy":31,"cd":"GO","cn":500}]</v>
      </c>
      <c r="P2" t="s">
        <v>97</v>
      </c>
      <c r="Q2">
        <f ca="1">COUNTIF(D:D,P2)</f>
        <v>15</v>
      </c>
      <c r="R2">
        <f>COUNTIF(H:H,P2)</f>
        <v>13</v>
      </c>
      <c r="S2">
        <f>SUMIF(H:H,P2,I:I)</f>
        <v>96</v>
      </c>
      <c r="T2">
        <f>S2/R2</f>
        <v>7.384615384615385</v>
      </c>
      <c r="U2">
        <v>6</v>
      </c>
      <c r="V2">
        <v>9</v>
      </c>
      <c r="W2">
        <v>0</v>
      </c>
      <c r="Y2">
        <v>1</v>
      </c>
      <c r="Z2">
        <v>0</v>
      </c>
      <c r="AA2">
        <v>14</v>
      </c>
      <c r="AB2">
        <f>AA2/SUMIF(Z:Z,Z2,AA:AA)</f>
        <v>0.46666666666666667</v>
      </c>
      <c r="AC2">
        <v>0</v>
      </c>
      <c r="AD2" t="s">
        <v>126</v>
      </c>
    </row>
    <row r="3" spans="1:30">
      <c r="A3">
        <v>2</v>
      </c>
      <c r="B3">
        <f t="shared" ref="B3:B32" ca="1" si="1">RAND()</f>
        <v>0.12006237450049695</v>
      </c>
      <c r="C3">
        <f t="shared" ca="1" si="0"/>
        <v>0.72549686267206903</v>
      </c>
      <c r="D3" t="str">
        <f t="shared" ref="D3:D32" ca="1" si="2">VLOOKUP($B3
+IF(D2="DI",1,
IF(D2="EN",2,
IF(D2="GO",3,0))),$AC:$AD,MATCH($AD$1,$AC$1:$AD$1,0),1)</f>
        <v>EN</v>
      </c>
      <c r="E3">
        <f t="shared" ref="E3:E32" ca="1" si="3">ROUNDDOWN(VLOOKUP(D3,$P:$W,MATCH($U$1,$P$1:$W$1,0),0)+C3*(VLOOKUP(D3,$P:$W,MATCH($V$1,$P$1:$W$1,0),0)-VLOOKUP(D3,$P:$W,MATCH($U$1,$P$1:$W$1,0),0)+10^ABS(VLOOKUP(D3,$P:$W,MATCH($W$1,$P$1:$W$1,0),0))),VLOOKUP(D3,$P:$W,MATCH($W$1,$P$1:$W$1,0),0))</f>
        <v>8</v>
      </c>
      <c r="F3" t="s">
        <v>125</v>
      </c>
      <c r="G3">
        <v>800</v>
      </c>
      <c r="H3" t="s">
        <v>125</v>
      </c>
      <c r="I3">
        <v>2500</v>
      </c>
      <c r="J3" t="str">
        <f t="shared" ref="J3:J32" si="4">IF(H3="GO",
  IF(I3&lt;100,"골드이상",""),
IF(H3="DI",
  IF(I3&gt;29,"다이아너무많음",
  IF(I3&gt;9,"다이아다소많음","")),""))</f>
        <v/>
      </c>
      <c r="K3" t="str">
        <f t="shared" ref="K3:K32" ca="1" si="5">IF(ROW()=2,L3,OFFSET(K3,-1,0)&amp;","&amp;L3)</f>
        <v>{"dy":1,"cd":"EN","cn":7},{"dy":2,"cd":"GO","cn":2500}</v>
      </c>
      <c r="L3" t="str">
        <f t="shared" ref="L3:L32" si="6">"{"""&amp;A$1&amp;""":"&amp;A3
&amp;","""&amp;H$1&amp;""":"""&amp;H3&amp;""""
&amp;","""&amp;I$1&amp;""":"&amp;I3&amp;"}"</f>
        <v>{"dy":2,"cd":"GO","cn":2500}</v>
      </c>
      <c r="P3" t="s">
        <v>68</v>
      </c>
      <c r="Q3">
        <f t="shared" ref="Q3:Q4" ca="1" si="7">COUNTIF(D:D,P3)</f>
        <v>13</v>
      </c>
      <c r="R3">
        <f t="shared" ref="R3:R4" si="8">COUNTIF(H:H,P3)</f>
        <v>14</v>
      </c>
      <c r="S3">
        <f t="shared" ref="S3:S4" si="9">SUMIF(H:H,P3,I:I)</f>
        <v>27300</v>
      </c>
      <c r="T3">
        <f>S3/R3</f>
        <v>1950</v>
      </c>
      <c r="U3">
        <v>500</v>
      </c>
      <c r="V3">
        <v>3500</v>
      </c>
      <c r="W3">
        <v>-2</v>
      </c>
      <c r="Y3">
        <v>2</v>
      </c>
      <c r="Z3">
        <v>0</v>
      </c>
      <c r="AA3">
        <v>14</v>
      </c>
      <c r="AB3">
        <f t="shared" ref="AB3:AB10" si="10">AA3/SUMIF(Z:Z,Z3,AA:AA)</f>
        <v>0.46666666666666667</v>
      </c>
      <c r="AC3">
        <f>AC2+AB2</f>
        <v>0.46666666666666667</v>
      </c>
      <c r="AD3" t="s">
        <v>128</v>
      </c>
    </row>
    <row r="4" spans="1:30">
      <c r="A4">
        <v>3</v>
      </c>
      <c r="B4">
        <f t="shared" ca="1" si="1"/>
        <v>0.95811361878373957</v>
      </c>
      <c r="C4">
        <f t="shared" ca="1" si="0"/>
        <v>2.3756648937502622E-2</v>
      </c>
      <c r="D4" t="str">
        <f t="shared" ca="1" si="2"/>
        <v>DI</v>
      </c>
      <c r="E4">
        <f t="shared" ca="1" si="3"/>
        <v>3</v>
      </c>
      <c r="F4" t="s">
        <v>127</v>
      </c>
      <c r="G4">
        <v>12</v>
      </c>
      <c r="H4" t="s">
        <v>501</v>
      </c>
      <c r="I4">
        <v>6</v>
      </c>
      <c r="J4" t="str">
        <f t="shared" si="4"/>
        <v/>
      </c>
      <c r="K4" t="str">
        <f t="shared" ca="1" si="5"/>
        <v>{"dy":1,"cd":"EN","cn":7},{"dy":2,"cd":"GO","cn":2500},{"dy":3,"cd":"DI","cn":6}</v>
      </c>
      <c r="L4" t="str">
        <f t="shared" si="6"/>
        <v>{"dy":3,"cd":"DI","cn":6}</v>
      </c>
      <c r="P4" t="s">
        <v>98</v>
      </c>
      <c r="Q4">
        <f t="shared" ca="1" si="7"/>
        <v>3</v>
      </c>
      <c r="R4">
        <f t="shared" si="8"/>
        <v>4</v>
      </c>
      <c r="S4">
        <f t="shared" si="9"/>
        <v>18</v>
      </c>
      <c r="T4">
        <f>S4/R4</f>
        <v>4.5</v>
      </c>
      <c r="U4">
        <v>3</v>
      </c>
      <c r="V4">
        <v>6</v>
      </c>
      <c r="W4">
        <v>0</v>
      </c>
      <c r="Y4">
        <v>3</v>
      </c>
      <c r="Z4">
        <v>0</v>
      </c>
      <c r="AA4">
        <v>2</v>
      </c>
      <c r="AB4">
        <f t="shared" si="10"/>
        <v>6.6666666666666666E-2</v>
      </c>
      <c r="AC4">
        <f>AC3+AB3</f>
        <v>0.93333333333333335</v>
      </c>
      <c r="AD4" t="s">
        <v>130</v>
      </c>
    </row>
    <row r="5" spans="1:30">
      <c r="A5">
        <v>4</v>
      </c>
      <c r="B5">
        <f t="shared" ca="1" si="1"/>
        <v>0.85145319559732879</v>
      </c>
      <c r="C5">
        <f t="shared" ca="1" si="0"/>
        <v>0.72740193748577009</v>
      </c>
      <c r="D5" t="str">
        <f t="shared" ca="1" si="2"/>
        <v>EN</v>
      </c>
      <c r="E5">
        <f t="shared" ca="1" si="3"/>
        <v>8</v>
      </c>
      <c r="F5" t="s">
        <v>125</v>
      </c>
      <c r="G5">
        <v>1000</v>
      </c>
      <c r="H5" t="s">
        <v>127</v>
      </c>
      <c r="I5">
        <v>9</v>
      </c>
      <c r="J5" t="str">
        <f t="shared" si="4"/>
        <v/>
      </c>
      <c r="K5" t="str">
        <f t="shared" ca="1" si="5"/>
        <v>{"dy":1,"cd":"EN","cn":7},{"dy":2,"cd":"GO","cn":2500},{"dy":3,"cd":"DI","cn":6},{"dy":4,"cd":"EN","cn":9}</v>
      </c>
      <c r="L5" t="str">
        <f t="shared" si="6"/>
        <v>{"dy":4,"cd":"EN","cn":9}</v>
      </c>
      <c r="Y5">
        <v>1</v>
      </c>
      <c r="Z5">
        <v>1</v>
      </c>
      <c r="AA5">
        <f>VLOOKUP($Y5,$Y:$AD,MATCH(AA$1,$Y$1:$AD$1,0),0)</f>
        <v>14</v>
      </c>
      <c r="AB5">
        <f t="shared" si="10"/>
        <v>0.5</v>
      </c>
      <c r="AC5">
        <f>AC4+AB4</f>
        <v>1</v>
      </c>
      <c r="AD5" t="str">
        <f>VLOOKUP($Y5,$Y:$AD,MATCH(AD$1,$Y$1:$AD$1,0),0)</f>
        <v>GO</v>
      </c>
    </row>
    <row r="6" spans="1:30">
      <c r="A6">
        <v>5</v>
      </c>
      <c r="B6">
        <f t="shared" ca="1" si="1"/>
        <v>0.79239846181395346</v>
      </c>
      <c r="C6">
        <f t="shared" ca="1" si="0"/>
        <v>9.9579506640119053E-2</v>
      </c>
      <c r="D6" t="str">
        <f t="shared" ca="1" si="2"/>
        <v>GO</v>
      </c>
      <c r="E6">
        <f t="shared" ca="1" si="3"/>
        <v>800</v>
      </c>
      <c r="F6" t="s">
        <v>127</v>
      </c>
      <c r="G6">
        <v>5</v>
      </c>
      <c r="H6" t="s">
        <v>125</v>
      </c>
      <c r="I6">
        <v>1700</v>
      </c>
      <c r="J6" t="str">
        <f t="shared" si="4"/>
        <v/>
      </c>
      <c r="K6" t="str">
        <f t="shared" ca="1" si="5"/>
        <v>{"dy":1,"cd":"EN","cn":7},{"dy":2,"cd":"GO","cn":2500},{"dy":3,"cd":"DI","cn":6},{"dy":4,"cd":"EN","cn":9},{"dy":5,"cd":"GO","cn":1700}</v>
      </c>
      <c r="L6" t="str">
        <f t="shared" si="6"/>
        <v>{"dy":5,"cd":"GO","cn":1700}</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0.73014398974538963</v>
      </c>
      <c r="C7">
        <f t="shared" ca="1" si="0"/>
        <v>5.9308123139709568E-2</v>
      </c>
      <c r="D7" t="str">
        <f t="shared" ca="1" si="2"/>
        <v>EN</v>
      </c>
      <c r="E7">
        <f t="shared" ca="1" si="3"/>
        <v>6</v>
      </c>
      <c r="F7" t="s">
        <v>125</v>
      </c>
      <c r="G7">
        <v>900</v>
      </c>
      <c r="H7" t="s">
        <v>127</v>
      </c>
      <c r="I7">
        <v>6</v>
      </c>
      <c r="J7" t="str">
        <f t="shared" si="4"/>
        <v/>
      </c>
      <c r="K7" t="str">
        <f t="shared" ca="1" si="5"/>
        <v>{"dy":1,"cd":"EN","cn":7},{"dy":2,"cd":"GO","cn":2500},{"dy":3,"cd":"DI","cn":6},{"dy":4,"cd":"EN","cn":9},{"dy":5,"cd":"GO","cn":1700},{"dy":6,"cd":"EN","cn":6}</v>
      </c>
      <c r="L7" t="str">
        <f t="shared" si="6"/>
        <v>{"dy":6,"cd":"EN","cn":6}</v>
      </c>
      <c r="Y7">
        <v>1</v>
      </c>
      <c r="Z7">
        <v>2</v>
      </c>
      <c r="AA7">
        <f t="shared" si="11"/>
        <v>14</v>
      </c>
      <c r="AB7">
        <f t="shared" si="10"/>
        <v>0.875</v>
      </c>
      <c r="AC7">
        <f t="shared" si="12"/>
        <v>2</v>
      </c>
      <c r="AD7" t="str">
        <f t="shared" si="13"/>
        <v>GO</v>
      </c>
    </row>
    <row r="8" spans="1:30">
      <c r="A8">
        <v>7</v>
      </c>
      <c r="B8">
        <f t="shared" ca="1" si="1"/>
        <v>0.47168410915606218</v>
      </c>
      <c r="C8">
        <f t="shared" ca="1" si="0"/>
        <v>0.43929994864657662</v>
      </c>
      <c r="D8" t="str">
        <f t="shared" ca="1" si="2"/>
        <v>GO</v>
      </c>
      <c r="E8">
        <f t="shared" ca="1" si="3"/>
        <v>1800</v>
      </c>
      <c r="F8" t="s">
        <v>127</v>
      </c>
      <c r="G8">
        <v>6</v>
      </c>
      <c r="H8" t="s">
        <v>125</v>
      </c>
      <c r="I8">
        <v>2500</v>
      </c>
      <c r="J8" t="str">
        <f t="shared" si="4"/>
        <v/>
      </c>
      <c r="K8" t="str">
        <f t="shared" ca="1" si="5"/>
        <v>{"dy":1,"cd":"EN","cn":7},{"dy":2,"cd":"GO","cn":2500},{"dy":3,"cd":"DI","cn":6},{"dy":4,"cd":"EN","cn":9},{"dy":5,"cd":"GO","cn":1700},{"dy":6,"cd":"EN","cn":6},{"dy":7,"cd":"GO","cn":2500}</v>
      </c>
      <c r="L8" t="str">
        <f t="shared" si="6"/>
        <v>{"dy":7,"cd":"GO","cn":2500}</v>
      </c>
      <c r="Y8">
        <v>3</v>
      </c>
      <c r="Z8">
        <v>2</v>
      </c>
      <c r="AA8">
        <f t="shared" si="11"/>
        <v>2</v>
      </c>
      <c r="AB8">
        <f t="shared" si="10"/>
        <v>0.125</v>
      </c>
      <c r="AC8">
        <f t="shared" si="12"/>
        <v>2.875</v>
      </c>
      <c r="AD8" t="str">
        <f t="shared" si="13"/>
        <v>DI</v>
      </c>
    </row>
    <row r="9" spans="1:30">
      <c r="A9">
        <v>8</v>
      </c>
      <c r="B9">
        <f t="shared" ca="1" si="1"/>
        <v>0.1304406309391517</v>
      </c>
      <c r="C9">
        <f t="shared" ca="1" si="0"/>
        <v>0.34687900895450974</v>
      </c>
      <c r="D9" t="str">
        <f t="shared" ca="1" si="2"/>
        <v>EN</v>
      </c>
      <c r="E9">
        <f t="shared" ca="1" si="3"/>
        <v>7</v>
      </c>
      <c r="F9" t="s">
        <v>129</v>
      </c>
      <c r="G9">
        <v>3</v>
      </c>
      <c r="H9" t="s">
        <v>501</v>
      </c>
      <c r="I9">
        <v>3</v>
      </c>
      <c r="J9" t="str">
        <f t="shared" si="4"/>
        <v/>
      </c>
      <c r="K9" t="str">
        <f t="shared" ca="1" si="5"/>
        <v>{"dy":1,"cd":"EN","cn":7},{"dy":2,"cd":"GO","cn":2500},{"dy":3,"cd":"DI","cn":6},{"dy":4,"cd":"EN","cn":9},{"dy":5,"cd":"GO","cn":1700},{"dy":6,"cd":"EN","cn":6},{"dy":7,"cd":"GO","cn":2500},{"dy":8,"cd":"DI","cn":3}</v>
      </c>
      <c r="L9" t="str">
        <f t="shared" si="6"/>
        <v>{"dy":8,"cd":"DI","cn":3}</v>
      </c>
      <c r="Y9">
        <v>2</v>
      </c>
      <c r="Z9">
        <v>3</v>
      </c>
      <c r="AA9">
        <f t="shared" si="11"/>
        <v>14</v>
      </c>
      <c r="AB9">
        <f t="shared" si="10"/>
        <v>0.875</v>
      </c>
      <c r="AC9">
        <f t="shared" si="12"/>
        <v>3</v>
      </c>
      <c r="AD9" t="str">
        <f t="shared" si="13"/>
        <v>EN</v>
      </c>
    </row>
    <row r="10" spans="1:30">
      <c r="A10">
        <v>9</v>
      </c>
      <c r="B10">
        <f t="shared" ca="1" si="1"/>
        <v>0.36400012447255059</v>
      </c>
      <c r="C10">
        <f t="shared" ca="1" si="0"/>
        <v>0.22259391954234442</v>
      </c>
      <c r="D10" t="str">
        <f t="shared" ca="1" si="2"/>
        <v>GO</v>
      </c>
      <c r="E10">
        <f t="shared" ca="1" si="3"/>
        <v>1100</v>
      </c>
      <c r="F10" t="s">
        <v>125</v>
      </c>
      <c r="G10">
        <v>700</v>
      </c>
      <c r="H10" t="s">
        <v>127</v>
      </c>
      <c r="I10">
        <v>8</v>
      </c>
      <c r="J10" t="str">
        <f t="shared" si="4"/>
        <v/>
      </c>
      <c r="K10" t="str">
        <f t="shared" ca="1" si="5"/>
        <v>{"dy":1,"cd":"EN","cn":7},{"dy":2,"cd":"GO","cn":2500},{"dy":3,"cd":"DI","cn":6},{"dy":4,"cd":"EN","cn":9},{"dy":5,"cd":"GO","cn":1700},{"dy":6,"cd":"EN","cn":6},{"dy":7,"cd":"GO","cn":2500},{"dy":8,"cd":"DI","cn":3},{"dy":9,"cd":"EN","cn":8}</v>
      </c>
      <c r="L10" t="str">
        <f t="shared" si="6"/>
        <v>{"dy":9,"cd":"EN","cn":8}</v>
      </c>
      <c r="Y10">
        <v>3</v>
      </c>
      <c r="Z10">
        <v>3</v>
      </c>
      <c r="AA10">
        <f t="shared" si="11"/>
        <v>2</v>
      </c>
      <c r="AB10">
        <f t="shared" si="10"/>
        <v>0.125</v>
      </c>
      <c r="AC10">
        <f t="shared" si="12"/>
        <v>3.875</v>
      </c>
      <c r="AD10" t="str">
        <f t="shared" si="13"/>
        <v>DI</v>
      </c>
    </row>
    <row r="11" spans="1:30">
      <c r="A11">
        <v>10</v>
      </c>
      <c r="B11">
        <f t="shared" ca="1" si="1"/>
        <v>0.15143261506152772</v>
      </c>
      <c r="C11">
        <f t="shared" ca="1" si="0"/>
        <v>0.33341988174845905</v>
      </c>
      <c r="D11" t="str">
        <f t="shared" ca="1" si="2"/>
        <v>EN</v>
      </c>
      <c r="E11">
        <f t="shared" ca="1" si="3"/>
        <v>7</v>
      </c>
      <c r="F11" t="s">
        <v>127</v>
      </c>
      <c r="G11">
        <v>10</v>
      </c>
      <c r="H11" t="s">
        <v>125</v>
      </c>
      <c r="I11">
        <v>3500</v>
      </c>
      <c r="J11" t="str">
        <f t="shared" si="4"/>
        <v/>
      </c>
      <c r="K11" t="str">
        <f t="shared" ca="1" si="5"/>
        <v>{"dy":1,"cd":"EN","cn":7},{"dy":2,"cd":"GO","cn":2500},{"dy":3,"cd":"DI","cn":6},{"dy":4,"cd":"EN","cn":9},{"dy":5,"cd":"GO","cn":1700},{"dy":6,"cd":"EN","cn":6},{"dy":7,"cd":"GO","cn":2500},{"dy":8,"cd":"DI","cn":3},{"dy":9,"cd":"EN","cn":8},{"dy":10,"cd":"GO","cn":3500}</v>
      </c>
      <c r="L11" t="str">
        <f t="shared" si="6"/>
        <v>{"dy":10,"cd":"GO","cn":3500}</v>
      </c>
    </row>
    <row r="12" spans="1:30">
      <c r="A12">
        <v>11</v>
      </c>
      <c r="B12">
        <f t="shared" ca="1" si="1"/>
        <v>0.80750067471275477</v>
      </c>
      <c r="C12">
        <f t="shared" ca="1" si="0"/>
        <v>0.96187534549646159</v>
      </c>
      <c r="D12" t="str">
        <f t="shared" ca="1" si="2"/>
        <v>GO</v>
      </c>
      <c r="E12">
        <f t="shared" ca="1" si="3"/>
        <v>3400</v>
      </c>
      <c r="F12" t="s">
        <v>125</v>
      </c>
      <c r="G12">
        <v>1300</v>
      </c>
      <c r="H12" t="s">
        <v>127</v>
      </c>
      <c r="I12">
        <v>7</v>
      </c>
      <c r="J12" t="str">
        <f t="shared" si="4"/>
        <v/>
      </c>
      <c r="K12" t="str">
        <f t="shared" ca="1" si="5"/>
        <v>{"dy":1,"cd":"EN","cn":7},{"dy":2,"cd":"GO","cn":2500},{"dy":3,"cd":"DI","cn":6},{"dy":4,"cd":"EN","cn":9},{"dy":5,"cd":"GO","cn":1700},{"dy":6,"cd":"EN","cn":6},{"dy":7,"cd":"GO","cn":2500},{"dy":8,"cd":"DI","cn":3},{"dy":9,"cd":"EN","cn":8},{"dy":10,"cd":"GO","cn":3500},{"dy":11,"cd":"EN","cn":7}</v>
      </c>
      <c r="L12" t="str">
        <f t="shared" si="6"/>
        <v>{"dy":11,"cd":"EN","cn":7}</v>
      </c>
    </row>
    <row r="13" spans="1:30">
      <c r="A13">
        <v>12</v>
      </c>
      <c r="B13">
        <f t="shared" ca="1" si="1"/>
        <v>0.65512636830867876</v>
      </c>
      <c r="C13">
        <f t="shared" ca="1" si="0"/>
        <v>0.37314221164299466</v>
      </c>
      <c r="D13" t="str">
        <f t="shared" ca="1" si="2"/>
        <v>EN</v>
      </c>
      <c r="E13">
        <f t="shared" ca="1" si="3"/>
        <v>7</v>
      </c>
      <c r="F13" t="s">
        <v>127</v>
      </c>
      <c r="G13">
        <v>6</v>
      </c>
      <c r="H13" t="s">
        <v>125</v>
      </c>
      <c r="I13">
        <v>3500</v>
      </c>
      <c r="J13" t="str">
        <f t="shared" si="4"/>
        <v/>
      </c>
      <c r="K13" t="str">
        <f t="shared" ca="1" si="5"/>
        <v>{"dy":1,"cd":"EN","cn":7},{"dy":2,"cd":"GO","cn":2500},{"dy":3,"cd":"DI","cn":6},{"dy":4,"cd":"EN","cn":9},{"dy":5,"cd":"GO","cn":1700},{"dy":6,"cd":"EN","cn":6},{"dy":7,"cd":"GO","cn":2500},{"dy":8,"cd":"DI","cn":3},{"dy":9,"cd":"EN","cn":8},{"dy":10,"cd":"GO","cn":3500},{"dy":11,"cd":"EN","cn":7},{"dy":12,"cd":"GO","cn":3500}</v>
      </c>
      <c r="L13" t="str">
        <f t="shared" si="6"/>
        <v>{"dy":12,"cd":"GO","cn":3500}</v>
      </c>
    </row>
    <row r="14" spans="1:30">
      <c r="A14">
        <v>13</v>
      </c>
      <c r="B14">
        <f t="shared" ca="1" si="1"/>
        <v>0.24169038400873455</v>
      </c>
      <c r="C14">
        <f t="shared" ca="1" si="0"/>
        <v>0.43756479819912109</v>
      </c>
      <c r="D14" t="str">
        <f t="shared" ca="1" si="2"/>
        <v>GO</v>
      </c>
      <c r="E14">
        <f t="shared" ca="1" si="3"/>
        <v>1800</v>
      </c>
      <c r="F14" t="s">
        <v>125</v>
      </c>
      <c r="G14">
        <v>1200</v>
      </c>
      <c r="H14" t="s">
        <v>127</v>
      </c>
      <c r="I14">
        <v>7</v>
      </c>
      <c r="J14" t="str">
        <f t="shared" si="4"/>
        <v/>
      </c>
      <c r="K14" t="str">
        <f t="shared" ca="1" si="5"/>
        <v>{"dy":1,"cd":"EN","cn":7},{"dy":2,"cd":"GO","cn":2500},{"dy":3,"cd":"DI","cn":6},{"dy":4,"cd":"EN","cn":9},{"dy":5,"cd":"GO","cn":1700},{"dy":6,"cd":"EN","cn":6},{"dy":7,"cd":"GO","cn":2500},{"dy":8,"cd":"DI","cn":3},{"dy":9,"cd":"EN","cn":8},{"dy":10,"cd":"GO","cn":3500},{"dy":11,"cd":"EN","cn":7},{"dy":12,"cd":"GO","cn":3500},{"dy":13,"cd":"EN","cn":7}</v>
      </c>
      <c r="L14" t="str">
        <f t="shared" si="6"/>
        <v>{"dy":13,"cd":"EN","cn":7}</v>
      </c>
    </row>
    <row r="15" spans="1:30">
      <c r="A15">
        <v>14</v>
      </c>
      <c r="B15">
        <f t="shared" ca="1" si="1"/>
        <v>0.21647336478161239</v>
      </c>
      <c r="C15">
        <f t="shared" ca="1" si="0"/>
        <v>0.60704590968546757</v>
      </c>
      <c r="D15" t="str">
        <f t="shared" ca="1" si="2"/>
        <v>EN</v>
      </c>
      <c r="E15">
        <f t="shared" ca="1" si="3"/>
        <v>8</v>
      </c>
      <c r="F15" t="s">
        <v>127</v>
      </c>
      <c r="G15">
        <v>10</v>
      </c>
      <c r="H15" t="s">
        <v>125</v>
      </c>
      <c r="I15">
        <v>900</v>
      </c>
      <c r="J15" t="str">
        <f t="shared" si="4"/>
        <v/>
      </c>
      <c r="K15" t="str">
        <f t="shared" ca="1" si="5"/>
        <v>{"dy":1,"cd":"EN","cn":7},{"dy":2,"cd":"GO","cn":2500},{"dy":3,"cd":"DI","cn":6},{"dy":4,"cd":"EN","cn":9},{"dy":5,"cd":"GO","cn":1700},{"dy":6,"cd":"EN","cn":6},{"dy":7,"cd":"GO","cn":2500},{"dy":8,"cd":"DI","cn":3},{"dy":9,"cd":"EN","cn":8},{"dy":10,"cd":"GO","cn":3500},{"dy":11,"cd":"EN","cn":7},{"dy":12,"cd":"GO","cn":3500},{"dy":13,"cd":"EN","cn":7},{"dy":14,"cd":"GO","cn":900}</v>
      </c>
      <c r="L15" t="str">
        <f t="shared" si="6"/>
        <v>{"dy":14,"cd":"GO","cn":900}</v>
      </c>
    </row>
    <row r="16" spans="1:30">
      <c r="A16">
        <v>15</v>
      </c>
      <c r="B16">
        <f t="shared" ca="1" si="1"/>
        <v>0.63162870575640329</v>
      </c>
      <c r="C16">
        <f t="shared" ca="1" si="0"/>
        <v>6.0506901366532584E-2</v>
      </c>
      <c r="D16" t="str">
        <f t="shared" ca="1" si="2"/>
        <v>GO</v>
      </c>
      <c r="E16">
        <f t="shared" ca="1" si="3"/>
        <v>600</v>
      </c>
      <c r="F16" t="s">
        <v>125</v>
      </c>
      <c r="G16">
        <v>1000</v>
      </c>
      <c r="H16" t="s">
        <v>127</v>
      </c>
      <c r="I16">
        <v>7</v>
      </c>
      <c r="J16" t="str">
        <f t="shared" si="4"/>
        <v/>
      </c>
      <c r="K16" t="str">
        <f t="shared" ca="1" si="5"/>
        <v>{"dy":1,"cd":"EN","cn":7},{"dy":2,"cd":"GO","cn":2500},{"dy":3,"cd":"DI","cn":6},{"dy":4,"cd":"EN","cn":9},{"dy":5,"cd":"GO","cn":1700},{"dy":6,"cd":"EN","cn":6},{"dy":7,"cd":"GO","cn":2500},{"dy":8,"cd":"DI","cn":3},{"dy":9,"cd":"EN","cn":8},{"dy":10,"cd":"GO","cn":3500},{"dy":11,"cd":"EN","cn":7},{"dy":12,"cd":"GO","cn":3500},{"dy":13,"cd":"EN","cn":7},{"dy":14,"cd":"GO","cn":900},{"dy":15,"cd":"EN","cn":7}</v>
      </c>
      <c r="L16" t="str">
        <f t="shared" si="6"/>
        <v>{"dy":15,"cd":"EN","cn":7}</v>
      </c>
    </row>
    <row r="17" spans="1:12">
      <c r="A17">
        <v>16</v>
      </c>
      <c r="B17">
        <f t="shared" ca="1" si="1"/>
        <v>0.79161260270087874</v>
      </c>
      <c r="C17">
        <f t="shared" ca="1" si="0"/>
        <v>0.13977469441751822</v>
      </c>
      <c r="D17" t="str">
        <f t="shared" ca="1" si="2"/>
        <v>EN</v>
      </c>
      <c r="E17">
        <f t="shared" ca="1" si="3"/>
        <v>6</v>
      </c>
      <c r="F17" t="s">
        <v>127</v>
      </c>
      <c r="G17">
        <v>8</v>
      </c>
      <c r="H17" t="s">
        <v>125</v>
      </c>
      <c r="I17">
        <v>2800</v>
      </c>
      <c r="J17" t="str">
        <f t="shared" si="4"/>
        <v/>
      </c>
      <c r="K17" t="str">
        <f t="shared" ca="1" si="5"/>
        <v>{"dy":1,"cd":"EN","cn":7},{"dy":2,"cd":"GO","cn":2500},{"dy":3,"cd":"DI","cn":6},{"dy":4,"cd":"EN","cn":9},{"dy":5,"cd":"GO","cn":1700},{"dy":6,"cd":"EN","cn":6},{"dy":7,"cd":"GO","cn":2500},{"dy":8,"cd":"DI","cn":3},{"dy":9,"cd":"EN","cn":8},{"dy":10,"cd":"GO","cn":3500},{"dy":11,"cd":"EN","cn":7},{"dy":12,"cd":"GO","cn":3500},{"dy":13,"cd":"EN","cn":7},{"dy":14,"cd":"GO","cn":900},{"dy":15,"cd":"EN","cn":7},{"dy":16,"cd":"GO","cn":2800}</v>
      </c>
      <c r="L17" t="str">
        <f t="shared" si="6"/>
        <v>{"dy":16,"cd":"GO","cn":2800}</v>
      </c>
    </row>
    <row r="18" spans="1:12">
      <c r="A18">
        <v>17</v>
      </c>
      <c r="B18">
        <f t="shared" ca="1" si="1"/>
        <v>0.88198148023925416</v>
      </c>
      <c r="C18">
        <f t="shared" ca="1" si="0"/>
        <v>0.54978921661514946</v>
      </c>
      <c r="D18" t="str">
        <f t="shared" ca="1" si="2"/>
        <v>DI</v>
      </c>
      <c r="E18">
        <f t="shared" ca="1" si="3"/>
        <v>5</v>
      </c>
      <c r="F18" t="s">
        <v>125</v>
      </c>
      <c r="G18">
        <v>800</v>
      </c>
      <c r="H18" t="s">
        <v>129</v>
      </c>
      <c r="I18">
        <v>4</v>
      </c>
      <c r="J18" t="str">
        <f t="shared" si="4"/>
        <v/>
      </c>
      <c r="K18" t="str">
        <f t="shared" ca="1" si="5"/>
        <v>{"dy":1,"cd":"EN","cn":7},{"dy":2,"cd":"GO","cn":2500},{"dy":3,"cd":"DI","cn":6},{"dy":4,"cd":"EN","cn":9},{"dy":5,"cd":"GO","cn":1700},{"dy":6,"cd":"EN","cn":6},{"dy":7,"cd":"GO","cn":2500},{"dy":8,"cd":"DI","cn":3},{"dy":9,"cd":"EN","cn":8},{"dy":10,"cd":"GO","cn":3500},{"dy":11,"cd":"EN","cn":7},{"dy":12,"cd":"GO","cn":3500},{"dy":13,"cd":"EN","cn":7},{"dy":14,"cd":"GO","cn":900},{"dy":15,"cd":"EN","cn":7},{"dy":16,"cd":"GO","cn":2800},{"dy":17,"cd":"DI","cn":4}</v>
      </c>
      <c r="L18" t="str">
        <f t="shared" si="6"/>
        <v>{"dy":17,"cd":"DI","cn":4}</v>
      </c>
    </row>
    <row r="19" spans="1:12">
      <c r="A19">
        <v>18</v>
      </c>
      <c r="B19">
        <f t="shared" ca="1" si="1"/>
        <v>0.60263126030275049</v>
      </c>
      <c r="C19">
        <f t="shared" ca="1" si="0"/>
        <v>0.39356874846678669</v>
      </c>
      <c r="D19" t="str">
        <f t="shared" ca="1" si="2"/>
        <v>EN</v>
      </c>
      <c r="E19">
        <f t="shared" ca="1" si="3"/>
        <v>7</v>
      </c>
      <c r="F19" t="s">
        <v>127</v>
      </c>
      <c r="G19">
        <v>6</v>
      </c>
      <c r="H19" t="s">
        <v>125</v>
      </c>
      <c r="I19">
        <v>800</v>
      </c>
      <c r="J19" t="str">
        <f t="shared" si="4"/>
        <v/>
      </c>
      <c r="K19" t="str">
        <f t="shared" ca="1" si="5"/>
        <v>{"dy":1,"cd":"EN","cn":7},{"dy":2,"cd":"GO","cn":2500},{"dy":3,"cd":"DI","cn":6},{"dy":4,"cd":"EN","cn":9},{"dy":5,"cd":"GO","cn":1700},{"dy":6,"cd":"EN","cn":6},{"dy":7,"cd":"GO","cn":2500},{"dy":8,"cd":"DI","cn":3},{"dy":9,"cd":"EN","cn":8},{"dy":10,"cd":"GO","cn":3500},{"dy":11,"cd":"EN","cn":7},{"dy":12,"cd":"GO","cn":3500},{"dy":13,"cd":"EN","cn":7},{"dy":14,"cd":"GO","cn":900},{"dy":15,"cd":"EN","cn":7},{"dy":16,"cd":"GO","cn":2800},{"dy":17,"cd":"DI","cn":4},{"dy":18,"cd":"GO","cn":800}</v>
      </c>
      <c r="L19" t="str">
        <f t="shared" si="6"/>
        <v>{"dy":18,"cd":"GO","cn":800}</v>
      </c>
    </row>
    <row r="20" spans="1:12">
      <c r="A20">
        <v>19</v>
      </c>
      <c r="B20">
        <f t="shared" ca="1" si="1"/>
        <v>0.74026490548097956</v>
      </c>
      <c r="C20">
        <f t="shared" ca="1" si="0"/>
        <v>0.69391446343774077</v>
      </c>
      <c r="D20" t="str">
        <f t="shared" ca="1" si="2"/>
        <v>GO</v>
      </c>
      <c r="E20">
        <f t="shared" ca="1" si="3"/>
        <v>2600</v>
      </c>
      <c r="F20" t="s">
        <v>125</v>
      </c>
      <c r="G20">
        <v>900</v>
      </c>
      <c r="H20" t="s">
        <v>127</v>
      </c>
      <c r="I20">
        <v>7</v>
      </c>
      <c r="J20" t="str">
        <f t="shared" si="4"/>
        <v/>
      </c>
      <c r="K20" t="str">
        <f t="shared" ca="1" si="5"/>
        <v>{"dy":1,"cd":"EN","cn":7},{"dy":2,"cd":"GO","cn":2500},{"dy":3,"cd":"DI","cn":6},{"dy":4,"cd":"EN","cn":9},{"dy":5,"cd":"GO","cn":1700},{"dy":6,"cd":"EN","cn":6},{"dy":7,"cd":"GO","cn":2500},{"dy":8,"cd":"DI","cn":3},{"dy":9,"cd":"EN","cn":8},{"dy":10,"cd":"GO","cn":3500},{"dy":11,"cd":"EN","cn":7},{"dy":12,"cd":"GO","cn":3500},{"dy":13,"cd":"EN","cn":7},{"dy":14,"cd":"GO","cn":900},{"dy":15,"cd":"EN","cn":7},{"dy":16,"cd":"GO","cn":2800},{"dy":17,"cd":"DI","cn":4},{"dy":18,"cd":"GO","cn":800},{"dy":19,"cd":"EN","cn":7}</v>
      </c>
      <c r="L20" t="str">
        <f t="shared" si="6"/>
        <v>{"dy":19,"cd":"EN","cn":7}</v>
      </c>
    </row>
    <row r="21" spans="1:12">
      <c r="A21">
        <v>20</v>
      </c>
      <c r="B21">
        <f t="shared" ca="1" si="1"/>
        <v>0.11891093763955007</v>
      </c>
      <c r="C21">
        <f t="shared" ca="1" si="0"/>
        <v>0.35941226579681207</v>
      </c>
      <c r="D21" t="str">
        <f t="shared" ca="1" si="2"/>
        <v>EN</v>
      </c>
      <c r="E21">
        <f t="shared" ca="1" si="3"/>
        <v>7</v>
      </c>
      <c r="F21" t="s">
        <v>127</v>
      </c>
      <c r="G21">
        <v>7</v>
      </c>
      <c r="H21" t="s">
        <v>125</v>
      </c>
      <c r="I21">
        <v>800</v>
      </c>
      <c r="J21" t="str">
        <f t="shared" si="4"/>
        <v/>
      </c>
      <c r="K21" t="str">
        <f t="shared" ca="1" si="5"/>
        <v>{"dy":1,"cd":"EN","cn":7},{"dy":2,"cd":"GO","cn":2500},{"dy":3,"cd":"DI","cn":6},{"dy":4,"cd":"EN","cn":9},{"dy":5,"cd":"GO","cn":1700},{"dy":6,"cd":"EN","cn":6},{"dy":7,"cd":"GO","cn":2500},{"dy":8,"cd":"DI","cn":3},{"dy":9,"cd":"EN","cn":8},{"dy":10,"cd":"GO","cn":3500},{"dy":11,"cd":"EN","cn":7},{"dy":12,"cd":"GO","cn":3500},{"dy":13,"cd":"EN","cn":7},{"dy":14,"cd":"GO","cn":900},{"dy":15,"cd":"EN","cn":7},{"dy":16,"cd":"GO","cn":2800},{"dy":17,"cd":"DI","cn":4},{"dy":18,"cd":"GO","cn":800},{"dy":19,"cd":"EN","cn":7},{"dy":20,"cd":"GO","cn":800}</v>
      </c>
      <c r="L21" t="str">
        <f t="shared" si="6"/>
        <v>{"dy":20,"cd":"GO","cn":800}</v>
      </c>
    </row>
    <row r="22" spans="1:12">
      <c r="A22">
        <v>21</v>
      </c>
      <c r="B22">
        <f t="shared" ca="1" si="1"/>
        <v>0.14611258149692563</v>
      </c>
      <c r="C22">
        <f t="shared" ca="1" si="0"/>
        <v>0.82945756928615577</v>
      </c>
      <c r="D22" t="str">
        <f t="shared" ca="1" si="2"/>
        <v>GO</v>
      </c>
      <c r="E22">
        <f t="shared" ca="1" si="3"/>
        <v>3000</v>
      </c>
      <c r="F22" t="s">
        <v>129</v>
      </c>
      <c r="G22">
        <v>4</v>
      </c>
      <c r="H22" t="s">
        <v>127</v>
      </c>
      <c r="I22">
        <v>9</v>
      </c>
      <c r="J22" t="str">
        <f t="shared" si="4"/>
        <v/>
      </c>
      <c r="K22" t="str">
        <f t="shared" ca="1" si="5"/>
        <v>{"dy":1,"cd":"EN","cn":7},{"dy":2,"cd":"GO","cn":2500},{"dy":3,"cd":"DI","cn":6},{"dy":4,"cd":"EN","cn":9},{"dy":5,"cd":"GO","cn":1700},{"dy":6,"cd":"EN","cn":6},{"dy":7,"cd":"GO","cn":2500},{"dy":8,"cd":"DI","cn":3},{"dy":9,"cd":"EN","cn":8},{"dy":10,"cd":"GO","cn":3500},{"dy":11,"cd":"EN","cn":7},{"dy":12,"cd":"GO","cn":3500},{"dy":13,"cd":"EN","cn":7},{"dy":14,"cd":"GO","cn":900},{"dy":15,"cd":"EN","cn":7},{"dy":16,"cd":"GO","cn":2800},{"dy":17,"cd":"DI","cn":4},{"dy":18,"cd":"GO","cn":800},{"dy":19,"cd":"EN","cn":7},{"dy":20,"cd":"GO","cn":800},{"dy":21,"cd":"EN","cn":9}</v>
      </c>
      <c r="L22" t="str">
        <f t="shared" si="6"/>
        <v>{"dy":21,"cd":"EN","cn":9}</v>
      </c>
    </row>
    <row r="23" spans="1:12">
      <c r="A23">
        <v>22</v>
      </c>
      <c r="B23">
        <f t="shared" ca="1" si="1"/>
        <v>0.62137596283031227</v>
      </c>
      <c r="C23">
        <f t="shared" ca="1" si="0"/>
        <v>0.19612081186302943</v>
      </c>
      <c r="D23" t="str">
        <f t="shared" ca="1" si="2"/>
        <v>EN</v>
      </c>
      <c r="E23">
        <f t="shared" ca="1" si="3"/>
        <v>6</v>
      </c>
      <c r="F23" t="s">
        <v>127</v>
      </c>
      <c r="G23">
        <v>10</v>
      </c>
      <c r="H23" t="s">
        <v>501</v>
      </c>
      <c r="I23">
        <v>5</v>
      </c>
      <c r="J23" t="str">
        <f t="shared" si="4"/>
        <v/>
      </c>
      <c r="K23" t="str">
        <f t="shared" ca="1" si="5"/>
        <v>{"dy":1,"cd":"EN","cn":7},{"dy":2,"cd":"GO","cn":2500},{"dy":3,"cd":"DI","cn":6},{"dy":4,"cd":"EN","cn":9},{"dy":5,"cd":"GO","cn":1700},{"dy":6,"cd":"EN","cn":6},{"dy":7,"cd":"GO","cn":2500},{"dy":8,"cd":"DI","cn":3},{"dy":9,"cd":"EN","cn":8},{"dy":10,"cd":"GO","cn":3500},{"dy":11,"cd":"EN","cn":7},{"dy":12,"cd":"GO","cn":3500},{"dy":13,"cd":"EN","cn":7},{"dy":14,"cd":"GO","cn":900},{"dy":15,"cd":"EN","cn":7},{"dy":16,"cd":"GO","cn":2800},{"dy":17,"cd":"DI","cn":4},{"dy":18,"cd":"GO","cn":800},{"dy":19,"cd":"EN","cn":7},{"dy":20,"cd":"GO","cn":800},{"dy":21,"cd":"EN","cn":9},{"dy":22,"cd":"DI","cn":5}</v>
      </c>
      <c r="L23" t="str">
        <f t="shared" si="6"/>
        <v>{"dy":22,"cd":"DI","cn":5}</v>
      </c>
    </row>
    <row r="24" spans="1:12">
      <c r="A24">
        <v>23</v>
      </c>
      <c r="B24">
        <f t="shared" ca="1" si="1"/>
        <v>0.27675626398587672</v>
      </c>
      <c r="C24">
        <f t="shared" ca="1" si="0"/>
        <v>0.13653966180858157</v>
      </c>
      <c r="D24" t="str">
        <f t="shared" ca="1" si="2"/>
        <v>GO</v>
      </c>
      <c r="E24">
        <f t="shared" ca="1" si="3"/>
        <v>900</v>
      </c>
      <c r="F24" t="s">
        <v>125</v>
      </c>
      <c r="G24">
        <v>800</v>
      </c>
      <c r="H24" t="s">
        <v>125</v>
      </c>
      <c r="I24">
        <v>700</v>
      </c>
      <c r="J24" t="str">
        <f t="shared" si="4"/>
        <v/>
      </c>
      <c r="K24" t="str">
        <f t="shared" ca="1" si="5"/>
        <v>{"dy":1,"cd":"EN","cn":7},{"dy":2,"cd":"GO","cn":2500},{"dy":3,"cd":"DI","cn":6},{"dy":4,"cd":"EN","cn":9},{"dy":5,"cd":"GO","cn":1700},{"dy":6,"cd":"EN","cn":6},{"dy":7,"cd":"GO","cn":2500},{"dy":8,"cd":"DI","cn":3},{"dy":9,"cd":"EN","cn":8},{"dy":10,"cd":"GO","cn":3500},{"dy":11,"cd":"EN","cn":7},{"dy":12,"cd":"GO","cn":3500},{"dy":13,"cd":"EN","cn":7},{"dy":14,"cd":"GO","cn":900},{"dy":15,"cd":"EN","cn":7},{"dy":16,"cd":"GO","cn":2800},{"dy":17,"cd":"DI","cn":4},{"dy":18,"cd":"GO","cn":800},{"dy":19,"cd":"EN","cn":7},{"dy":20,"cd":"GO","cn":800},{"dy":21,"cd":"EN","cn":9},{"dy":22,"cd":"DI","cn":5},{"dy":23,"cd":"GO","cn":700}</v>
      </c>
      <c r="L24" t="str">
        <f t="shared" si="6"/>
        <v>{"dy":23,"cd":"GO","cn":700}</v>
      </c>
    </row>
    <row r="25" spans="1:12">
      <c r="A25">
        <v>24</v>
      </c>
      <c r="B25">
        <f t="shared" ca="1" si="1"/>
        <v>8.5485269094766503E-2</v>
      </c>
      <c r="C25">
        <f t="shared" ca="1" si="0"/>
        <v>0.43822568171893606</v>
      </c>
      <c r="D25" t="str">
        <f t="shared" ca="1" si="2"/>
        <v>EN</v>
      </c>
      <c r="E25">
        <f t="shared" ca="1" si="3"/>
        <v>7</v>
      </c>
      <c r="F25" t="s">
        <v>127</v>
      </c>
      <c r="G25">
        <v>6</v>
      </c>
      <c r="H25" t="s">
        <v>127</v>
      </c>
      <c r="I25">
        <v>7</v>
      </c>
      <c r="J25" t="str">
        <f t="shared" si="4"/>
        <v/>
      </c>
      <c r="K25" t="str">
        <f t="shared" ca="1" si="5"/>
        <v>{"dy":1,"cd":"EN","cn":7},{"dy":2,"cd":"GO","cn":2500},{"dy":3,"cd":"DI","cn":6},{"dy":4,"cd":"EN","cn":9},{"dy":5,"cd":"GO","cn":1700},{"dy":6,"cd":"EN","cn":6},{"dy":7,"cd":"GO","cn":2500},{"dy":8,"cd":"DI","cn":3},{"dy":9,"cd":"EN","cn":8},{"dy":10,"cd":"GO","cn":3500},{"dy":11,"cd":"EN","cn":7},{"dy":12,"cd":"GO","cn":3500},{"dy":13,"cd":"EN","cn":7},{"dy":14,"cd":"GO","cn":900},{"dy":15,"cd":"EN","cn":7},{"dy":16,"cd":"GO","cn":2800},{"dy":17,"cd":"DI","cn":4},{"dy":18,"cd":"GO","cn":800},{"dy":19,"cd":"EN","cn":7},{"dy":20,"cd":"GO","cn":800},{"dy":21,"cd":"EN","cn":9},{"dy":22,"cd":"DI","cn":5},{"dy":23,"cd":"GO","cn":700},{"dy":24,"cd":"EN","cn":7}</v>
      </c>
      <c r="L25" t="str">
        <f t="shared" si="6"/>
        <v>{"dy":24,"cd":"EN","cn":7}</v>
      </c>
    </row>
    <row r="26" spans="1:12">
      <c r="A26">
        <v>25</v>
      </c>
      <c r="B26">
        <f t="shared" ca="1" si="1"/>
        <v>0.81171264834991741</v>
      </c>
      <c r="C26">
        <f t="shared" ca="1" si="0"/>
        <v>0.51787211046592796</v>
      </c>
      <c r="D26" t="str">
        <f t="shared" ca="1" si="2"/>
        <v>GO</v>
      </c>
      <c r="E26">
        <f t="shared" ca="1" si="3"/>
        <v>2100</v>
      </c>
      <c r="F26" t="s">
        <v>125</v>
      </c>
      <c r="G26">
        <v>700</v>
      </c>
      <c r="H26" t="s">
        <v>125</v>
      </c>
      <c r="I26">
        <v>1300</v>
      </c>
      <c r="J26" t="str">
        <f t="shared" si="4"/>
        <v/>
      </c>
      <c r="K26" t="str">
        <f t="shared" ca="1" si="5"/>
        <v>{"dy":1,"cd":"EN","cn":7},{"dy":2,"cd":"GO","cn":2500},{"dy":3,"cd":"DI","cn":6},{"dy":4,"cd":"EN","cn":9},{"dy":5,"cd":"GO","cn":1700},{"dy":6,"cd":"EN","cn":6},{"dy":7,"cd":"GO","cn":2500},{"dy":8,"cd":"DI","cn":3},{"dy":9,"cd":"EN","cn":8},{"dy":10,"cd":"GO","cn":3500},{"dy":11,"cd":"EN","cn":7},{"dy":12,"cd":"GO","cn":3500},{"dy":13,"cd":"EN","cn":7},{"dy":14,"cd":"GO","cn":900},{"dy":15,"cd":"EN","cn":7},{"dy":16,"cd":"GO","cn":2800},{"dy":17,"cd":"DI","cn":4},{"dy":18,"cd":"GO","cn":800},{"dy":19,"cd":"EN","cn":7},{"dy":20,"cd":"GO","cn":800},{"dy":21,"cd":"EN","cn":9},{"dy":22,"cd":"DI","cn":5},{"dy":23,"cd":"GO","cn":700},{"dy":24,"cd":"EN","cn":7},{"dy":25,"cd":"GO","cn":1300}</v>
      </c>
      <c r="L26" t="str">
        <f t="shared" si="6"/>
        <v>{"dy":25,"cd":"GO","cn":1300}</v>
      </c>
    </row>
    <row r="27" spans="1:12">
      <c r="A27">
        <v>26</v>
      </c>
      <c r="B27">
        <f t="shared" ca="1" si="1"/>
        <v>0.75247492407515726</v>
      </c>
      <c r="C27">
        <f t="shared" ca="1" si="0"/>
        <v>0.91497387701935906</v>
      </c>
      <c r="D27" t="str">
        <f t="shared" ca="1" si="2"/>
        <v>EN</v>
      </c>
      <c r="E27">
        <f t="shared" ca="1" si="3"/>
        <v>9</v>
      </c>
      <c r="F27" t="s">
        <v>127</v>
      </c>
      <c r="G27">
        <v>9</v>
      </c>
      <c r="H27" t="s">
        <v>127</v>
      </c>
      <c r="I27">
        <v>8</v>
      </c>
      <c r="J27" t="str">
        <f t="shared" si="4"/>
        <v/>
      </c>
      <c r="K27" t="str">
        <f t="shared" ca="1" si="5"/>
        <v>{"dy":1,"cd":"EN","cn":7},{"dy":2,"cd":"GO","cn":2500},{"dy":3,"cd":"DI","cn":6},{"dy":4,"cd":"EN","cn":9},{"dy":5,"cd":"GO","cn":1700},{"dy":6,"cd":"EN","cn":6},{"dy":7,"cd":"GO","cn":2500},{"dy":8,"cd":"DI","cn":3},{"dy":9,"cd":"EN","cn":8},{"dy":10,"cd":"GO","cn":3500},{"dy":11,"cd":"EN","cn":7},{"dy":12,"cd":"GO","cn":3500},{"dy":13,"cd":"EN","cn":7},{"dy":14,"cd":"GO","cn":900},{"dy":15,"cd":"EN","cn":7},{"dy":16,"cd":"GO","cn":2800},{"dy":17,"cd":"DI","cn":4},{"dy":18,"cd":"GO","cn":800},{"dy":19,"cd":"EN","cn":7},{"dy":20,"cd":"GO","cn":800},{"dy":21,"cd":"EN","cn":9},{"dy":22,"cd":"DI","cn":5},{"dy":23,"cd":"GO","cn":700},{"dy":24,"cd":"EN","cn":7},{"dy":25,"cd":"GO","cn":1300},{"dy":26,"cd":"EN","cn":8}</v>
      </c>
      <c r="L27" t="str">
        <f t="shared" si="6"/>
        <v>{"dy":26,"cd":"EN","cn":8}</v>
      </c>
    </row>
    <row r="28" spans="1:12">
      <c r="A28">
        <v>27</v>
      </c>
      <c r="B28">
        <f t="shared" ca="1" si="1"/>
        <v>0.17328184505683941</v>
      </c>
      <c r="C28">
        <f t="shared" ca="1" si="0"/>
        <v>9.3973584510385955E-2</v>
      </c>
      <c r="D28" t="str">
        <f t="shared" ca="1" si="2"/>
        <v>GO</v>
      </c>
      <c r="E28">
        <f t="shared" ca="1" si="3"/>
        <v>700</v>
      </c>
      <c r="F28" t="s">
        <v>127</v>
      </c>
      <c r="G28">
        <v>9</v>
      </c>
      <c r="H28" t="s">
        <v>125</v>
      </c>
      <c r="I28">
        <v>2300</v>
      </c>
      <c r="J28" t="str">
        <f t="shared" si="4"/>
        <v/>
      </c>
      <c r="K28" t="str">
        <f t="shared" ca="1" si="5"/>
        <v>{"dy":1,"cd":"EN","cn":7},{"dy":2,"cd":"GO","cn":2500},{"dy":3,"cd":"DI","cn":6},{"dy":4,"cd":"EN","cn":9},{"dy":5,"cd":"GO","cn":1700},{"dy":6,"cd":"EN","cn":6},{"dy":7,"cd":"GO","cn":2500},{"dy":8,"cd":"DI","cn":3},{"dy":9,"cd":"EN","cn":8},{"dy":10,"cd":"GO","cn":3500},{"dy":11,"cd":"EN","cn":7},{"dy":12,"cd":"GO","cn":3500},{"dy":13,"cd":"EN","cn":7},{"dy":14,"cd":"GO","cn":900},{"dy":15,"cd":"EN","cn":7},{"dy":16,"cd":"GO","cn":2800},{"dy":17,"cd":"DI","cn":4},{"dy":18,"cd":"GO","cn":800},{"dy":19,"cd":"EN","cn":7},{"dy":20,"cd":"GO","cn":800},{"dy":21,"cd":"EN","cn":9},{"dy":22,"cd":"DI","cn":5},{"dy":23,"cd":"GO","cn":700},{"dy":24,"cd":"EN","cn":7},{"dy":25,"cd":"GO","cn":1300},{"dy":26,"cd":"EN","cn":8},{"dy":27,"cd":"GO","cn":2300}</v>
      </c>
      <c r="L28" t="str">
        <f t="shared" si="6"/>
        <v>{"dy":27,"cd":"GO","cn":2300}</v>
      </c>
    </row>
    <row r="29" spans="1:12">
      <c r="A29">
        <v>28</v>
      </c>
      <c r="B29">
        <f t="shared" ca="1" si="1"/>
        <v>0.17883092636088704</v>
      </c>
      <c r="C29">
        <f t="shared" ca="1" si="0"/>
        <v>6.1962034480724126E-2</v>
      </c>
      <c r="D29" t="str">
        <f t="shared" ca="1" si="2"/>
        <v>EN</v>
      </c>
      <c r="E29">
        <f t="shared" ca="1" si="3"/>
        <v>6</v>
      </c>
      <c r="F29" t="s">
        <v>125</v>
      </c>
      <c r="G29">
        <v>3100</v>
      </c>
      <c r="H29" t="s">
        <v>127</v>
      </c>
      <c r="I29">
        <v>7</v>
      </c>
      <c r="J29" t="str">
        <f t="shared" si="4"/>
        <v/>
      </c>
      <c r="K29" t="str">
        <f t="shared" ca="1" si="5"/>
        <v>{"dy":1,"cd":"EN","cn":7},{"dy":2,"cd":"GO","cn":2500},{"dy":3,"cd":"DI","cn":6},{"dy":4,"cd":"EN","cn":9},{"dy":5,"cd":"GO","cn":1700},{"dy":6,"cd":"EN","cn":6},{"dy":7,"cd":"GO","cn":2500},{"dy":8,"cd":"DI","cn":3},{"dy":9,"cd":"EN","cn":8},{"dy":10,"cd":"GO","cn":3500},{"dy":11,"cd":"EN","cn":7},{"dy":12,"cd":"GO","cn":3500},{"dy":13,"cd":"EN","cn":7},{"dy":14,"cd":"GO","cn":900},{"dy":15,"cd":"EN","cn":7},{"dy":16,"cd":"GO","cn":2800},{"dy":17,"cd":"DI","cn":4},{"dy":18,"cd":"GO","cn":800},{"dy":19,"cd":"EN","cn":7},{"dy":20,"cd":"GO","cn":800},{"dy":21,"cd":"EN","cn":9},{"dy":22,"cd":"DI","cn":5},{"dy":23,"cd":"GO","cn":700},{"dy":24,"cd":"EN","cn":7},{"dy":25,"cd":"GO","cn":1300},{"dy":26,"cd":"EN","cn":8},{"dy":27,"cd":"GO","cn":2300},{"dy":28,"cd":"EN","cn":7}</v>
      </c>
      <c r="L29" t="str">
        <f t="shared" si="6"/>
        <v>{"dy":28,"cd":"EN","cn":7}</v>
      </c>
    </row>
    <row r="30" spans="1:12">
      <c r="A30">
        <v>29</v>
      </c>
      <c r="B30">
        <f t="shared" ca="1" si="1"/>
        <v>0.31534907987868543</v>
      </c>
      <c r="C30">
        <f t="shared" ca="1" si="0"/>
        <v>0.28987775876884592</v>
      </c>
      <c r="D30" t="str">
        <f t="shared" ca="1" si="2"/>
        <v>GO</v>
      </c>
      <c r="E30">
        <f t="shared" ca="1" si="3"/>
        <v>1300</v>
      </c>
      <c r="F30" t="s">
        <v>127</v>
      </c>
      <c r="G30">
        <v>7</v>
      </c>
      <c r="H30" t="s">
        <v>125</v>
      </c>
      <c r="I30">
        <v>3500</v>
      </c>
      <c r="J30" t="str">
        <f t="shared" si="4"/>
        <v/>
      </c>
      <c r="K30" t="str">
        <f t="shared" ca="1" si="5"/>
        <v>{"dy":1,"cd":"EN","cn":7},{"dy":2,"cd":"GO","cn":2500},{"dy":3,"cd":"DI","cn":6},{"dy":4,"cd":"EN","cn":9},{"dy":5,"cd":"GO","cn":1700},{"dy":6,"cd":"EN","cn":6},{"dy":7,"cd":"GO","cn":2500},{"dy":8,"cd":"DI","cn":3},{"dy":9,"cd":"EN","cn":8},{"dy":10,"cd":"GO","cn":3500},{"dy":11,"cd":"EN","cn":7},{"dy":12,"cd":"GO","cn":3500},{"dy":13,"cd":"EN","cn":7},{"dy":14,"cd":"GO","cn":900},{"dy":15,"cd":"EN","cn":7},{"dy":16,"cd":"GO","cn":2800},{"dy":17,"cd":"DI","cn":4},{"dy":18,"cd":"GO","cn":800},{"dy":19,"cd":"EN","cn":7},{"dy":20,"cd":"GO","cn":800},{"dy":21,"cd":"EN","cn":9},{"dy":22,"cd":"DI","cn":5},{"dy":23,"cd":"GO","cn":700},{"dy":24,"cd":"EN","cn":7},{"dy":25,"cd":"GO","cn":1300},{"dy":26,"cd":"EN","cn":8},{"dy":27,"cd":"GO","cn":2300},{"dy":28,"cd":"EN","cn":7},{"dy":29,"cd":"GO","cn":3500}</v>
      </c>
      <c r="L30" t="str">
        <f t="shared" si="6"/>
        <v>{"dy":29,"cd":"GO","cn":3500}</v>
      </c>
    </row>
    <row r="31" spans="1:12">
      <c r="A31">
        <v>30</v>
      </c>
      <c r="B31">
        <f t="shared" ca="1" si="1"/>
        <v>0.92940090436482448</v>
      </c>
      <c r="C31">
        <f t="shared" ca="1" si="0"/>
        <v>0.44137967832794567</v>
      </c>
      <c r="D31" t="str">
        <f t="shared" ca="1" si="2"/>
        <v>DI</v>
      </c>
      <c r="E31">
        <f t="shared" ca="1" si="3"/>
        <v>4</v>
      </c>
      <c r="F31" t="s">
        <v>125</v>
      </c>
      <c r="G31">
        <v>1000</v>
      </c>
      <c r="H31" t="s">
        <v>127</v>
      </c>
      <c r="I31">
        <v>7</v>
      </c>
      <c r="J31" t="str">
        <f t="shared" si="4"/>
        <v/>
      </c>
      <c r="K31" t="str">
        <f t="shared" ca="1" si="5"/>
        <v>{"dy":1,"cd":"EN","cn":7},{"dy":2,"cd":"GO","cn":2500},{"dy":3,"cd":"DI","cn":6},{"dy":4,"cd":"EN","cn":9},{"dy":5,"cd":"GO","cn":1700},{"dy":6,"cd":"EN","cn":6},{"dy":7,"cd":"GO","cn":2500},{"dy":8,"cd":"DI","cn":3},{"dy":9,"cd":"EN","cn":8},{"dy":10,"cd":"GO","cn":3500},{"dy":11,"cd":"EN","cn":7},{"dy":12,"cd":"GO","cn":3500},{"dy":13,"cd":"EN","cn":7},{"dy":14,"cd":"GO","cn":900},{"dy":15,"cd":"EN","cn":7},{"dy":16,"cd":"GO","cn":2800},{"dy":17,"cd":"DI","cn":4},{"dy":18,"cd":"GO","cn":800},{"dy":19,"cd":"EN","cn":7},{"dy":20,"cd":"GO","cn":800},{"dy":21,"cd":"EN","cn":9},{"dy":22,"cd":"DI","cn":5},{"dy":23,"cd":"GO","cn":700},{"dy":24,"cd":"EN","cn":7},{"dy":25,"cd":"GO","cn":1300},{"dy":26,"cd":"EN","cn":8},{"dy":27,"cd":"GO","cn":2300},{"dy":28,"cd":"EN","cn":7},{"dy":29,"cd":"GO","cn":3500},{"dy":30,"cd":"EN","cn":7}</v>
      </c>
      <c r="L31" t="str">
        <f t="shared" si="6"/>
        <v>{"dy":30,"cd":"EN","cn":7}</v>
      </c>
    </row>
    <row r="32" spans="1:12">
      <c r="A32">
        <v>31</v>
      </c>
      <c r="B32">
        <f t="shared" ca="1" si="1"/>
        <v>0.76465420115833882</v>
      </c>
      <c r="C32">
        <f t="shared" ca="1" si="0"/>
        <v>0.66524802667970873</v>
      </c>
      <c r="D32" t="str">
        <f t="shared" ca="1" si="2"/>
        <v>EN</v>
      </c>
      <c r="E32">
        <f t="shared" ca="1" si="3"/>
        <v>8</v>
      </c>
      <c r="F32" t="s">
        <v>127</v>
      </c>
      <c r="G32">
        <v>6</v>
      </c>
      <c r="H32" t="s">
        <v>125</v>
      </c>
      <c r="I32">
        <v>500</v>
      </c>
      <c r="J32" t="str">
        <f t="shared" si="4"/>
        <v/>
      </c>
      <c r="K32" t="str">
        <f t="shared" ca="1" si="5"/>
        <v>{"dy":1,"cd":"EN","cn":7},{"dy":2,"cd":"GO","cn":2500},{"dy":3,"cd":"DI","cn":6},{"dy":4,"cd":"EN","cn":9},{"dy":5,"cd":"GO","cn":1700},{"dy":6,"cd":"EN","cn":6},{"dy":7,"cd":"GO","cn":2500},{"dy":8,"cd":"DI","cn":3},{"dy":9,"cd":"EN","cn":8},{"dy":10,"cd":"GO","cn":3500},{"dy":11,"cd":"EN","cn":7},{"dy":12,"cd":"GO","cn":3500},{"dy":13,"cd":"EN","cn":7},{"dy":14,"cd":"GO","cn":900},{"dy":15,"cd":"EN","cn":7},{"dy":16,"cd":"GO","cn":2800},{"dy":17,"cd":"DI","cn":4},{"dy":18,"cd":"GO","cn":800},{"dy":19,"cd":"EN","cn":7},{"dy":20,"cd":"GO","cn":800},{"dy":21,"cd":"EN","cn":9},{"dy":22,"cd":"DI","cn":5},{"dy":23,"cd":"GO","cn":700},{"dy":24,"cd":"EN","cn":7},{"dy":25,"cd":"GO","cn":1300},{"dy":26,"cd":"EN","cn":8},{"dy":27,"cd":"GO","cn":2300},{"dy":28,"cd":"EN","cn":7},{"dy":29,"cd":"GO","cn":3500},{"dy":30,"cd":"EN","cn":7},{"dy":31,"cd":"GO","cn":500}</v>
      </c>
      <c r="L32" t="str">
        <f t="shared" si="6"/>
        <v>{"dy":31,"cd":"GO","cn":500}</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tabSelected="1" workbookViewId="0">
      <pane xSplit="2" ySplit="1" topLeftCell="C2" activePane="bottomRight" state="frozen"/>
      <selection pane="topRight" activeCell="C1" sqref="C1"/>
      <selection pane="bottomLeft" activeCell="A2" sqref="A2"/>
      <selection pane="bottomRight" activeCell="BI2" sqref="BI2"/>
    </sheetView>
    <sheetView tabSelected="1" workbookViewId="1">
      <pane xSplit="2" ySplit="1" topLeftCell="R291" activePane="bottomRight" state="frozen"/>
      <selection pane="topRight" activeCell="C1" sqref="C1"/>
      <selection pane="bottomLeft" activeCell="A2" sqref="A2"/>
      <selection pane="bottomRight" activeCell="AA298" sqref="AA298"/>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1</v>
      </c>
      <c r="BQ1" t="s">
        <v>264</v>
      </c>
      <c r="BR1" t="s">
        <v>265</v>
      </c>
      <c r="BS1" t="str">
        <f ca="1">IF(COUNTA(BV:BV)&lt;&gt;COUNTA([1]EquipTable!$A:$A),"수량이상","누적")</f>
        <v>누적</v>
      </c>
      <c r="BT1" t="s">
        <v>262</v>
      </c>
      <c r="BU1" t="s">
        <v>263</v>
      </c>
      <c r="BV1" t="s">
        <v>144</v>
      </c>
      <c r="BX1" t="s">
        <v>120</v>
      </c>
      <c r="BY1">
        <v>1</v>
      </c>
      <c r="BZ1" t="str">
        <f ca="1">IF(COUNTA(CA:CA)&lt;&gt;COUNTA([2]ActorTable!$A:$A),"수량이상","누적")</f>
        <v>수량이상</v>
      </c>
      <c r="CA1" t="s">
        <v>166</v>
      </c>
      <c r="CB1" t="s">
        <v>149</v>
      </c>
      <c r="CD1" t="s">
        <v>165</v>
      </c>
    </row>
    <row r="2" spans="1:82">
      <c r="A2">
        <v>1</v>
      </c>
      <c r="B2">
        <v>0</v>
      </c>
      <c r="C2">
        <f>IF(B2&lt;=9,0,
IF(B2=10,1,2))</f>
        <v>0</v>
      </c>
      <c r="D2">
        <f ca="1">RAND()</f>
        <v>0.51102841970404633</v>
      </c>
      <c r="E2">
        <f ca="1">RAND()</f>
        <v>0.19307146378055084</v>
      </c>
      <c r="F2">
        <f ca="1">RAND()</f>
        <v>0.40504345983128842</v>
      </c>
      <c r="G2">
        <f ca="1">RAND()</f>
        <v>2.0331419319827626E-2</v>
      </c>
      <c r="H2">
        <f ca="1">RAND()</f>
        <v>0.25331624775341677</v>
      </c>
      <c r="I2">
        <f ca="1">RAND()</f>
        <v>0.97805445388989709</v>
      </c>
      <c r="M2" t="str">
        <f ca="1">IF(LEN(J2)&lt;&gt;0,J2,VLOOKUP(D2+$B2,$BJ:$BK,MATCH($BK$1,$BJ$1:$BK$1,0),1))</f>
        <v>지정 장비</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Equip1202</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DI</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5</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131</v>
      </c>
      <c r="AU2">
        <f t="shared" ref="AU2:AU15" si="1">COUNTIF(AB:AB,AP2)</f>
        <v>153</v>
      </c>
      <c r="AV2">
        <f ca="1">COUNTIFS(M:M,AP2,T:T,"전설")</f>
        <v>4</v>
      </c>
      <c r="AW2">
        <f>COUNTIFS(AB:AB,AP2,AI:AI,"전설")</f>
        <v>7</v>
      </c>
      <c r="BE2" t="str">
        <f ca="1">"["&amp;
IF(LEFT(OFFSET(AM1,COUNTA(AM:AM)-1,0),1)=",",SUBSTITUTE(OFFSET(AM1,COUNTA(AM:AM)-1,0),",","",1),OFFSET(AM1,COUNTA(AM:AM)-1,0))
&amp;"]"</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dy":20,"sl":11},{"dy":21,"sl":11},{"dy":22,"sl":11,"tp":"fl3","vl":"Actor0125","cn":1,"pt":"DI","pp":230,"pr":129},{"dy":23,"sl":11,"tp":"fl3","vl":"Actor0125","cn":1,"pt":"DI","pp":230,"pr":129},{"dy":24,"sl":11},{"dy":25,"sl":11,"tp":"fl3","vl":"Actor2128","cn":1,"pt":"DI","pp":230,"pr":129},{"dy":26,"sl":11,"tp":"fl3","vl":"Actor2128","cn":1,"pt":"DI","pp":230,"pr":129},{"dy":27,"sl":11},{"dy":28,"sl":11},{"dy":29,"sl":11},{"dy":30,"sl":11,"tp":"fl1","vl":"Actor0240","cn":1,"pt":"DI","pp":695,"pr":249},{"dy":31,"sl":11,"tp":"fl1","vl":"Actor0240","cn":1,"pt":"DI","pp":695,"pr":249}]</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1.3495276653171391E-2</v>
      </c>
      <c r="BQ2">
        <f ca="1">BN2/SUM(BN:BN)</f>
        <v>9.4250706880301613E-3</v>
      </c>
      <c r="BR2">
        <f ca="1">BO2/SUM(BO:BO)</f>
        <v>1.0193679918450561E-2</v>
      </c>
      <c r="BS2">
        <v>0</v>
      </c>
      <c r="BT2">
        <v>0</v>
      </c>
      <c r="BU2">
        <v>0</v>
      </c>
      <c r="BV2" t="str">
        <f ca="1">OFFSET([1]EquipTable!$A$1,ROW()-1,0)</f>
        <v>Equip0001</v>
      </c>
      <c r="BX2">
        <f ca="1">IF(VLOOKUP($CA2,[2]ActorTable!$1:$1048576,MATCH("업데이트순번",[2]ActorTable!$1:$1,0),0)&lt;=$BY$1,1,0)
*IF(MID(CA2,7,1)="2",0.1,1)</f>
        <v>0.1</v>
      </c>
      <c r="BY2">
        <f ca="1">BX2/SUM(BX:BX)</f>
        <v>3.90625E-3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0.30391425472913014</v>
      </c>
      <c r="E3">
        <f ca="1">RAND()</f>
        <v>0.99146764342484184</v>
      </c>
      <c r="F3">
        <f ca="1">RAND()</f>
        <v>0.57499803438971619</v>
      </c>
      <c r="G3">
        <f ca="1">RAND()</f>
        <v>0.1433728823115743</v>
      </c>
      <c r="H3">
        <f ca="1">RAND()</f>
        <v>0.56107750388560429</v>
      </c>
      <c r="I3">
        <f ca="1">RAND()</f>
        <v>0.82635636530694678</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Equip8302</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DI</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98</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385</v>
      </c>
      <c r="W3">
        <v>1</v>
      </c>
      <c r="X3" t="s">
        <v>129</v>
      </c>
      <c r="Z3">
        <v>36</v>
      </c>
      <c r="AA3" t="str">
        <f ca="1">IF(ISBLANK(AB3),"",
VLOOKUP(AB3,OFFSET(INDIRECT("$A:$B"),0,MATCH(AB$1&amp;"_Verify",INDIRECT("$1:$1"),0)-1),2,0)
)</f>
        <v>fe</v>
      </c>
      <c r="AB3" t="s">
        <v>82</v>
      </c>
      <c r="AC3" t="s">
        <v>193</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피의 착즙기</v>
      </c>
      <c r="AL3">
        <v>1</v>
      </c>
      <c r="AM3" t="str">
        <f ca="1">IF(ROW()=2,AN3,OFFSET(AM3,-1,0)&amp;IF(LEN(AN3)=0,"",","&amp;AN3))</f>
        <v>{"dy":1,"sl":0,"tp":"upn","vl":"45765","cn":14,"pt":"GO","pr":4200},{"dy":1,"sl":1,"tp":"fe","vl":"Equip4002","cn":1,"pt":"GO","pr":800}</v>
      </c>
      <c r="AN3" t="str">
        <f ca="1">IF(AL3&lt;&gt;1,"",
"{"""&amp;A$1&amp;""":"&amp;A3
&amp;","""&amp;B$1&amp;""":"&amp;B3
&amp;IF(LEN(AA3)=0,"",","""&amp;AA$1&amp;""":"""&amp;AA3&amp;"""")
&amp;IF(LEN(AC3)=0,"",","""&amp;AC$1&amp;""":"""&amp;AC3&amp;"""")
&amp;IF(LEN(AD3)=0,"",","""&amp;AD$1&amp;""":"&amp;AD3)
&amp;IF(LEN(AE3)=0,"",","""&amp;AE$1&amp;""":"""&amp;AE3&amp;"""")
&amp;IF(LEN(AF3)=0,"",","""&amp;AF$1&amp;""":"&amp;AF3)
&amp;IF(LEN(AG3)=0,"",","""&amp;AG$1&amp;""":"&amp;AG3)&amp;"}")</f>
        <v>{"dy":1,"sl":1,"tp":"fe","vl":"Equip4002","cn":1,"pt":"GO","pr":800}</v>
      </c>
      <c r="AP3" t="s">
        <v>83</v>
      </c>
      <c r="AQ3" t="s">
        <v>71</v>
      </c>
      <c r="AR3">
        <v>0</v>
      </c>
      <c r="AS3">
        <v>7</v>
      </c>
      <c r="AT3">
        <f t="shared" ca="1" si="0"/>
        <v>3</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1.3495276653171391E-2</v>
      </c>
      <c r="BQ3">
        <f t="shared" ref="BQ3:BQ66" ca="1" si="6">BN3/SUM(BN:BN)</f>
        <v>9.4250706880301613E-3</v>
      </c>
      <c r="BR3">
        <f t="shared" ref="BR3:BR66" ca="1" si="7">BO3/SUM(BO:BO)</f>
        <v>1.0193679918450561E-2</v>
      </c>
      <c r="BS3">
        <f t="shared" ref="BS3:BU66" ca="1" si="8">BS2+BP2</f>
        <v>1.3495276653171391E-2</v>
      </c>
      <c r="BT3">
        <f t="shared" ca="1" si="8"/>
        <v>9.4250706880301613E-3</v>
      </c>
      <c r="BU3">
        <f t="shared" ca="1" si="8"/>
        <v>1.0193679918450561E-2</v>
      </c>
      <c r="BV3" t="str">
        <f ca="1">OFFSET([1]EquipTable!$A$1,ROW()-1,0)</f>
        <v>Equip0002</v>
      </c>
      <c r="BX3">
        <f ca="1">IF(VLOOKUP($CA3,[2]ActorTable!$1:$1048576,MATCH("업데이트순번",[2]ActorTable!$1:$1,0),0)&lt;=$BY$1,1,0)
*IF(MID(CA3,7,1)="2",0.1,1)</f>
        <v>1</v>
      </c>
      <c r="BY3">
        <f t="shared" ref="BY3:BY45" ca="1" si="9">BX3/SUM(BX:BX)</f>
        <v>3.90625E-2</v>
      </c>
      <c r="BZ3">
        <f t="shared" ref="BZ3:BZ45" ca="1" si="10">BZ2+BY2</f>
        <v>3.90625E-3</v>
      </c>
      <c r="CA3" t="str">
        <f ca="1">OFFSET([2]ActorTable!$A$1,ROW()-1,0)</f>
        <v>Actor1002</v>
      </c>
      <c r="CB3" t="str">
        <f ca="1">VLOOKUP($CA3,[2]ActorTable!$1:$1048576,MATCH("이름참고",[2]ActorTable!$1:$1,0),0)</f>
        <v>소하</v>
      </c>
    </row>
    <row r="4" spans="1:82">
      <c r="A4">
        <v>1</v>
      </c>
      <c r="B4">
        <v>2</v>
      </c>
      <c r="C4">
        <f>IF(B4&lt;=9,0,
IF(B4=10,1,2))</f>
        <v>0</v>
      </c>
      <c r="D4">
        <f ca="1">RAND()</f>
        <v>0.70282949992652888</v>
      </c>
      <c r="E4">
        <f ca="1">RAND()</f>
        <v>0.67116900165803517</v>
      </c>
      <c r="F4">
        <f ca="1">RAND()</f>
        <v>0.61006763709867995</v>
      </c>
      <c r="G4">
        <f ca="1">RAND()</f>
        <v>0.16576319222615321</v>
      </c>
      <c r="H4">
        <f ca="1">RAND()</f>
        <v>0.12381385056498573</v>
      </c>
      <c r="I4">
        <f ca="1">RAND()</f>
        <v>0.31771352082744231</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67116</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11</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3300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{"dy":1,"sl":0,"tp":"upn","vl":"45765","cn":14,"pt":"GO","pr":4200},{"dy":1,"sl":1,"tp":"fe","vl":"Equip4002","cn":1,"pt":"GO","pr":800},{"dy":1,"sl":2,"tp":"upn","vl":"56326","cn":5,"pt":"GO","pr":1500}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1</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1.3495276653171391E-2</v>
      </c>
      <c r="BQ4">
        <f t="shared" ca="1" si="6"/>
        <v>9.4250706880301613E-3</v>
      </c>
      <c r="BR4">
        <f t="shared" ca="1" si="7"/>
        <v>1.0193679918450561E-2</v>
      </c>
      <c r="BS4">
        <f t="shared" ca="1" si="8"/>
        <v>2.6990553306342781E-2</v>
      </c>
      <c r="BT4">
        <f t="shared" ref="BT4:BT67" ca="1" si="11">BT3+BQ3</f>
        <v>1.8850141376060323E-2</v>
      </c>
      <c r="BU4">
        <f t="shared" ref="BU4:BU67" ca="1" si="12">BU3+BR3</f>
        <v>2.0387359836901122E-2</v>
      </c>
      <c r="BV4" t="str">
        <f ca="1">OFFSET([1]EquipTable!$A$1,ROW()-1,0)</f>
        <v>Equip0101</v>
      </c>
      <c r="BX4">
        <f ca="1">IF(VLOOKUP($CA4,[2]ActorTable!$1:$1048576,MATCH("업데이트순번",[2]ActorTable!$1:$1,0),0)&lt;=$BY$1,1,0)
*IF(MID(CA4,7,1)="2",0.1,1)</f>
        <v>1</v>
      </c>
      <c r="BY4">
        <f t="shared" ca="1" si="9"/>
        <v>3.90625E-2</v>
      </c>
      <c r="BZ4">
        <f t="shared" ca="1" si="10"/>
        <v>4.296875E-2</v>
      </c>
      <c r="CA4" t="str">
        <f ca="1">OFFSET([2]ActorTable!$A$1,ROW()-1,0)</f>
        <v>Actor2103</v>
      </c>
      <c r="CB4" t="str">
        <f ca="1">VLOOKUP($CA4,[2]ActorTable!$1:$1048576,MATCH("이름참고",[2]ActorTable!$1:$1,0),0)</f>
        <v>데브샤</v>
      </c>
    </row>
    <row r="5" spans="1:82">
      <c r="A5">
        <v>1</v>
      </c>
      <c r="B5">
        <v>3</v>
      </c>
      <c r="C5">
        <f>IF(B5&lt;=9,0,
IF(B5=10,1,2))</f>
        <v>0</v>
      </c>
      <c r="D5">
        <f ca="1">RAND()</f>
        <v>0.35120330448366477</v>
      </c>
      <c r="E5">
        <f ca="1">RAND()</f>
        <v>0.76467530262766947</v>
      </c>
      <c r="F5">
        <f ca="1">RAND()</f>
        <v>0.12408153944101297</v>
      </c>
      <c r="G5">
        <f ca="1">RAND()</f>
        <v>0.5796879530950505</v>
      </c>
      <c r="H5">
        <f ca="1">RAND()</f>
        <v>0.72279538914793318</v>
      </c>
      <c r="I5">
        <f ca="1">RAND()</f>
        <v>4.0151239062070743E-2</v>
      </c>
      <c r="M5" t="str">
        <f ca="1">IF(LEN(J5)&lt;&gt;0,J5,VLOOKUP(D5+$B5,$BJ:$BK,MATCH($BK$1,$BJ$1:$BK$1,0),1))</f>
        <v>안 지정 캐릭터 PP 일반등급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76467</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12</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3600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504</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아주르 스트라이프</v>
      </c>
      <c r="AL5">
        <v>1</v>
      </c>
      <c r="AM5" t="str">
        <f ca="1">IF(ROW()=2,AN5,OFFSET(AM5,-1,0)&amp;IF(LEN(AN5)=0,"",","&amp;AN5))</f>
        <v>{"dy":1,"sl":0,"tp":"upn","vl":"45765","cn":14,"pt":"GO","pr":4200},{"dy":1,"sl":1,"tp":"fe","vl":"Equip4002","cn":1,"pt":"GO","pr":800},{"dy":1,"sl":2,"tp":"upn","vl":"56326","cn":5,"pt":"GO","pr":1500},{"dy":1,"sl":3,"tp":"fe","vl":"Equip1202","cn":1,"pt":"GO","pr":3400}</v>
      </c>
      <c r="AN5" t="str">
        <f ca="1">IF(AL5&lt;&gt;1,"",
"{"""&amp;A$1&amp;""":"&amp;A5
&amp;","""&amp;B$1&amp;""":"&amp;B5
&amp;IF(LEN(AA5)=0,"",","""&amp;AA$1&amp;""":"""&amp;AA5&amp;"""")
&amp;IF(LEN(AC5)=0,"",","""&amp;AC$1&amp;""":"""&amp;AC5&amp;"""")
&amp;IF(LEN(AD5)=0,"",","""&amp;AD$1&amp;""":"&amp;AD5)
&amp;IF(LEN(AE5)=0,"",","""&amp;AE$1&amp;""":"""&amp;AE5&amp;"""")
&amp;IF(LEN(AF5)=0,"",","""&amp;AF$1&amp;""":"&amp;AF5)
&amp;IF(LEN(AG5)=0,"",","""&amp;AG$1&amp;""":"&amp;AG5)&amp;"}")</f>
        <v>{"dy":1,"sl":3,"tp":"fe","vl":"Equip1202","cn":1,"pt":"GO","pr":3400}</v>
      </c>
      <c r="AP5" t="s">
        <v>85</v>
      </c>
      <c r="AQ5" t="s">
        <v>73</v>
      </c>
      <c r="AR5">
        <v>8</v>
      </c>
      <c r="AS5">
        <v>11</v>
      </c>
      <c r="AT5">
        <f t="shared" ca="1" si="0"/>
        <v>0</v>
      </c>
      <c r="AU5">
        <f t="shared" si="1"/>
        <v>6</v>
      </c>
      <c r="AV5">
        <f t="shared" ca="1" si="3"/>
        <v>0</v>
      </c>
      <c r="AW5">
        <f t="shared" si="4"/>
        <v>4</v>
      </c>
      <c r="AZ5">
        <v>1</v>
      </c>
      <c r="BE5">
        <f ca="1">LEN(BE2)</f>
        <v>22632</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1.3495276653171391E-2</v>
      </c>
      <c r="BQ5">
        <f t="shared" ca="1" si="6"/>
        <v>9.4250706880301613E-3</v>
      </c>
      <c r="BR5">
        <f t="shared" ca="1" si="7"/>
        <v>1.0193679918450561E-2</v>
      </c>
      <c r="BS5">
        <f t="shared" ca="1" si="8"/>
        <v>4.048582995951417E-2</v>
      </c>
      <c r="BT5">
        <f t="shared" ca="1" si="11"/>
        <v>2.8275212064090484E-2</v>
      </c>
      <c r="BU5">
        <f t="shared" ca="1" si="12"/>
        <v>3.0581039755351681E-2</v>
      </c>
      <c r="BV5" t="str">
        <f ca="1">OFFSET([1]EquipTable!$A$1,ROW()-1,0)</f>
        <v>Equip0102</v>
      </c>
      <c r="BX5">
        <f ca="1">IF(VLOOKUP($CA5,[2]ActorTable!$1:$1048576,MATCH("업데이트순번",[2]ActorTable!$1:$1,0),0)&lt;=$BY$1,1,0)
*IF(MID(CA5,7,1)="2",0.1,1)</f>
        <v>1</v>
      </c>
      <c r="BY5">
        <f t="shared" ca="1" si="9"/>
        <v>3.90625E-2</v>
      </c>
      <c r="BZ5">
        <f t="shared" ca="1" si="10"/>
        <v>8.203125E-2</v>
      </c>
      <c r="CA5" t="str">
        <f ca="1">OFFSET([2]ActorTable!$A$1,ROW()-1,0)</f>
        <v>Actor0104</v>
      </c>
      <c r="CB5" t="str">
        <f ca="1">VLOOKUP($CA5,[2]ActorTable!$1:$1048576,MATCH("이름참고",[2]ActorTable!$1:$1,0),0)</f>
        <v>베이</v>
      </c>
    </row>
    <row r="6" spans="1:82">
      <c r="A6">
        <v>1</v>
      </c>
      <c r="B6">
        <v>4</v>
      </c>
      <c r="C6">
        <f>IF(B6&lt;=9,0,
IF(B6=10,1,2))</f>
        <v>0</v>
      </c>
      <c r="D6">
        <f ca="1">RAND()</f>
        <v>0.59565634278273938</v>
      </c>
      <c r="E6">
        <f ca="1">RAND()</f>
        <v>7.4009860552964768E-2</v>
      </c>
      <c r="F6">
        <f ca="1">RAND()</f>
        <v>0.3252524762664134</v>
      </c>
      <c r="G6">
        <f ca="1">RAND()</f>
        <v>2.2629089675617053E-2</v>
      </c>
      <c r="H6">
        <f ca="1">RAND()</f>
        <v>0.20576962019813005</v>
      </c>
      <c r="I6">
        <f ca="1">RAND()</f>
        <v>0.26549903565475419</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7400</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3</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900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4002","cn":1,"pt":"GO","pr":800},{"dy":1,"sl":2,"tp":"upn","vl":"56326","cn":5,"pt":"GO","pr":1500},{"dy":1,"sl":3,"tp":"fe","vl":"Equip1202","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2</v>
      </c>
      <c r="AV6">
        <f t="shared" ca="1" si="3"/>
        <v>0</v>
      </c>
      <c r="AW6">
        <f t="shared" si="4"/>
        <v>0</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1.3495276653171391E-2</v>
      </c>
      <c r="BQ6">
        <f t="shared" ca="1" si="6"/>
        <v>9.4250706880301613E-3</v>
      </c>
      <c r="BR6">
        <f t="shared" ca="1" si="7"/>
        <v>1.0193679918450561E-2</v>
      </c>
      <c r="BS6">
        <f t="shared" ca="1" si="8"/>
        <v>5.3981106612685563E-2</v>
      </c>
      <c r="BT6">
        <f t="shared" ca="1" si="11"/>
        <v>3.7700282752120645E-2</v>
      </c>
      <c r="BU6">
        <f t="shared" ca="1" si="12"/>
        <v>4.0774719673802244E-2</v>
      </c>
      <c r="BV6" t="str">
        <f ca="1">OFFSET([1]EquipTable!$A$1,ROW()-1,0)</f>
        <v>Equip0201</v>
      </c>
      <c r="BX6">
        <f ca="1">IF(VLOOKUP($CA6,[2]ActorTable!$1:$1048576,MATCH("업데이트순번",[2]ActorTable!$1:$1,0),0)&lt;=$BY$1,1,0)
*IF(MID(CA6,7,1)="2",0.1,1)</f>
        <v>1</v>
      </c>
      <c r="BY6">
        <f t="shared" ca="1" si="9"/>
        <v>3.90625E-2</v>
      </c>
      <c r="BZ6">
        <f t="shared" ca="1" si="10"/>
        <v>0.12109375</v>
      </c>
      <c r="CA6" t="str">
        <f ca="1">OFFSET([2]ActorTable!$A$1,ROW()-1,0)</f>
        <v>Actor1005</v>
      </c>
      <c r="CB6" t="str">
        <f ca="1">VLOOKUP($CA6,[2]ActorTable!$1:$1048576,MATCH("이름참고",[2]ActorTable!$1:$1,0),0)</f>
        <v>젤리아</v>
      </c>
    </row>
    <row r="7" spans="1:82">
      <c r="A7">
        <v>1</v>
      </c>
      <c r="B7">
        <v>5</v>
      </c>
      <c r="C7">
        <f>IF(B7&lt;=9,0,
IF(B7=10,1,2))</f>
        <v>0</v>
      </c>
      <c r="D7">
        <f ca="1">RAND()</f>
        <v>0.21285928160837231</v>
      </c>
      <c r="E7">
        <f ca="1">RAND()</f>
        <v>0.14211227619687561</v>
      </c>
      <c r="F7">
        <f ca="1">RAND()</f>
        <v>0.54454099153911384</v>
      </c>
      <c r="G7">
        <f ca="1">RAND()</f>
        <v>0.40931788346005615</v>
      </c>
      <c r="H7">
        <f ca="1">RAND()</f>
        <v>0.18204366595713317</v>
      </c>
      <c r="I7">
        <f ca="1">RAND()</f>
        <v>0.89335062321632597</v>
      </c>
      <c r="M7" t="str">
        <f ca="1">IF(LEN(J7)&lt;&gt;0,J7,VLOOKUP(D7+$B7,$BJ:$BK,MATCH($BK$1,$BJ$1:$BK$1,0),1))</f>
        <v>지정 장비</v>
      </c>
      <c r="N7" t="str">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Equip1101</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1</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1500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435</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까마귀 리볼버</v>
      </c>
      <c r="AL7">
        <v>1</v>
      </c>
      <c r="AM7" t="str">
        <f ca="1">IF(ROW()=2,AN7,OFFSET(AM7,-1,0)&amp;IF(LEN(AN7)=0,"",","&amp;AN7))</f>
        <v>{"dy":1,"sl":0,"tp":"upn","vl":"45765","cn":14,"pt":"GO","pr":4200},{"dy":1,"sl":1,"tp":"fe","vl":"Equip4002","cn":1,"pt":"GO","pr":800},{"dy":1,"sl":2,"tp":"upn","vl":"56326","cn":5,"pt":"GO","pr":1500},{"dy":1,"sl":3,"tp":"fe","vl":"Equip1202","cn":1,"pt":"GO","pr":3400},{"dy":1,"sl":4,"tp":"uph","vl":"71037","cn":10,"pt":"GO","pr":3000},{"dy":1,"sl":5,"tp":"fe","vl":"Equip6001","cn":1,"pt":"GO","pr":2200}</v>
      </c>
      <c r="AN7" t="str">
        <f ca="1">IF(AL7&lt;&gt;1,"",
"{"""&amp;A$1&amp;""":"&amp;A7
&amp;","""&amp;B$1&amp;""":"&amp;B7
&amp;IF(LEN(AA7)=0,"",","""&amp;AA$1&amp;""":"""&amp;AA7&amp;"""")
&amp;IF(LEN(AC7)=0,"",","""&amp;AC$1&amp;""":"""&amp;AC7&amp;"""")
&amp;IF(LEN(AD7)=0,"",","""&amp;AD$1&amp;""":"&amp;AD7)
&amp;IF(LEN(AE7)=0,"",","""&amp;AE$1&amp;""":"""&amp;AE7&amp;"""")
&amp;IF(LEN(AF7)=0,"",","""&amp;AF$1&amp;""":"&amp;AF7)
&amp;IF(LEN(AG7)=0,"",","""&amp;AG$1&amp;""":"&amp;AG7)&amp;"}")</f>
        <v>{"dy":1,"sl":5,"tp":"fe","vl":"Equip6001","cn":1,"pt":"GO","pr":2200}</v>
      </c>
      <c r="AP7" t="s">
        <v>87</v>
      </c>
      <c r="AQ7" t="s">
        <v>78</v>
      </c>
      <c r="AR7">
        <v>8</v>
      </c>
      <c r="AS7">
        <v>11</v>
      </c>
      <c r="AT7">
        <f t="shared" ca="1" si="0"/>
        <v>0</v>
      </c>
      <c r="AU7">
        <f t="shared" si="1"/>
        <v>10</v>
      </c>
      <c r="AV7">
        <f t="shared" ca="1" si="3"/>
        <v>0</v>
      </c>
      <c r="AW7">
        <f t="shared" si="4"/>
        <v>4</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1.3495276653171391E-2</v>
      </c>
      <c r="BQ7">
        <f t="shared" ca="1" si="6"/>
        <v>9.4250706880301613E-3</v>
      </c>
      <c r="BR7">
        <f t="shared" ca="1" si="7"/>
        <v>1.0193679918450561E-2</v>
      </c>
      <c r="BS7">
        <f t="shared" ca="1" si="8"/>
        <v>6.7476383265856948E-2</v>
      </c>
      <c r="BT7">
        <f t="shared" ca="1" si="11"/>
        <v>4.7125353440150806E-2</v>
      </c>
      <c r="BU7">
        <f t="shared" ca="1" si="12"/>
        <v>5.0968399592252807E-2</v>
      </c>
      <c r="BV7" t="str">
        <f ca="1">OFFSET([1]EquipTable!$A$1,ROW()-1,0)</f>
        <v>Equip0202</v>
      </c>
      <c r="BX7">
        <f ca="1">IF(VLOOKUP($CA7,[2]ActorTable!$1:$1048576,MATCH("업데이트순번",[2]ActorTable!$1:$1,0),0)&lt;=$BY$1,1,0)
*IF(MID(CA7,7,1)="2",0.1,1)</f>
        <v>0</v>
      </c>
      <c r="BY7">
        <f t="shared" ca="1" si="9"/>
        <v>0</v>
      </c>
      <c r="BZ7">
        <f t="shared" ca="1" si="10"/>
        <v>0.16015625</v>
      </c>
      <c r="CA7" t="str">
        <f ca="1">OFFSET([2]ActorTable!$A$1,ROW()-1,0)</f>
        <v>Actor9906</v>
      </c>
      <c r="CB7" t="str">
        <f ca="1">VLOOKUP($CA7,[2]ActorTable!$1:$1048576,MATCH("이름참고",[2]ActorTable!$1:$1,0),0)</f>
        <v>스트링없음</v>
      </c>
    </row>
    <row r="8" spans="1:82">
      <c r="A8">
        <v>1</v>
      </c>
      <c r="B8">
        <v>6</v>
      </c>
      <c r="C8">
        <f>IF(B8&lt;=9,0,
IF(B8=10,1,2))</f>
        <v>0</v>
      </c>
      <c r="D8">
        <f ca="1">RAND()</f>
        <v>0.55296836291174845</v>
      </c>
      <c r="E8">
        <f ca="1">RAND()</f>
        <v>0.2699282389624641</v>
      </c>
      <c r="F8">
        <f ca="1">RAND()</f>
        <v>0.59372233657580697</v>
      </c>
      <c r="G8">
        <f ca="1">RAND()</f>
        <v>0.1206198295663794</v>
      </c>
      <c r="H8">
        <f ca="1">RAND()</f>
        <v>0.96461572646382809</v>
      </c>
      <c r="I8">
        <f ca="1">RAND()</f>
        <v>0.10083844938618369</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Equip3102</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GO</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1000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484</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해골 벽</v>
      </c>
      <c r="AL8">
        <v>1</v>
      </c>
      <c r="AM8" t="str">
        <f ca="1">IF(ROW()=2,AN8,OFFSET(AM8,-1,0)&amp;IF(LEN(AN8)=0,"",","&amp;AN8))</f>
        <v>{"dy":1,"sl":0,"tp":"upn","vl":"45765","cn":14,"pt":"GO","pr":4200},{"dy":1,"sl":1,"tp":"fe","vl":"Equip4002","cn":1,"pt":"GO","pr":800},{"dy":1,"sl":2,"tp":"upn","vl":"56326","cn":5,"pt":"GO","pr":1500},{"dy":1,"sl":3,"tp":"fe","vl":"Equip1202","cn":1,"pt":"GO","pr":3400},{"dy":1,"sl":4,"tp":"uph","vl":"71037","cn":10,"pt":"GO","pr":3000},{"dy":1,"sl":5,"tp":"fe","vl":"Equip6001","cn":1,"pt":"GO","pr":2200},{"dy":1,"sl":6,"tp":"fe","vl":"Equip7002","cn":1,"pt":"GO","pr":1900}</v>
      </c>
      <c r="AN8" t="str">
        <f ca="1">IF(AL8&lt;&gt;1,"",
"{"""&amp;A$1&amp;""":"&amp;A8
&amp;","""&amp;B$1&amp;""":"&amp;B8
&amp;IF(LEN(AA8)=0,"",","""&amp;AA$1&amp;""":"""&amp;AA8&amp;"""")
&amp;IF(LEN(AC8)=0,"",","""&amp;AC$1&amp;""":"""&amp;AC8&amp;"""")
&amp;IF(LEN(AD8)=0,"",","""&amp;AD$1&amp;""":"&amp;AD8)
&amp;IF(LEN(AE8)=0,"",","""&amp;AE$1&amp;""":"""&amp;AE8&amp;"""")
&amp;IF(LEN(AF8)=0,"",","""&amp;AF$1&amp;""":"&amp;AF8)
&amp;IF(LEN(AG8)=0,"",","""&amp;AG$1&amp;""":"&amp;AG8)&amp;"}")</f>
        <v>{"dy":1,"sl":6,"tp":"fe","vl":"Equip7002","cn":1,"pt":"GO","pr":1900}</v>
      </c>
      <c r="AP8" t="s">
        <v>88</v>
      </c>
      <c r="AQ8" t="s">
        <v>79</v>
      </c>
      <c r="AR8">
        <v>8</v>
      </c>
      <c r="AS8">
        <v>11</v>
      </c>
      <c r="AT8">
        <f t="shared" ca="1" si="0"/>
        <v>0</v>
      </c>
      <c r="AU8">
        <f t="shared" si="1"/>
        <v>12</v>
      </c>
      <c r="AV8">
        <f t="shared" ca="1" si="3"/>
        <v>0</v>
      </c>
      <c r="AW8">
        <f t="shared" si="4"/>
        <v>0</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1.3495276653171391E-2</v>
      </c>
      <c r="BQ8">
        <f t="shared" ca="1" si="6"/>
        <v>9.4250706880301613E-3</v>
      </c>
      <c r="BR8">
        <f t="shared" ca="1" si="7"/>
        <v>1.0193679918450561E-2</v>
      </c>
      <c r="BS8">
        <f t="shared" ca="1" si="8"/>
        <v>8.0971659919028341E-2</v>
      </c>
      <c r="BT8">
        <f t="shared" ca="1" si="11"/>
        <v>5.6550424128180968E-2</v>
      </c>
      <c r="BU8">
        <f t="shared" ca="1" si="12"/>
        <v>6.116207951070337E-2</v>
      </c>
      <c r="BV8" t="str">
        <f ca="1">OFFSET([1]EquipTable!$A$1,ROW()-1,0)</f>
        <v>Equip0301</v>
      </c>
      <c r="BX8">
        <f ca="1">IF(VLOOKUP($CA8,[2]ActorTable!$1:$1048576,MATCH("업데이트순번",[2]ActorTable!$1:$1,0),0)&lt;=$BY$1,1,0)
*IF(MID(CA8,7,1)="2",0.1,1)</f>
        <v>1</v>
      </c>
      <c r="BY8">
        <f t="shared" ca="1" si="9"/>
        <v>3.90625E-2</v>
      </c>
      <c r="BZ8">
        <f t="shared" ca="1" si="10"/>
        <v>0.16015625</v>
      </c>
      <c r="CA8" t="str">
        <f ca="1">OFFSET([2]ActorTable!$A$1,ROW()-1,0)</f>
        <v>Actor0007</v>
      </c>
      <c r="CB8" t="str">
        <f ca="1">VLOOKUP($CA8,[2]ActorTable!$1:$1048576,MATCH("이름참고",[2]ActorTable!$1:$1,0),0)</f>
        <v>헤르윈</v>
      </c>
    </row>
    <row r="9" spans="1:82">
      <c r="A9">
        <v>1</v>
      </c>
      <c r="B9">
        <v>7</v>
      </c>
      <c r="C9">
        <f>IF(B9&lt;=9,0,
IF(B9=10,1,2))</f>
        <v>0</v>
      </c>
      <c r="D9">
        <f ca="1">RAND()</f>
        <v>0.58172317144750596</v>
      </c>
      <c r="E9">
        <f ca="1">RAND()</f>
        <v>0.12130357674023418</v>
      </c>
      <c r="F9">
        <f ca="1">RAND()</f>
        <v>8.4194954433553182E-2</v>
      </c>
      <c r="G9">
        <f ca="1">RAND()</f>
        <v>0.75600296065242556</v>
      </c>
      <c r="H9">
        <f ca="1">RAND()</f>
        <v>0.88045651579300876</v>
      </c>
      <c r="I9">
        <f ca="1">RAND()</f>
        <v>0.30055847198532215</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Equip1102</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1100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505</v>
      </c>
      <c r="AD9">
        <v>1</v>
      </c>
      <c r="AE9" t="s">
        <v>125</v>
      </c>
      <c r="AG9">
        <v>2000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까마귀 리볼버</v>
      </c>
      <c r="AL9">
        <v>1</v>
      </c>
      <c r="AM9" t="str">
        <f ca="1">IF(ROW()=2,AN9,OFFSET(AM9,-1,0)&amp;IF(LEN(AN9)=0,"",","&amp;AN9))</f>
        <v>{"dy":1,"sl":0,"tp":"upn","vl":"45765","cn":14,"pt":"GO","pr":4200},{"dy":1,"sl":1,"tp":"fe","vl":"Equip4002","cn":1,"pt":"GO","pr":800},{"dy":1,"sl":2,"tp":"upn","vl":"56326","cn":5,"pt":"GO","pr":1500},{"dy":1,"sl":3,"tp":"fe","vl":"Equip1202","cn":1,"pt":"GO","pr":3400},{"dy":1,"sl":4,"tp":"uph","vl":"71037","cn":10,"pt":"GO","pr":3000},{"dy":1,"sl":5,"tp":"fe","vl":"Equip6001","cn":1,"pt":"GO","pr":2200},{"dy":1,"sl":6,"tp":"fe","vl":"Equip7002","cn":1,"pt":"GO","pr":1900},{"dy":1,"sl":7,"tp":"fe","vl":"Equip6001","cn":1,"pt":"GO","pr":2000}</v>
      </c>
      <c r="AN9" t="str">
        <f ca="1">IF(AL9&lt;&gt;1,"",
"{"""&amp;A$1&amp;""":"&amp;A9
&amp;","""&amp;B$1&amp;""":"&amp;B9
&amp;IF(LEN(AA9)=0,"",","""&amp;AA$1&amp;""":"""&amp;AA9&amp;"""")
&amp;IF(LEN(AC9)=0,"",","""&amp;AC$1&amp;""":"""&amp;AC9&amp;"""")
&amp;IF(LEN(AD9)=0,"",","""&amp;AD$1&amp;""":"&amp;AD9)
&amp;IF(LEN(AE9)=0,"",","""&amp;AE$1&amp;""":"""&amp;AE9&amp;"""")
&amp;IF(LEN(AF9)=0,"",","""&amp;AF$1&amp;""":"&amp;AF9)
&amp;IF(LEN(AG9)=0,"",","""&amp;AG$1&amp;""":"&amp;AG9)&amp;"}")</f>
        <v>{"dy":1,"sl":7,"tp":"fe","vl":"Equip6001","cn":1,"pt":"GO","pr":2000}</v>
      </c>
      <c r="AP9" t="s">
        <v>89</v>
      </c>
      <c r="AQ9" t="s">
        <v>80</v>
      </c>
      <c r="AR9">
        <v>8</v>
      </c>
      <c r="AS9">
        <v>11</v>
      </c>
      <c r="AT9">
        <f t="shared" ca="1" si="0"/>
        <v>0</v>
      </c>
      <c r="AU9">
        <f t="shared" si="1"/>
        <v>12</v>
      </c>
      <c r="AV9">
        <f t="shared" ca="1" si="3"/>
        <v>0</v>
      </c>
      <c r="AW9">
        <f t="shared" si="4"/>
        <v>0</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1.3495276653171391E-2</v>
      </c>
      <c r="BQ9">
        <f t="shared" ca="1" si="6"/>
        <v>9.4250706880301613E-3</v>
      </c>
      <c r="BR9">
        <f t="shared" ca="1" si="7"/>
        <v>1.0193679918450561E-2</v>
      </c>
      <c r="BS9">
        <f t="shared" ca="1" si="8"/>
        <v>9.4466936572199733E-2</v>
      </c>
      <c r="BT9">
        <f t="shared" ca="1" si="11"/>
        <v>6.5975494816211122E-2</v>
      </c>
      <c r="BU9">
        <f t="shared" ca="1" si="12"/>
        <v>7.1355759429153925E-2</v>
      </c>
      <c r="BV9" t="str">
        <f ca="1">OFFSET([1]EquipTable!$A$1,ROW()-1,0)</f>
        <v>Equip0302</v>
      </c>
      <c r="BX9">
        <f ca="1">IF(VLOOKUP($CA9,[2]ActorTable!$1:$1048576,MATCH("업데이트순번",[2]ActorTable!$1:$1,0),0)&lt;=$BY$1,1,0)
*IF(MID(CA9,7,1)="2",0.1,1)</f>
        <v>1</v>
      </c>
      <c r="BY9">
        <f t="shared" ca="1" si="9"/>
        <v>3.90625E-2</v>
      </c>
      <c r="BZ9">
        <f t="shared" ca="1" si="10"/>
        <v>0.19921875</v>
      </c>
      <c r="CA9" t="str">
        <f ca="1">OFFSET([2]ActorTable!$A$1,ROW()-1,0)</f>
        <v>Actor1108</v>
      </c>
      <c r="CB9" t="str">
        <f ca="1">VLOOKUP($CA9,[2]ActorTable!$1:$1048576,MATCH("이름참고",[2]ActorTable!$1:$1,0),0)</f>
        <v>테이슨</v>
      </c>
    </row>
    <row r="10" spans="1:82">
      <c r="A10">
        <v>1</v>
      </c>
      <c r="B10">
        <v>8</v>
      </c>
      <c r="C10">
        <f>IF(B10&lt;=9,0,
IF(B10=10,1,2))</f>
        <v>0</v>
      </c>
      <c r="D10">
        <f ca="1">RAND()</f>
        <v>0.63714567570463321</v>
      </c>
      <c r="E10">
        <f ca="1">RAND()</f>
        <v>0.8160426244753155</v>
      </c>
      <c r="F10">
        <f ca="1">RAND()</f>
        <v>0.83551156717901265</v>
      </c>
      <c r="G10">
        <f ca="1">RAND()</f>
        <v>0.84546698694767886</v>
      </c>
      <c r="H10">
        <f ca="1">RAND()</f>
        <v>0.11418707086265034</v>
      </c>
      <c r="I10">
        <f ca="1">RAND()</f>
        <v>0.21180015821472031</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fl2</v>
      </c>
      <c r="AB10" t="s">
        <v>489</v>
      </c>
      <c r="AC10" t="s">
        <v>480</v>
      </c>
      <c r="AD10">
        <v>1</v>
      </c>
      <c r="AE10" t="s">
        <v>129</v>
      </c>
      <c r="AF10">
        <v>190</v>
      </c>
      <c r="AG10">
        <v>99</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원더</v>
      </c>
      <c r="AL10">
        <v>1</v>
      </c>
      <c r="AM10" t="str">
        <f ca="1">IF(ROW()=2,AN10,OFFSET(AM10,-1,0)&amp;IF(LEN(AN10)=0,"",","&amp;AN10))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v>
      </c>
      <c r="AN10" t="str">
        <f ca="1">IF(AL10&lt;&gt;1,"",
"{"""&amp;A$1&amp;""":"&amp;A10
&amp;","""&amp;B$1&amp;""":"&amp;B10
&amp;IF(LEN(AA10)=0,"",","""&amp;AA$1&amp;""":"""&amp;AA10&amp;"""")
&amp;IF(LEN(AC10)=0,"",","""&amp;AC$1&amp;""":"""&amp;AC10&amp;"""")
&amp;IF(LEN(AD10)=0,"",","""&amp;AD$1&amp;""":"&amp;AD10)
&amp;IF(LEN(AE10)=0,"",","""&amp;AE$1&amp;""":"""&amp;AE10&amp;"""")
&amp;IF(LEN(AF10)=0,"",","""&amp;AF$1&amp;""":"&amp;AF10)
&amp;IF(LEN(AG10)=0,"",","""&amp;AG$1&amp;""":"&amp;AG10)&amp;"}")</f>
        <v>{"dy":1,"sl":8,"tp":"fl2","vl":"Actor2128","cn":1,"pt":"DI","pp":190,"pr":99}</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1.3495276653171392E-3</v>
      </c>
      <c r="BQ10">
        <f t="shared" ca="1" si="6"/>
        <v>9.4250706880301622E-4</v>
      </c>
      <c r="BR10">
        <f t="shared" ca="1" si="7"/>
        <v>1.0193679918450561E-3</v>
      </c>
      <c r="BS10">
        <f t="shared" ca="1" si="8"/>
        <v>0.10796221322537113</v>
      </c>
      <c r="BT10">
        <f t="shared" ca="1" si="11"/>
        <v>7.540056550424129E-2</v>
      </c>
      <c r="BU10">
        <f t="shared" ca="1" si="12"/>
        <v>8.1549439347604488E-2</v>
      </c>
      <c r="BV10" t="str">
        <f ca="1">OFFSET([1]EquipTable!$A$1,ROW()-1,0)</f>
        <v>Equip0401</v>
      </c>
      <c r="BX10">
        <f ca="1">IF(VLOOKUP($CA10,[2]ActorTable!$1:$1048576,MATCH("업데이트순번",[2]ActorTable!$1:$1,0),0)&lt;=$BY$1,1,0)
*IF(MID(CA10,7,1)="2",0.1,1)</f>
        <v>1</v>
      </c>
      <c r="BY10">
        <f t="shared" ca="1" si="9"/>
        <v>3.90625E-2</v>
      </c>
      <c r="BZ10">
        <f t="shared" ca="1" si="10"/>
        <v>0.23828125</v>
      </c>
      <c r="CA10" t="str">
        <f ca="1">OFFSET([2]ActorTable!$A$1,ROW()-1,0)</f>
        <v>Actor1109</v>
      </c>
      <c r="CB10" t="str">
        <f ca="1">VLOOKUP($CA10,[2]ActorTable!$1:$1048576,MATCH("이름참고",[2]ActorTable!$1:$1,0),0)</f>
        <v>닉스</v>
      </c>
    </row>
    <row r="11" spans="1:82">
      <c r="A11">
        <v>1</v>
      </c>
      <c r="B11">
        <v>9</v>
      </c>
      <c r="C11">
        <f>IF(B11&lt;=9,0,
IF(B11=10,1,2))</f>
        <v>0</v>
      </c>
      <c r="D11">
        <f ca="1">RAND()</f>
        <v>0.42136184137041799</v>
      </c>
      <c r="E11">
        <f ca="1">RAND()</f>
        <v>0.9801876257700427</v>
      </c>
      <c r="F11">
        <f ca="1">RAND()</f>
        <v>0.57700245816117679</v>
      </c>
      <c r="G11">
        <f ca="1">RAND()</f>
        <v>0.64692349603857779</v>
      </c>
      <c r="H11">
        <f ca="1">RAND()</f>
        <v>0.95710123942018921</v>
      </c>
      <c r="I11">
        <f ca="1">RAND()</f>
        <v>0.70178034915415899</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fl3</v>
      </c>
      <c r="AB11" t="s">
        <v>490</v>
      </c>
      <c r="AC11" t="s">
        <v>480</v>
      </c>
      <c r="AD11">
        <v>1</v>
      </c>
      <c r="AE11" t="s">
        <v>129</v>
      </c>
      <c r="AF11">
        <v>240</v>
      </c>
      <c r="AG11">
        <v>129</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원더</v>
      </c>
      <c r="AL11">
        <v>1</v>
      </c>
      <c r="AM11" t="str">
        <f ca="1">IF(ROW()=2,AN11,OFFSET(AM11,-1,0)&amp;IF(LEN(AN11)=0,"",","&amp;AN11))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v>
      </c>
      <c r="AN11" t="str">
        <f ca="1">IF(AL11&lt;&gt;1,"",
"{"""&amp;A$1&amp;""":"&amp;A11
&amp;","""&amp;B$1&amp;""":"&amp;B11
&amp;IF(LEN(AA11)=0,"",","""&amp;AA$1&amp;""":"""&amp;AA11&amp;"""")
&amp;IF(LEN(AC11)=0,"",","""&amp;AC$1&amp;""":"""&amp;AC11&amp;"""")
&amp;IF(LEN(AD11)=0,"",","""&amp;AD$1&amp;""":"&amp;AD11)
&amp;IF(LEN(AE11)=0,"",","""&amp;AE$1&amp;""":"""&amp;AE11&amp;"""")
&amp;IF(LEN(AF11)=0,"",","""&amp;AF$1&amp;""":"&amp;AF11)
&amp;IF(LEN(AG11)=0,"",","""&amp;AG$1&amp;""":"&amp;AG11)&amp;"}")</f>
        <v>{"dy":1,"sl":9,"tp":"fl3","vl":"Actor2128","cn":1,"pt":"DI","pp":240,"pr":129}</v>
      </c>
      <c r="AP11" t="s">
        <v>286</v>
      </c>
      <c r="AQ11" t="s">
        <v>289</v>
      </c>
      <c r="AR11">
        <v>8</v>
      </c>
      <c r="AS11">
        <v>11</v>
      </c>
      <c r="AT11">
        <f t="shared" ca="1" si="14"/>
        <v>0</v>
      </c>
      <c r="AU11">
        <f t="shared" si="15"/>
        <v>5</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1.3495276653171392E-3</v>
      </c>
      <c r="BQ11">
        <f t="shared" ca="1" si="6"/>
        <v>9.4250706880301622E-4</v>
      </c>
      <c r="BR11">
        <f t="shared" ca="1" si="7"/>
        <v>1.0193679918450561E-3</v>
      </c>
      <c r="BS11">
        <f t="shared" ca="1" si="8"/>
        <v>0.10931174089068826</v>
      </c>
      <c r="BT11">
        <f t="shared" ca="1" si="11"/>
        <v>7.6343072573044304E-2</v>
      </c>
      <c r="BU11">
        <f t="shared" ca="1" si="12"/>
        <v>8.2568807339449546E-2</v>
      </c>
      <c r="BV11" t="str">
        <f ca="1">OFFSET([1]EquipTable!$A$1,ROW()-1,0)</f>
        <v>Equip0402</v>
      </c>
      <c r="BX11">
        <f ca="1">IF(VLOOKUP($CA11,[2]ActorTable!$1:$1048576,MATCH("업데이트순번",[2]ActorTable!$1:$1,0),0)&lt;=$BY$1,1,0)
*IF(MID(CA11,7,1)="2",0.1,1)</f>
        <v>1</v>
      </c>
      <c r="BY11">
        <f t="shared" ca="1" si="9"/>
        <v>3.90625E-2</v>
      </c>
      <c r="BZ11">
        <f t="shared" ca="1" si="10"/>
        <v>0.27734375</v>
      </c>
      <c r="CA11" t="str">
        <f ca="1">OFFSET([2]ActorTable!$A$1,ROW()-1,0)</f>
        <v>Actor2010</v>
      </c>
      <c r="CB11" t="str">
        <f ca="1">VLOOKUP($CA11,[2]ActorTable!$1:$1048576,MATCH("이름참고",[2]ActorTable!$1:$1,0),0)</f>
        <v>그루퍼스</v>
      </c>
    </row>
    <row r="12" spans="1:82">
      <c r="A12">
        <v>2</v>
      </c>
      <c r="B12">
        <v>0</v>
      </c>
      <c r="C12">
        <f>IF(B12&lt;=9,0,
IF(B12=10,1,2))</f>
        <v>0</v>
      </c>
      <c r="D12">
        <f ca="1">RAND()</f>
        <v>0.91327634421906567</v>
      </c>
      <c r="E12">
        <f ca="1">RAND()</f>
        <v>0.74070771879530795</v>
      </c>
      <c r="F12">
        <f ca="1">RAND()</f>
        <v>0.89282338796320426</v>
      </c>
      <c r="G12">
        <f ca="1">RAND()</f>
        <v>0.90410861511377139</v>
      </c>
      <c r="H12">
        <f ca="1">RAND()</f>
        <v>0.81687327389197839</v>
      </c>
      <c r="I12">
        <f ca="1">RAND()</f>
        <v>0.4384447696102115</v>
      </c>
      <c r="M12" t="str">
        <f ca="1">IF(LEN(J12)&lt;&gt;0,J12,VLOOKUP(D12+$B12,$BJ:$BK,MATCH($BK$1,$BJ$1:$BK$1,0),1))</f>
        <v>캐릭터 상자 일반등급</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삭제</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DI</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29</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469</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아주르 스트라이프</v>
      </c>
      <c r="AL12">
        <v>1</v>
      </c>
      <c r="AM12" t="str">
        <f ca="1">IF(ROW()=2,AN12,OFFSET(AM12,-1,0)&amp;IF(LEN(AN12)=0,"",","&amp;AN12))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{"dy":2,"sl":0,"tp":"fe","vl":"Equip1202","cn":1,"pt":"GO","pr":3300}</v>
      </c>
      <c r="AP12" t="s">
        <v>287</v>
      </c>
      <c r="AQ12" t="s">
        <v>290</v>
      </c>
      <c r="AR12">
        <v>8</v>
      </c>
      <c r="AS12">
        <v>11</v>
      </c>
      <c r="AT12">
        <f t="shared" ca="1" si="14"/>
        <v>0</v>
      </c>
      <c r="AU12">
        <f t="shared" si="15"/>
        <v>5</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1.3495276653171392E-3</v>
      </c>
      <c r="BQ12">
        <f t="shared" ca="1" si="6"/>
        <v>9.4250706880301622E-4</v>
      </c>
      <c r="BR12">
        <f t="shared" ca="1" si="7"/>
        <v>1.0193679918450561E-3</v>
      </c>
      <c r="BS12">
        <f t="shared" ca="1" si="8"/>
        <v>0.1106612685560054</v>
      </c>
      <c r="BT12">
        <f t="shared" ca="1" si="11"/>
        <v>7.7285579641847318E-2</v>
      </c>
      <c r="BU12">
        <f t="shared" ca="1" si="12"/>
        <v>8.3588175331294604E-2</v>
      </c>
      <c r="BV12" t="str">
        <f ca="1">OFFSET([1]EquipTable!$A$1,ROW()-1,0)</f>
        <v>Equip0403</v>
      </c>
      <c r="BX12">
        <f ca="1">IF(VLOOKUP($CA12,[2]ActorTable!$1:$1048576,MATCH("업데이트순번",[2]ActorTable!$1:$1,0),0)&lt;=$BY$1,1,0)
*IF(MID(CA12,7,1)="2",0.1,1)</f>
        <v>1</v>
      </c>
      <c r="BY12">
        <f t="shared" ca="1" si="9"/>
        <v>3.90625E-2</v>
      </c>
      <c r="BZ12">
        <f t="shared" ca="1" si="10"/>
        <v>0.31640625</v>
      </c>
      <c r="CA12" t="str">
        <f ca="1">OFFSET([2]ActorTable!$A$1,ROW()-1,0)</f>
        <v>Actor2011</v>
      </c>
      <c r="CB12" t="str">
        <f ca="1">VLOOKUP($CA12,[2]ActorTable!$1:$1048576,MATCH("이름참고",[2]ActorTable!$1:$1,0),0)</f>
        <v>클라크</v>
      </c>
    </row>
    <row r="13" spans="1:82">
      <c r="A13">
        <v>2</v>
      </c>
      <c r="B13">
        <v>1</v>
      </c>
      <c r="C13">
        <f>IF(B13&lt;=9,0,
IF(B13=10,1,2))</f>
        <v>0</v>
      </c>
      <c r="D13">
        <f ca="1">RAND()</f>
        <v>0.92485256527918058</v>
      </c>
      <c r="E13">
        <f ca="1">RAND()</f>
        <v>0.30956605634677836</v>
      </c>
      <c r="F13">
        <f ca="1">RAND()</f>
        <v>0.42288571870492508</v>
      </c>
      <c r="G13">
        <f ca="1">RAND()</f>
        <v>0.39027700197612691</v>
      </c>
      <c r="H13">
        <f ca="1">RAND()</f>
        <v>0.23397501855019642</v>
      </c>
      <c r="I13">
        <f ca="1">RAND()</f>
        <v>0.38778779753759884</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Equip2301</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DI</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11</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1.3495276653171392E-3</v>
      </c>
      <c r="BQ13">
        <f t="shared" ca="1" si="6"/>
        <v>9.4250706880301622E-4</v>
      </c>
      <c r="BR13">
        <f t="shared" ca="1" si="7"/>
        <v>1.0193679918450561E-3</v>
      </c>
      <c r="BS13">
        <f t="shared" ca="1" si="8"/>
        <v>0.11201079622132254</v>
      </c>
      <c r="BT13">
        <f t="shared" ca="1" si="11"/>
        <v>7.8228086710650332E-2</v>
      </c>
      <c r="BU13">
        <f t="shared" ca="1" si="12"/>
        <v>8.4607543323139661E-2</v>
      </c>
      <c r="BV13" t="str">
        <f ca="1">OFFSET([1]EquipTable!$A$1,ROW()-1,0)</f>
        <v>Equip0404</v>
      </c>
      <c r="BX13">
        <f ca="1">IF(VLOOKUP($CA13,[2]ActorTable!$1:$1048576,MATCH("업데이트순번",[2]ActorTable!$1:$1,0),0)&lt;=$BY$1,1,0)
*IF(MID(CA13,7,1)="2",0.1,1)</f>
        <v>0</v>
      </c>
      <c r="BY13">
        <f t="shared" ca="1" si="9"/>
        <v>0</v>
      </c>
      <c r="BZ13">
        <f t="shared" ca="1" si="10"/>
        <v>0.35546875</v>
      </c>
      <c r="CA13" t="str">
        <f ca="1">OFFSET([2]ActorTable!$A$1,ROW()-1,0)</f>
        <v>Actor3212</v>
      </c>
      <c r="CB13" t="str">
        <f ca="1">VLOOKUP($CA13,[2]ActorTable!$1:$1048576,MATCH("이름참고",[2]ActorTable!$1:$1,0),0)</f>
        <v>메릴</v>
      </c>
    </row>
    <row r="14" spans="1:82">
      <c r="A14">
        <v>2</v>
      </c>
      <c r="B14">
        <v>2</v>
      </c>
      <c r="C14">
        <f>IF(B14&lt;=9,0,
IF(B14=10,1,2))</f>
        <v>0</v>
      </c>
      <c r="D14">
        <f ca="1">RAND()</f>
        <v>3.0594649239965799E-2</v>
      </c>
      <c r="E14">
        <f ca="1">RAND()</f>
        <v>0.50298794985872564</v>
      </c>
      <c r="F14">
        <f ca="1">RAND()</f>
        <v>5.1571953915297786E-2</v>
      </c>
      <c r="G14">
        <f ca="1">RAND()</f>
        <v>0.22882830718400349</v>
      </c>
      <c r="H14">
        <f ca="1">RAND()</f>
        <v>0.74795303697142701</v>
      </c>
      <c r="I14">
        <f ca="1">RAND()</f>
        <v>0.53869867522891557</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50298</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9</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2700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399</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피의 착즙기</v>
      </c>
      <c r="AL14">
        <v>1</v>
      </c>
      <c r="AM14" t="str">
        <f ca="1">IF(ROW()=2,AN14,OFFSET(AM14,-1,0)&amp;IF(LEN(AN14)=0,"",","&amp;AN14))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{"dy":2,"sl":2,"tp":"fe","vl":"Equip4002","cn":1,"pt":"GO","pr":600}</v>
      </c>
      <c r="AP14" t="s">
        <v>92</v>
      </c>
      <c r="AQ14" t="s">
        <v>76</v>
      </c>
      <c r="AR14">
        <v>0</v>
      </c>
      <c r="AS14">
        <v>11</v>
      </c>
      <c r="AT14">
        <f t="shared" ca="1" si="0"/>
        <v>64</v>
      </c>
      <c r="AU14">
        <f t="shared" si="1"/>
        <v>57</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0.11336032388663968</v>
      </c>
      <c r="BT14">
        <f t="shared" ca="1" si="11"/>
        <v>7.9170593779453347E-2</v>
      </c>
      <c r="BU14">
        <f t="shared" ca="1" si="12"/>
        <v>8.5626911314984719E-2</v>
      </c>
      <c r="BV14" t="str">
        <f ca="1">OFFSET([1]EquipTable!$A$1,ROW()-1,0)</f>
        <v>Equip0405</v>
      </c>
      <c r="BX14">
        <f ca="1">IF(VLOOKUP($CA14,[2]ActorTable!$1:$1048576,MATCH("업데이트순번",[2]ActorTable!$1:$1,0),0)&lt;=$BY$1,1,0)
*IF(MID(CA14,7,1)="2",0.1,1)</f>
        <v>1</v>
      </c>
      <c r="BY14">
        <f t="shared" ca="1" si="9"/>
        <v>3.90625E-2</v>
      </c>
      <c r="BZ14">
        <f t="shared" ca="1" si="10"/>
        <v>0.35546875</v>
      </c>
      <c r="CA14" t="str">
        <f ca="1">OFFSET([2]ActorTable!$A$1,ROW()-1,0)</f>
        <v>Actor0113</v>
      </c>
      <c r="CB14" t="str">
        <f ca="1">VLOOKUP($CA14,[2]ActorTable!$1:$1048576,MATCH("이름참고",[2]ActorTable!$1:$1,0),0)</f>
        <v>케이저</v>
      </c>
    </row>
    <row r="15" spans="1:82">
      <c r="A15">
        <v>2</v>
      </c>
      <c r="B15">
        <v>3</v>
      </c>
      <c r="C15">
        <f>IF(B15&lt;=9,0,
IF(B15=10,1,2))</f>
        <v>0</v>
      </c>
      <c r="D15">
        <f ca="1">RAND()</f>
        <v>0.92074131928548497</v>
      </c>
      <c r="E15">
        <f ca="1">RAND()</f>
        <v>0.90569554155641019</v>
      </c>
      <c r="F15">
        <f ca="1">RAND()</f>
        <v>7.9236083262610002E-2</v>
      </c>
      <c r="G15">
        <f ca="1">RAND()</f>
        <v>0.33865884919645795</v>
      </c>
      <c r="H15">
        <f ca="1">RAND()</f>
        <v>0.40964564149520677</v>
      </c>
      <c r="I15">
        <f ca="1">RAND()</f>
        <v>2.159341502101686E-2</v>
      </c>
      <c r="M15" t="str">
        <f ca="1">IF(LEN(J15)&lt;&gt;0,J15,VLOOKUP(D15+$B15,$BJ:$BK,MATCH($BK$1,$BJ$1:$BK$1,0),1))</f>
        <v>안 지정 캐릭터 PP 일반등급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90569</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13</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3900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49</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1.3495276653171391E-2</v>
      </c>
      <c r="BQ15">
        <f t="shared" ca="1" si="6"/>
        <v>9.4250706880301613E-3</v>
      </c>
      <c r="BR15">
        <f t="shared" ca="1" si="7"/>
        <v>1.0193679918450561E-2</v>
      </c>
      <c r="BS15">
        <f t="shared" ca="1" si="8"/>
        <v>0.11336032388663968</v>
      </c>
      <c r="BT15">
        <f t="shared" ca="1" si="11"/>
        <v>7.9170593779453347E-2</v>
      </c>
      <c r="BU15">
        <f t="shared" ca="1" si="12"/>
        <v>8.5626911314984719E-2</v>
      </c>
      <c r="BV15" t="str">
        <f ca="1">OFFSET([1]EquipTable!$A$1,ROW()-1,0)</f>
        <v>Equip1001</v>
      </c>
      <c r="BX15">
        <f ca="1">IF(VLOOKUP($CA15,[2]ActorTable!$1:$1048576,MATCH("업데이트순번",[2]ActorTable!$1:$1,0),0)&lt;=$BY$1,1,0)
*IF(MID(CA15,7,1)="2",0.1,1)</f>
        <v>1</v>
      </c>
      <c r="BY15">
        <f t="shared" ca="1" si="9"/>
        <v>3.90625E-2</v>
      </c>
      <c r="BZ15">
        <f t="shared" ca="1" si="10"/>
        <v>0.39453125</v>
      </c>
      <c r="CA15" t="str">
        <f ca="1">OFFSET([2]ActorTable!$A$1,ROW()-1,0)</f>
        <v>Actor3114</v>
      </c>
      <c r="CB15" t="str">
        <f ca="1">VLOOKUP($CA15,[2]ActorTable!$1:$1048576,MATCH("이름참고",[2]ActorTable!$1:$1,0),0)</f>
        <v>슬로니카</v>
      </c>
    </row>
    <row r="16" spans="1:82">
      <c r="A16">
        <v>2</v>
      </c>
      <c r="B16">
        <v>4</v>
      </c>
      <c r="C16">
        <f>IF(B16&lt;=9,0,
IF(B16=10,1,2))</f>
        <v>0</v>
      </c>
      <c r="D16">
        <f ca="1">RAND()</f>
        <v>0.40110490033733037</v>
      </c>
      <c r="E16">
        <f ca="1">RAND()</f>
        <v>0.16426071900980177</v>
      </c>
      <c r="F16">
        <f ca="1">RAND()</f>
        <v>0.532187035625316</v>
      </c>
      <c r="G16">
        <f ca="1">RAND()</f>
        <v>0.43745196857939483</v>
      </c>
      <c r="H16">
        <f ca="1">RAND()</f>
        <v>0.40512328345741422</v>
      </c>
      <c r="I16">
        <f ca="1">RAND()</f>
        <v>0.7468722929341669</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16426</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4</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1200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447</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T75식 레이피어</v>
      </c>
      <c r="AL16">
        <v>1</v>
      </c>
      <c r="AM16" t="str">
        <f ca="1">IF(ROW()=2,AN16,OFFSET(AM16,-1,0)&amp;IF(LEN(AN16)=0,"",","&amp;AN16))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{"dy":2,"sl":4,"tp":"fe","vl":"Equip5202","cn":1,"pt":"GO","pr":3400}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1.3495276653171391E-2</v>
      </c>
      <c r="BQ16">
        <f t="shared" ca="1" si="6"/>
        <v>9.4250706880301613E-3</v>
      </c>
      <c r="BR16">
        <f t="shared" ca="1" si="7"/>
        <v>1.0193679918450561E-2</v>
      </c>
      <c r="BS16">
        <f t="shared" ca="1" si="8"/>
        <v>0.12685560053981107</v>
      </c>
      <c r="BT16">
        <f t="shared" ca="1" si="11"/>
        <v>8.8595664467483515E-2</v>
      </c>
      <c r="BU16">
        <f t="shared" ca="1" si="12"/>
        <v>9.5820591233435282E-2</v>
      </c>
      <c r="BV16" t="str">
        <f ca="1">OFFSET([1]EquipTable!$A$1,ROW()-1,0)</f>
        <v>Equip1002</v>
      </c>
      <c r="BX16">
        <f ca="1">IF(VLOOKUP($CA16,[2]ActorTable!$1:$1048576,MATCH("업데이트순번",[2]ActorTable!$1:$1,0),0)&lt;=$BY$1,1,0)
*IF(MID(CA16,7,1)="2",0.1,1)</f>
        <v>1</v>
      </c>
      <c r="BY16">
        <f t="shared" ca="1" si="9"/>
        <v>3.90625E-2</v>
      </c>
      <c r="BZ16">
        <f t="shared" ca="1" si="10"/>
        <v>0.43359375</v>
      </c>
      <c r="CA16" t="str">
        <f ca="1">OFFSET([2]ActorTable!$A$1,ROW()-1,0)</f>
        <v>Actor2015</v>
      </c>
      <c r="CB16" t="str">
        <f ca="1">VLOOKUP($CA16,[2]ActorTable!$1:$1048576,MATCH("이름참고",[2]ActorTable!$1:$1,0),0)</f>
        <v>솔</v>
      </c>
    </row>
    <row r="17" spans="1:80">
      <c r="A17">
        <v>2</v>
      </c>
      <c r="B17">
        <v>5</v>
      </c>
      <c r="C17">
        <f>IF(B17&lt;=9,0,
IF(B17=10,1,2))</f>
        <v>0</v>
      </c>
      <c r="D17">
        <f ca="1">RAND()</f>
        <v>0.98140120963148725</v>
      </c>
      <c r="E17">
        <f ca="1">RAND()</f>
        <v>0.53586504954169767</v>
      </c>
      <c r="F17">
        <f ca="1">RAND()</f>
        <v>0.56337606765697967</v>
      </c>
      <c r="G17">
        <f ca="1">RAND()</f>
        <v>0.24846627395929477</v>
      </c>
      <c r="H17">
        <f ca="1">RAND()</f>
        <v>0.5523594496917178</v>
      </c>
      <c r="I17">
        <f ca="1">RAND()</f>
        <v>0.96192233702021479</v>
      </c>
      <c r="M17" t="str">
        <f ca="1">IF(LEN(J17)&lt;&gt;0,J17,VLOOKUP(D17+$B17,$BJ:$BK,MATCH($BK$1,$BJ$1:$BK$1,0),1))</f>
        <v>안 지정 캐릭터 PP 일반등급</v>
      </c>
      <c r="N17">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53586</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9</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2700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11.666666666666666</v>
      </c>
      <c r="AU17">
        <f>(COUNTIFS(B:B,$AQ$18,AC:AC,"Equip????")-AU19-AU20-AU21)/6</f>
        <v>17</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1.3495276653171391E-2</v>
      </c>
      <c r="BQ17">
        <f t="shared" ca="1" si="6"/>
        <v>9.4250706880301613E-3</v>
      </c>
      <c r="BR17">
        <f t="shared" ca="1" si="7"/>
        <v>1.0193679918450561E-2</v>
      </c>
      <c r="BS17">
        <f t="shared" ca="1" si="8"/>
        <v>0.14035087719298245</v>
      </c>
      <c r="BT17">
        <f t="shared" ca="1" si="11"/>
        <v>9.8020735155513683E-2</v>
      </c>
      <c r="BU17">
        <f t="shared" ca="1" si="12"/>
        <v>0.10601427115188584</v>
      </c>
      <c r="BV17" t="str">
        <f ca="1">OFFSET([1]EquipTable!$A$1,ROW()-1,0)</f>
        <v>Equip1101</v>
      </c>
      <c r="BX17">
        <f ca="1">IF(VLOOKUP($CA17,[2]ActorTable!$1:$1048576,MATCH("업데이트순번",[2]ActorTable!$1:$1,0),0)&lt;=$BY$1,1,0)
*IF(MID(CA17,7,1)="2",0.1,1)</f>
        <v>0.1</v>
      </c>
      <c r="BY17">
        <f t="shared" ca="1" si="9"/>
        <v>3.90625E-3</v>
      </c>
      <c r="BZ17">
        <f t="shared" ca="1" si="10"/>
        <v>0.47265625</v>
      </c>
      <c r="CA17" t="str">
        <f ca="1">OFFSET([2]ActorTable!$A$1,ROW()-1,0)</f>
        <v>Actor1216</v>
      </c>
      <c r="CB17" t="str">
        <f ca="1">VLOOKUP($CA17,[2]ActorTable!$1:$1048576,MATCH("이름참고",[2]ActorTable!$1:$1,0),0)</f>
        <v>프로토27</v>
      </c>
    </row>
    <row r="18" spans="1:80">
      <c r="A18">
        <v>2</v>
      </c>
      <c r="B18">
        <v>6</v>
      </c>
      <c r="C18">
        <f>IF(B18&lt;=9,0,
IF(B18=10,1,2))</f>
        <v>0</v>
      </c>
      <c r="D18">
        <f ca="1">RAND()</f>
        <v>0.34487118839643893</v>
      </c>
      <c r="E18">
        <f ca="1">RAND()</f>
        <v>0.44023485907516602</v>
      </c>
      <c r="F18">
        <f ca="1">RAND()</f>
        <v>0.26490641020258354</v>
      </c>
      <c r="G18">
        <f ca="1">RAND()</f>
        <v>5.8126266655544101E-2</v>
      </c>
      <c r="H18">
        <f ca="1">RAND()</f>
        <v>0.59890103468748579</v>
      </c>
      <c r="I18">
        <f ca="1">RAND()</f>
        <v>0.14282075646689552</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Equip5202</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DI</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4</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438</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플럭스 리볼버</v>
      </c>
      <c r="AL18">
        <v>1</v>
      </c>
      <c r="AM18" t="str">
        <f ca="1">IF(ROW()=2,AN18,OFFSET(AM18,-1,0)&amp;IF(LEN(AN18)=0,"",","&amp;AN18))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{"dy":2,"sl":6,"tp":"fe","vl":"Equip6202","cn":1,"pt":"GO","pr":9900}</v>
      </c>
      <c r="AQ18" t="s">
        <v>271</v>
      </c>
      <c r="AS18" t="s">
        <v>266</v>
      </c>
      <c r="AT18">
        <f ca="1">COUNTIFS(B:B,$AQ$18,N:N,"Equip????")-AT19-AT20-AT21</f>
        <v>70</v>
      </c>
      <c r="AU18">
        <f>COUNTIFS(B:B,$AQ$18,AC:AC,"Equip????")-AU19-AU20-AU21</f>
        <v>102</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1.3495276653171391E-2</v>
      </c>
      <c r="BQ18">
        <f t="shared" ca="1" si="6"/>
        <v>9.4250706880301613E-3</v>
      </c>
      <c r="BR18">
        <f t="shared" ca="1" si="7"/>
        <v>1.0193679918450561E-2</v>
      </c>
      <c r="BS18">
        <f t="shared" ca="1" si="8"/>
        <v>0.15384615384615383</v>
      </c>
      <c r="BT18">
        <f t="shared" ca="1" si="11"/>
        <v>0.10744580584354385</v>
      </c>
      <c r="BU18">
        <f t="shared" ca="1" si="12"/>
        <v>0.11620795107033641</v>
      </c>
      <c r="BV18" t="str">
        <f ca="1">OFFSET([1]EquipTable!$A$1,ROW()-1,0)</f>
        <v>Equip1102</v>
      </c>
      <c r="BX18">
        <f ca="1">IF(VLOOKUP($CA18,[2]ActorTable!$1:$1048576,MATCH("업데이트순번",[2]ActorTable!$1:$1,0),0)&lt;=$BY$1,1,0)
*IF(MID(CA18,7,1)="2",0.1,1)</f>
        <v>1</v>
      </c>
      <c r="BY18">
        <f t="shared" ca="1" si="9"/>
        <v>3.90625E-2</v>
      </c>
      <c r="BZ18">
        <f t="shared" ca="1" si="10"/>
        <v>0.4765625</v>
      </c>
      <c r="CA18" t="str">
        <f ca="1">OFFSET([2]ActorTable!$A$1,ROW()-1,0)</f>
        <v>Actor3117</v>
      </c>
      <c r="CB18" t="str">
        <f ca="1">VLOOKUP($CA18,[2]ActorTable!$1:$1048576,MATCH("이름참고",[2]ActorTable!$1:$1,0),0)</f>
        <v>카츄진</v>
      </c>
    </row>
    <row r="19" spans="1:80">
      <c r="A19">
        <v>2</v>
      </c>
      <c r="B19">
        <v>7</v>
      </c>
      <c r="C19">
        <f>IF(B19&lt;=9,0,
IF(B19=10,1,2))</f>
        <v>0</v>
      </c>
      <c r="D19">
        <f ca="1">RAND()</f>
        <v>0.23509212615901875</v>
      </c>
      <c r="E19">
        <f ca="1">RAND()</f>
        <v>0.14055735926477275</v>
      </c>
      <c r="F19">
        <f ca="1">RAND()</f>
        <v>0.3578311093792762</v>
      </c>
      <c r="G19">
        <f ca="1">RAND()</f>
        <v>0.62277760079724009</v>
      </c>
      <c r="H19">
        <f ca="1">RAND()</f>
        <v>0.83204722920019303</v>
      </c>
      <c r="I19">
        <f ca="1">RAND()</f>
        <v>0.75419559356804122</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Equip1202</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GO</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3300</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22</v>
      </c>
      <c r="AU19">
        <f>COUNTIFS(B:B,$AQ$18,AC:AC,"Equip6???")</f>
        <v>18</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1.3495276653171391E-2</v>
      </c>
      <c r="BQ19">
        <f t="shared" ca="1" si="6"/>
        <v>9.4250706880301613E-3</v>
      </c>
      <c r="BR19">
        <f t="shared" ca="1" si="7"/>
        <v>1.0193679918450561E-2</v>
      </c>
      <c r="BS19">
        <f t="shared" ca="1" si="8"/>
        <v>0.16734143049932521</v>
      </c>
      <c r="BT19">
        <f t="shared" ca="1" si="11"/>
        <v>0.11687087653157402</v>
      </c>
      <c r="BU19">
        <f t="shared" ca="1" si="12"/>
        <v>0.12640163098878696</v>
      </c>
      <c r="BV19" t="str">
        <f ca="1">OFFSET([1]EquipTable!$A$1,ROW()-1,0)</f>
        <v>Equip1201</v>
      </c>
      <c r="BX19">
        <f ca="1">IF(VLOOKUP($CA19,[2]ActorTable!$1:$1048576,MATCH("업데이트순번",[2]ActorTable!$1:$1,0),0)&lt;=$BY$1,1,0)
*IF(MID(CA19,7,1)="2",0.1,1)</f>
        <v>0.1</v>
      </c>
      <c r="BY19">
        <f t="shared" ca="1" si="9"/>
        <v>3.90625E-3</v>
      </c>
      <c r="BZ19">
        <f t="shared" ca="1" si="10"/>
        <v>0.515625</v>
      </c>
      <c r="CA19" t="str">
        <f ca="1">OFFSET([2]ActorTable!$A$1,ROW()-1,0)</f>
        <v>Actor1218</v>
      </c>
      <c r="CB19" t="str">
        <f ca="1">VLOOKUP($CA19,[2]ActorTable!$1:$1048576,MATCH("이름참고",[2]ActorTable!$1:$1,0),0)</f>
        <v>메디아</v>
      </c>
    </row>
    <row r="20" spans="1:80">
      <c r="A20">
        <v>2</v>
      </c>
      <c r="B20">
        <v>8</v>
      </c>
      <c r="C20">
        <f>IF(B20&lt;=9,0,
IF(B20=10,1,2))</f>
        <v>0</v>
      </c>
      <c r="D20">
        <f ca="1">RAND()</f>
        <v>0.37711058543149034</v>
      </c>
      <c r="E20">
        <f ca="1">RAND()</f>
        <v>0.74767267149964978</v>
      </c>
      <c r="F20">
        <f ca="1">RAND()</f>
        <v>0.75466726193295974</v>
      </c>
      <c r="G20">
        <f ca="1">RAND()</f>
        <v>0.57683361515579501</v>
      </c>
      <c r="H20">
        <f ca="1">RAND()</f>
        <v>0.36895383432209328</v>
      </c>
      <c r="I20">
        <f ca="1">RAND()</f>
        <v>0.61954552322921663</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
      </c>
      <c r="AL20">
        <v>1</v>
      </c>
      <c r="AM20" t="str">
        <f ca="1">IF(ROW()=2,AN20,OFFSET(AM20,-1,0)&amp;IF(LEN(AN20)=0,"",","&amp;AN20))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v>
      </c>
      <c r="AN20" t="str">
        <f ca="1">IF(AL20&lt;&gt;1,"",
"{"""&amp;A$1&amp;""":"&amp;A20
&amp;","""&amp;B$1&amp;""":"&amp;B20
&amp;IF(LEN(AA20)=0,"",","""&amp;AA$1&amp;""":"""&amp;AA20&amp;"""")
&amp;IF(LEN(AC20)=0,"",","""&amp;AC$1&amp;""":"""&amp;AC20&amp;"""")
&amp;IF(LEN(AD20)=0,"",","""&amp;AD$1&amp;""":"&amp;AD20)
&amp;IF(LEN(AE20)=0,"",","""&amp;AE$1&amp;""":"""&amp;AE20&amp;"""")
&amp;IF(LEN(AF20)=0,"",","""&amp;AF$1&amp;""":"&amp;AF20)
&amp;IF(LEN(AG20)=0,"",","""&amp;AG$1&amp;""":"&amp;AG20)&amp;"}")</f>
        <v>{"dy":2,"sl":8}</v>
      </c>
      <c r="AS20" t="s">
        <v>268</v>
      </c>
      <c r="AT20">
        <f ca="1">COUNTIFS(B:B,$AQ$18,N:N,"Equip7???")</f>
        <v>18</v>
      </c>
      <c r="AU20">
        <f>COUNTIFS(B:B,$AQ$18,AC:AC,"Equip7???")</f>
        <v>18</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1.3495276653171391E-2</v>
      </c>
      <c r="BQ20">
        <f t="shared" ca="1" si="6"/>
        <v>9.4250706880301613E-3</v>
      </c>
      <c r="BR20">
        <f t="shared" ca="1" si="7"/>
        <v>1.0193679918450561E-2</v>
      </c>
      <c r="BS20">
        <f t="shared" ca="1" si="8"/>
        <v>0.18083670715249658</v>
      </c>
      <c r="BT20">
        <f t="shared" ca="1" si="11"/>
        <v>0.12629594721960419</v>
      </c>
      <c r="BU20">
        <f t="shared" ca="1" si="12"/>
        <v>0.1365953109072375</v>
      </c>
      <c r="BV20" t="str">
        <f ca="1">OFFSET([1]EquipTable!$A$1,ROW()-1,0)</f>
        <v>Equip1202</v>
      </c>
      <c r="BX20">
        <f ca="1">IF(VLOOKUP($CA20,[2]ActorTable!$1:$1048576,MATCH("업데이트순번",[2]ActorTable!$1:$1,0),0)&lt;=$BY$1,1,0)
*IF(MID(CA20,7,1)="2",0.1,1)</f>
        <v>1</v>
      </c>
      <c r="BY20">
        <f t="shared" ca="1" si="9"/>
        <v>3.90625E-2</v>
      </c>
      <c r="BZ20">
        <f t="shared" ca="1" si="10"/>
        <v>0.51953125</v>
      </c>
      <c r="CA20" t="str">
        <f ca="1">OFFSET([2]ActorTable!$A$1,ROW()-1,0)</f>
        <v>Actor3019</v>
      </c>
      <c r="CB20" t="str">
        <f ca="1">VLOOKUP($CA20,[2]ActorTable!$1:$1048576,MATCH("이름참고",[2]ActorTable!$1:$1,0),0)</f>
        <v>롤라</v>
      </c>
    </row>
    <row r="21" spans="1:80">
      <c r="A21">
        <v>2</v>
      </c>
      <c r="B21">
        <v>9</v>
      </c>
      <c r="C21">
        <f>IF(B21&lt;=9,0,
IF(B21=10,1,2))</f>
        <v>0</v>
      </c>
      <c r="D21">
        <f ca="1">RAND()</f>
        <v>0.53227969108075046</v>
      </c>
      <c r="E21">
        <f ca="1">RAND()</f>
        <v>0.70576711746326248</v>
      </c>
      <c r="F21">
        <f ca="1">RAND()</f>
        <v>0.22606917693581641</v>
      </c>
      <c r="G21">
        <f ca="1">RAND()</f>
        <v>0.5602460972918385</v>
      </c>
      <c r="H21">
        <f ca="1">RAND()</f>
        <v>0.56162614927870713</v>
      </c>
      <c r="I21">
        <f ca="1">RAND()</f>
        <v>3.5695980237295033E-2</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
      </c>
      <c r="AL21">
        <v>1</v>
      </c>
      <c r="AM21" t="str">
        <f ca="1">IF(ROW()=2,AN21,OFFSET(AM21,-1,0)&amp;IF(LEN(AN21)=0,"",","&amp;AN21))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v>
      </c>
      <c r="AN21" t="str">
        <f ca="1">IF(AL21&lt;&gt;1,"",
"{"""&amp;A$1&amp;""":"&amp;A21
&amp;","""&amp;B$1&amp;""":"&amp;B21
&amp;IF(LEN(AA21)=0,"",","""&amp;AA$1&amp;""":"""&amp;AA21&amp;"""")
&amp;IF(LEN(AC21)=0,"",","""&amp;AC$1&amp;""":"""&amp;AC21&amp;"""")
&amp;IF(LEN(AD21)=0,"",","""&amp;AD$1&amp;""":"&amp;AD21)
&amp;IF(LEN(AE21)=0,"",","""&amp;AE$1&amp;""":"""&amp;AE21&amp;"""")
&amp;IF(LEN(AF21)=0,"",","""&amp;AF$1&amp;""":"&amp;AF21)
&amp;IF(LEN(AG21)=0,"",","""&amp;AG$1&amp;""":"&amp;AG21)&amp;"}")</f>
        <v>{"dy":2,"sl":9}</v>
      </c>
      <c r="AS21" t="s">
        <v>265</v>
      </c>
      <c r="AT21">
        <f ca="1">COUNTIFS(B:B,$AQ$18,N:N,"Equip8???")</f>
        <v>21</v>
      </c>
      <c r="AU21">
        <f>COUNTIFS(B:B,$AQ$18,AC:AC,"Equip8???")</f>
        <v>15</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1.3495276653171391E-2</v>
      </c>
      <c r="BQ21">
        <f t="shared" ca="1" si="6"/>
        <v>9.4250706880301613E-3</v>
      </c>
      <c r="BR21">
        <f t="shared" 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IF(VLOOKUP($CA21,[2]ActorTable!$1:$1048576,MATCH("업데이트순번",[2]ActorTable!$1:$1,0),0)&lt;=$BY$1,1,0)
*IF(MID(CA21,7,1)="2",0.1,1)</f>
        <v>1</v>
      </c>
      <c r="BY21">
        <f t="shared" ca="1" si="9"/>
        <v>3.90625E-2</v>
      </c>
      <c r="BZ21">
        <f t="shared" ca="1" si="10"/>
        <v>0.55859375</v>
      </c>
      <c r="CA21" t="str">
        <f ca="1">OFFSET([2]ActorTable!$A$1,ROW()-1,0)</f>
        <v>Actor2120</v>
      </c>
      <c r="CB21" t="str">
        <f ca="1">VLOOKUP($CA21,[2]ActorTable!$1:$1048576,MATCH("이름참고",[2]ActorTable!$1:$1,0),0)</f>
        <v>미네락</v>
      </c>
    </row>
    <row r="22" spans="1:80">
      <c r="A22">
        <v>3</v>
      </c>
      <c r="B22">
        <v>0</v>
      </c>
      <c r="C22">
        <f>IF(B22&lt;=9,0,
IF(B22=10,1,2))</f>
        <v>0</v>
      </c>
      <c r="D22">
        <f ca="1">RAND()</f>
        <v>0.13337906374786868</v>
      </c>
      <c r="E22">
        <f ca="1">RAND()</f>
        <v>0.36433766487693653</v>
      </c>
      <c r="F22">
        <f ca="1">RAND()</f>
        <v>0.14863892015637337</v>
      </c>
      <c r="G22">
        <f ca="1">RAND()</f>
        <v>0.39047498505792688</v>
      </c>
      <c r="H22">
        <f ca="1">RAND()</f>
        <v>0.97758991921799632</v>
      </c>
      <c r="I22">
        <f ca="1">RAND()</f>
        <v>3.2224553909726117E-2</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Equip3101</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GO</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1000</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1.3495276653171391E-2</v>
      </c>
      <c r="BQ22">
        <f t="shared" ca="1" si="6"/>
        <v>9.4250706880301613E-3</v>
      </c>
      <c r="BR22">
        <f t="shared" ca="1" si="7"/>
        <v>1.0193679918450561E-2</v>
      </c>
      <c r="BS22">
        <f t="shared" ca="1" si="8"/>
        <v>0.20782726045883934</v>
      </c>
      <c r="BT22">
        <f t="shared" ca="1" si="11"/>
        <v>0.14514608859566452</v>
      </c>
      <c r="BU22">
        <f t="shared" ca="1" si="12"/>
        <v>0.1569826707441386</v>
      </c>
      <c r="BV22" t="str">
        <f ca="1">OFFSET([1]EquipTable!$A$1,ROW()-1,0)</f>
        <v>Equip1302</v>
      </c>
      <c r="BX22">
        <f ca="1">IF(VLOOKUP($CA22,[2]ActorTable!$1:$1048576,MATCH("업데이트순번",[2]ActorTable!$1:$1,0),0)&lt;=$BY$1,1,0)
*IF(MID(CA22,7,1)="2",0.1,1)</f>
        <v>1</v>
      </c>
      <c r="BY22">
        <f t="shared" ca="1" si="9"/>
        <v>3.90625E-2</v>
      </c>
      <c r="BZ22">
        <f t="shared" ca="1" si="10"/>
        <v>0.59765625</v>
      </c>
      <c r="CA22" t="str">
        <f ca="1">OFFSET([2]ActorTable!$A$1,ROW()-1,0)</f>
        <v>Actor3021</v>
      </c>
      <c r="CB22" t="str">
        <f ca="1">VLOOKUP($CA22,[2]ActorTable!$1:$1048576,MATCH("이름참고",[2]ActorTable!$1:$1,0),0)</f>
        <v>무테이</v>
      </c>
    </row>
    <row r="23" spans="1:80">
      <c r="A23">
        <v>3</v>
      </c>
      <c r="B23">
        <v>1</v>
      </c>
      <c r="C23">
        <f>IF(B23&lt;=9,0,
IF(B23=10,1,2))</f>
        <v>0</v>
      </c>
      <c r="D23">
        <f ca="1">RAND()</f>
        <v>0.98423033802016835</v>
      </c>
      <c r="E23">
        <f ca="1">RAND()</f>
        <v>0.49299449042355659</v>
      </c>
      <c r="F23">
        <f ca="1">RAND()</f>
        <v>0.58298511960045241</v>
      </c>
      <c r="G23">
        <f ca="1">RAND()</f>
        <v>0.17069517450980387</v>
      </c>
      <c r="H23">
        <f ca="1">RAND()</f>
        <v>6.0404390950040243E-2</v>
      </c>
      <c r="I23">
        <f ca="1">RAND()</f>
        <v>0.63852980200537501</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Equip4102</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GO</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1300</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439</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불안정한 절단기</v>
      </c>
      <c r="AL23">
        <v>1</v>
      </c>
      <c r="AM23" t="str">
        <f ca="1">IF(ROW()=2,AN23,OFFSET(AM23,-1,0)&amp;IF(LEN(AN23)=0,"",","&amp;AN23))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{"dy":3,"sl":1,"tp":"fe","vl":"Equip0101","cn":1,"pt":"GO","pr":1400}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1.3495276653171392E-3</v>
      </c>
      <c r="BQ23">
        <f t="shared" ca="1" si="6"/>
        <v>9.4250706880301622E-4</v>
      </c>
      <c r="BR23">
        <f t="shared" ca="1" si="7"/>
        <v>1.0193679918450561E-3</v>
      </c>
      <c r="BS23">
        <f t="shared" ca="1" si="8"/>
        <v>0.22132253711201072</v>
      </c>
      <c r="BT23">
        <f t="shared" ca="1" si="11"/>
        <v>0.15457115928369469</v>
      </c>
      <c r="BU23">
        <f t="shared" ca="1" si="12"/>
        <v>0.16717635066258915</v>
      </c>
      <c r="BV23" t="str">
        <f ca="1">OFFSET([1]EquipTable!$A$1,ROW()-1,0)</f>
        <v>Equip1401</v>
      </c>
      <c r="BX23">
        <f ca="1">IF(VLOOKUP($CA23,[2]ActorTable!$1:$1048576,MATCH("업데이트순번",[2]ActorTable!$1:$1,0),0)&lt;=$BY$1,1,0)
*IF(MID(CA23,7,1)="2",0.1,1)</f>
        <v>1</v>
      </c>
      <c r="BY23">
        <f t="shared" ca="1" si="9"/>
        <v>3.90625E-2</v>
      </c>
      <c r="BZ23">
        <f t="shared" ca="1" si="10"/>
        <v>0.63671875</v>
      </c>
      <c r="CA23" t="str">
        <f ca="1">OFFSET([2]ActorTable!$A$1,ROW()-1,0)</f>
        <v>Actor3022</v>
      </c>
      <c r="CB23" t="str">
        <f ca="1">VLOOKUP($CA23,[2]ActorTable!$1:$1048576,MATCH("이름참고",[2]ActorTable!$1:$1,0),0)</f>
        <v>딘즈</v>
      </c>
    </row>
    <row r="24" spans="1:80">
      <c r="A24">
        <v>3</v>
      </c>
      <c r="B24">
        <v>2</v>
      </c>
      <c r="C24">
        <f>IF(B24&lt;=9,0,
IF(B24=10,1,2))</f>
        <v>0</v>
      </c>
      <c r="D24">
        <f ca="1">RAND()</f>
        <v>0.29761369164484808</v>
      </c>
      <c r="E24">
        <f ca="1">RAND()</f>
        <v>0.73132837361231473</v>
      </c>
      <c r="F24">
        <f ca="1">RAND()</f>
        <v>0.7237960153739168</v>
      </c>
      <c r="G24">
        <f ca="1">RAND()</f>
        <v>0.43898539478022891</v>
      </c>
      <c r="H24">
        <f ca="1">RAND()</f>
        <v>0.13065706200912508</v>
      </c>
      <c r="I24">
        <f ca="1">RAND()</f>
        <v>6.4831507569378721E-2</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73132</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11</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3300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440</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1.3495276653171392E-3</v>
      </c>
      <c r="BQ24">
        <f t="shared" ca="1" si="6"/>
        <v>9.4250706880301622E-4</v>
      </c>
      <c r="BR24">
        <f t="shared" ca="1" si="7"/>
        <v>1.0193679918450561E-3</v>
      </c>
      <c r="BS24">
        <f t="shared" ca="1" si="8"/>
        <v>0.22267206477732787</v>
      </c>
      <c r="BT24">
        <f t="shared" ca="1" si="11"/>
        <v>0.15551366635249772</v>
      </c>
      <c r="BU24">
        <f t="shared" ca="1" si="12"/>
        <v>0.1681957186544342</v>
      </c>
      <c r="BV24" t="str">
        <f ca="1">OFFSET([1]EquipTable!$A$1,ROW()-1,0)</f>
        <v>Equip1402</v>
      </c>
      <c r="BX24">
        <f ca="1">IF(VLOOKUP($CA24,[2]ActorTable!$1:$1048576,MATCH("업데이트순번",[2]ActorTable!$1:$1,0),0)&lt;=$BY$1,1,0)
*IF(MID(CA24,7,1)="2",0.1,1)</f>
        <v>0</v>
      </c>
      <c r="BY24">
        <f t="shared" ca="1" si="9"/>
        <v>0</v>
      </c>
      <c r="BZ24">
        <f t="shared" ca="1" si="10"/>
        <v>0.67578125</v>
      </c>
      <c r="CA24" t="str">
        <f ca="1">OFFSET([2]ActorTable!$A$1,ROW()-1,0)</f>
        <v>Actor9923</v>
      </c>
      <c r="CB24" t="str">
        <f ca="1">VLOOKUP($CA24,[2]ActorTable!$1:$1048576,MATCH("이름참고",[2]ActorTable!$1:$1,0),0)</f>
        <v>스트링없음</v>
      </c>
    </row>
    <row r="25" spans="1:80">
      <c r="A25">
        <v>3</v>
      </c>
      <c r="B25">
        <v>3</v>
      </c>
      <c r="C25">
        <f>IF(B25&lt;=9,0,
IF(B25=10,1,2))</f>
        <v>0</v>
      </c>
      <c r="D25">
        <f ca="1">RAND()</f>
        <v>3.0383691409783031E-2</v>
      </c>
      <c r="E25">
        <f ca="1">RAND()</f>
        <v>0.74751495784208311</v>
      </c>
      <c r="F25">
        <f ca="1">RAND()</f>
        <v>0.90102984147708309</v>
      </c>
      <c r="G25">
        <f ca="1">RAND()</f>
        <v>0.7059482316089325</v>
      </c>
      <c r="H25">
        <f ca="1">RAND()</f>
        <v>0.43178316947086126</v>
      </c>
      <c r="I25">
        <f ca="1">RAND()</f>
        <v>0.5734836944647892</v>
      </c>
      <c r="M25" t="str">
        <f ca="1">IF(LEN(J25)&lt;&gt;0,J25,VLOOKUP(D25+$B25,$BJ:$BK,MATCH($BK$1,$BJ$1:$BK$1,0),1))</f>
        <v>안 지정 캐릭터 PP 영웅등급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74751</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11</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3300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407</v>
      </c>
      <c r="AD25">
        <v>1</v>
      </c>
      <c r="AE25" t="s">
        <v>125</v>
      </c>
      <c r="AG25">
        <v>800</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푸른 보석 지팡이</v>
      </c>
      <c r="AL25">
        <v>1</v>
      </c>
      <c r="AM25" t="str">
        <f ca="1">IF(ROW()=2,AN25,OFFSET(AM25,-1,0)&amp;IF(LEN(AN25)=0,"",","&amp;AN25))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v>
      </c>
      <c r="AN25" t="str">
        <f ca="1">IF(AL25&lt;&gt;1,"",
"{"""&amp;A$1&amp;""":"&amp;A25
&amp;","""&amp;B$1&amp;""":"&amp;B25
&amp;IF(LEN(AA25)=0,"",","""&amp;AA$1&amp;""":"""&amp;AA25&amp;"""")
&amp;IF(LEN(AC25)=0,"",","""&amp;AC$1&amp;""":"""&amp;AC25&amp;"""")
&amp;IF(LEN(AD25)=0,"",","""&amp;AD$1&amp;""":"&amp;AD25)
&amp;IF(LEN(AE25)=0,"",","""&amp;AE$1&amp;""":"""&amp;AE25&amp;"""")
&amp;IF(LEN(AF25)=0,"",","""&amp;AF$1&amp;""":"&amp;AF25)
&amp;IF(LEN(AG25)=0,"",","""&amp;AG$1&amp;""":"&amp;AG25)&amp;"}")</f>
        <v>{"dy":3,"sl":3,"tp":"fe","vl":"Equip3001","cn":1,"pt":"GO","pr":800}</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1.3495276653171392E-3</v>
      </c>
      <c r="BQ25">
        <f t="shared" ca="1" si="6"/>
        <v>9.4250706880301622E-4</v>
      </c>
      <c r="BR25">
        <f t="shared" ca="1" si="7"/>
        <v>1.0193679918450561E-3</v>
      </c>
      <c r="BS25">
        <f t="shared" ca="1" si="8"/>
        <v>0.22402159244264502</v>
      </c>
      <c r="BT25">
        <f t="shared" ca="1" si="11"/>
        <v>0.15645617342130075</v>
      </c>
      <c r="BU25">
        <f t="shared" ca="1" si="12"/>
        <v>0.16921508664627924</v>
      </c>
      <c r="BV25" t="str">
        <f ca="1">OFFSET([1]EquipTable!$A$1,ROW()-1,0)</f>
        <v>Equip1403</v>
      </c>
      <c r="BX25">
        <f ca="1">IF(VLOOKUP($CA25,[2]ActorTable!$1:$1048576,MATCH("업데이트순번",[2]ActorTable!$1:$1,0),0)&lt;=$BY$1,1,0)
*IF(MID(CA25,7,1)="2",0.1,1)</f>
        <v>1</v>
      </c>
      <c r="BY25">
        <f t="shared" ca="1" si="9"/>
        <v>3.90625E-2</v>
      </c>
      <c r="BZ25">
        <f t="shared" ca="1" si="10"/>
        <v>0.67578125</v>
      </c>
      <c r="CA25" t="str">
        <f ca="1">OFFSET([2]ActorTable!$A$1,ROW()-1,0)</f>
        <v>Actor0024</v>
      </c>
      <c r="CB25" t="str">
        <f ca="1">VLOOKUP($CA25,[2]ActorTable!$1:$1048576,MATCH("이름참고",[2]ActorTable!$1:$1,0),0)</f>
        <v>러센트</v>
      </c>
    </row>
    <row r="26" spans="1:80">
      <c r="A26">
        <v>3</v>
      </c>
      <c r="B26">
        <v>4</v>
      </c>
      <c r="C26">
        <f>IF(B26&lt;=9,0,
IF(B26=10,1,2))</f>
        <v>0</v>
      </c>
      <c r="D26">
        <f ca="1">RAND()</f>
        <v>0.15706065918539802</v>
      </c>
      <c r="E26">
        <f ca="1">RAND()</f>
        <v>0.60764206073026206</v>
      </c>
      <c r="F26">
        <f ca="1">RAND()</f>
        <v>0.75635647393077199</v>
      </c>
      <c r="G26">
        <f ca="1">RAND()</f>
        <v>0.83806966886852496</v>
      </c>
      <c r="H26">
        <f ca="1">RAND()</f>
        <v>0.15705075898519361</v>
      </c>
      <c r="I26">
        <f ca="1">RAND()</f>
        <v>0.22963193034600249</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60764</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10</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3000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v>
      </c>
      <c r="BN26">
        <f ca="1">IF(VLOOKUP($BV26,[1]EquipTable!$1:$1048576,MATCH("업데이트순번",[1]EquipTable!$1:$1,0),0)&lt;=$BP$1,1,0)
*IF(MID(BV26,7,1)="4",0.1,1)
*IF(AND(MID(BV26,7,1)&lt;&gt;"4",OR(MID(BV26,6,1)="6",MID(BV26,6,1)="7")),3,1)</f>
        <v>0</v>
      </c>
      <c r="BO26">
        <f ca="1">IF(VLOOKUP($BV26,[1]EquipTable!$1:$1048576,MATCH("업데이트순번",[1]EquipTable!$1:$1,0),0)&lt;=$BP$1,1,0)
*IF(MID(BV26,7,1)="4",0.1,1)
*IF(AND(MID(BV26,7,1)&lt;&gt;"4",MID(BV26,6,1)="8"),4,1)</f>
        <v>0</v>
      </c>
      <c r="BP26">
        <f t="shared" ca="1" si="5"/>
        <v>0</v>
      </c>
      <c r="BQ26">
        <f t="shared" ca="1" si="6"/>
        <v>0</v>
      </c>
      <c r="BR26">
        <f t="shared" ca="1" si="7"/>
        <v>0</v>
      </c>
      <c r="BS26">
        <f t="shared" ca="1" si="8"/>
        <v>0.22537112010796218</v>
      </c>
      <c r="BT26">
        <f t="shared" ca="1" si="11"/>
        <v>0.15739868049010378</v>
      </c>
      <c r="BU26">
        <f t="shared" ca="1" si="12"/>
        <v>0.17023445463812428</v>
      </c>
      <c r="BV26" t="str">
        <f ca="1">OFFSET([1]EquipTable!$A$1,ROW()-1,0)</f>
        <v>Equip1404</v>
      </c>
      <c r="BX26">
        <f ca="1">IF(VLOOKUP($CA26,[2]ActorTable!$1:$1048576,MATCH("업데이트순번",[2]ActorTable!$1:$1,0),0)&lt;=$BY$1,1,0)
*IF(MID(CA26,7,1)="2",0.1,1)</f>
        <v>1</v>
      </c>
      <c r="BY26">
        <f t="shared" ca="1" si="9"/>
        <v>3.90625E-2</v>
      </c>
      <c r="BZ26">
        <f t="shared" ca="1" si="10"/>
        <v>0.71484375</v>
      </c>
      <c r="CA26" t="str">
        <f ca="1">OFFSET([2]ActorTable!$A$1,ROW()-1,0)</f>
        <v>Actor0125</v>
      </c>
      <c r="CB26" t="str">
        <f ca="1">VLOOKUP($CA26,[2]ActorTable!$1:$1048576,MATCH("이름참고",[2]ActorTable!$1:$1,0),0)</f>
        <v>프리스</v>
      </c>
    </row>
    <row r="27" spans="1:80">
      <c r="A27">
        <v>3</v>
      </c>
      <c r="B27">
        <v>5</v>
      </c>
      <c r="C27">
        <f>IF(B27&lt;=9,0,
IF(B27=10,1,2))</f>
        <v>0</v>
      </c>
      <c r="D27">
        <f ca="1">RAND()</f>
        <v>0.53577579668255892</v>
      </c>
      <c r="E27">
        <f ca="1">RAND()</f>
        <v>0.1049942466563567</v>
      </c>
      <c r="F27">
        <f ca="1">RAND()</f>
        <v>0.16585936044036509</v>
      </c>
      <c r="G27">
        <f ca="1">RAND()</f>
        <v>0.106776486786608</v>
      </c>
      <c r="H27">
        <f ca="1">RAND()</f>
        <v>1.2024002271031509E-2</v>
      </c>
      <c r="I27">
        <f ca="1">RAND()</f>
        <v>0.5715586762294913</v>
      </c>
      <c r="M27" t="str">
        <f ca="1">IF(LEN(J27)&lt;&gt;0,J27,VLOOKUP(D27+$B27,$BJ:$BK,MATCH($BK$1,$BJ$1:$BK$1,0),1))</f>
        <v>안 지정 캐릭터 PP 영웅등급</v>
      </c>
      <c r="N27">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10499</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4</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1200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380</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해골 벽</v>
      </c>
      <c r="AL27">
        <v>1</v>
      </c>
      <c r="AM27" t="str">
        <f ca="1">IF(ROW()=2,AN27,OFFSET(AM27,-1,0)&amp;IF(LEN(AN27)=0,"",","&amp;AN27))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{"dy":3,"sl":5,"tp":"fe","vl":"Equip7002","cn":1,"pt":"GO","pr":2000}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0.22537112010796218</v>
      </c>
      <c r="BT27">
        <f t="shared" ca="1" si="11"/>
        <v>0.15739868049010378</v>
      </c>
      <c r="BU27">
        <f t="shared" ca="1" si="12"/>
        <v>0.17023445463812428</v>
      </c>
      <c r="BV27" t="str">
        <f ca="1">OFFSET([1]EquipTable!$A$1,ROW()-1,0)</f>
        <v>Equip1405</v>
      </c>
      <c r="BX27">
        <f ca="1">IF(VLOOKUP($CA27,[2]ActorTable!$1:$1048576,MATCH("업데이트순번",[2]ActorTable!$1:$1,0),0)&lt;=$BY$1,1,0)
*IF(MID(CA27,7,1)="2",0.1,1)</f>
        <v>0</v>
      </c>
      <c r="BY27">
        <f t="shared" ca="1" si="9"/>
        <v>0</v>
      </c>
      <c r="BZ27">
        <f t="shared" ca="1" si="10"/>
        <v>0.75390625</v>
      </c>
      <c r="CA27" t="str">
        <f ca="1">OFFSET([2]ActorTable!$A$1,ROW()-1,0)</f>
        <v>Actor1226</v>
      </c>
      <c r="CB27" t="str">
        <f ca="1">VLOOKUP($CA27,[2]ActorTable!$1:$1048576,MATCH("이름참고",[2]ActorTable!$1:$1,0),0)</f>
        <v>엘리미나</v>
      </c>
    </row>
    <row r="28" spans="1:80">
      <c r="A28">
        <v>3</v>
      </c>
      <c r="B28">
        <v>6</v>
      </c>
      <c r="C28">
        <f>IF(B28&lt;=9,0,
IF(B28=10,1,2))</f>
        <v>0</v>
      </c>
      <c r="D28">
        <f ca="1">RAND()</f>
        <v>0.15719513294199972</v>
      </c>
      <c r="E28">
        <f ca="1">RAND()</f>
        <v>0.1394933709350652</v>
      </c>
      <c r="F28">
        <f ca="1">RAND()</f>
        <v>0.57867996147206524</v>
      </c>
      <c r="G28">
        <f ca="1">RAND()</f>
        <v>0.79226834861454964</v>
      </c>
      <c r="H28">
        <f ca="1">RAND()</f>
        <v>0.57414397492484637</v>
      </c>
      <c r="I28">
        <f ca="1">RAND()</f>
        <v>0.34918846207399379</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Equip1301</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7300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1.3495276653171391E-2</v>
      </c>
      <c r="BQ28">
        <f t="shared" ca="1" si="6"/>
        <v>9.4250706880301613E-3</v>
      </c>
      <c r="BR28">
        <f t="shared" ca="1" si="7"/>
        <v>1.0193679918450561E-2</v>
      </c>
      <c r="BS28">
        <f t="shared" ca="1" si="8"/>
        <v>0.22537112010796218</v>
      </c>
      <c r="BT28">
        <f t="shared" ca="1" si="11"/>
        <v>0.15739868049010378</v>
      </c>
      <c r="BU28">
        <f t="shared" ca="1" si="12"/>
        <v>0.17023445463812428</v>
      </c>
      <c r="BV28" t="str">
        <f ca="1">OFFSET([1]EquipTable!$A$1,ROW()-1,0)</f>
        <v>Equip2001</v>
      </c>
      <c r="BX28">
        <f ca="1">IF(VLOOKUP($CA28,[2]ActorTable!$1:$1048576,MATCH("업데이트순번",[2]ActorTable!$1:$1,0),0)&lt;=$BY$1,1,0)
*IF(MID(CA28,7,1)="2",0.1,1)</f>
        <v>0</v>
      </c>
      <c r="BY28">
        <f t="shared" ca="1" si="9"/>
        <v>0</v>
      </c>
      <c r="BZ28">
        <f t="shared" ca="1" si="10"/>
        <v>0.75390625</v>
      </c>
      <c r="CA28" t="str">
        <f ca="1">OFFSET([2]ActorTable!$A$1,ROW()-1,0)</f>
        <v>Actor9927</v>
      </c>
      <c r="CB28" t="str">
        <f ca="1">VLOOKUP($CA28,[2]ActorTable!$1:$1048576,MATCH("이름참고",[2]ActorTable!$1:$1,0),0)</f>
        <v>스트링없음</v>
      </c>
    </row>
    <row r="29" spans="1:80">
      <c r="A29">
        <v>3</v>
      </c>
      <c r="B29">
        <v>7</v>
      </c>
      <c r="C29">
        <f>IF(B29&lt;=9,0,
IF(B29=10,1,2))</f>
        <v>0</v>
      </c>
      <c r="D29">
        <f ca="1">RAND()</f>
        <v>0.83306842188103414</v>
      </c>
      <c r="E29">
        <f ca="1">RAND()</f>
        <v>0.22131355803250763</v>
      </c>
      <c r="F29">
        <f ca="1">RAND()</f>
        <v>0.17877490156422837</v>
      </c>
      <c r="G29">
        <f ca="1">RAND()</f>
        <v>0.36828000730105281</v>
      </c>
      <c r="H29">
        <f ca="1">RAND()</f>
        <v>0.2486891297167142</v>
      </c>
      <c r="I29">
        <f ca="1">RAND()</f>
        <v>0.49289876891779427</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Equip2202</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3000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441</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버블 블래스터</v>
      </c>
      <c r="AL29">
        <v>1</v>
      </c>
      <c r="AM29" t="str">
        <f ca="1">IF(ROW()=2,AN29,OFFSET(AM29,-1,0)&amp;IF(LEN(AN29)=0,"",","&amp;AN29))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{"dy":3,"sl":7,"tp":"fe","vl":"Equip6102","cn":1,"pt":"GO","pr":3500}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1.3495276653171391E-2</v>
      </c>
      <c r="BQ29">
        <f t="shared" ca="1" si="6"/>
        <v>9.4250706880301613E-3</v>
      </c>
      <c r="BR29">
        <f t="shared" ca="1" si="7"/>
        <v>1.0193679918450561E-2</v>
      </c>
      <c r="BS29">
        <f t="shared" ca="1" si="8"/>
        <v>0.23886639676113355</v>
      </c>
      <c r="BT29">
        <f t="shared" ca="1" si="11"/>
        <v>0.16682375117813394</v>
      </c>
      <c r="BU29">
        <f t="shared" ca="1" si="12"/>
        <v>0.18042813455657483</v>
      </c>
      <c r="BV29" t="str">
        <f ca="1">OFFSET([1]EquipTable!$A$1,ROW()-1,0)</f>
        <v>Equip2002</v>
      </c>
      <c r="BX29">
        <f ca="1">IF(VLOOKUP($CA29,[2]ActorTable!$1:$1048576,MATCH("업데이트순번",[2]ActorTable!$1:$1,0),0)&lt;=$BY$1,1,0)
*IF(MID(CA29,7,1)="2",0.1,1)</f>
        <v>1</v>
      </c>
      <c r="BY29">
        <f t="shared" ca="1" si="9"/>
        <v>3.90625E-2</v>
      </c>
      <c r="BZ29">
        <f t="shared" ca="1" si="10"/>
        <v>0.75390625</v>
      </c>
      <c r="CA29" t="str">
        <f ca="1">OFFSET([2]ActorTable!$A$1,ROW()-1,0)</f>
        <v>Actor2128</v>
      </c>
      <c r="CB29" t="str">
        <f ca="1">VLOOKUP($CA29,[2]ActorTable!$1:$1048576,MATCH("이름참고",[2]ActorTable!$1:$1,0),0)</f>
        <v>원더</v>
      </c>
    </row>
    <row r="30" spans="1:80">
      <c r="A30">
        <v>3</v>
      </c>
      <c r="B30">
        <v>8</v>
      </c>
      <c r="C30">
        <f>IF(B30&lt;=9,0,
IF(B30=10,1,2))</f>
        <v>0</v>
      </c>
      <c r="D30">
        <f ca="1">RAND()</f>
        <v>0.77250269302866192</v>
      </c>
      <c r="E30">
        <f ca="1">RAND()</f>
        <v>0.47118041489935047</v>
      </c>
      <c r="F30">
        <f ca="1">RAND()</f>
        <v>0.52726564860905223</v>
      </c>
      <c r="G30">
        <f ca="1">RAND()</f>
        <v>0.99868668653285342</v>
      </c>
      <c r="H30">
        <f ca="1">RAND()</f>
        <v>0.94221841776611548</v>
      </c>
      <c r="I30">
        <f ca="1">RAND()</f>
        <v>0.96949783584791605</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fl2</v>
      </c>
      <c r="AB30" t="s">
        <v>489</v>
      </c>
      <c r="AC30" t="s">
        <v>482</v>
      </c>
      <c r="AD30">
        <v>1</v>
      </c>
      <c r="AE30" t="s">
        <v>129</v>
      </c>
      <c r="AF30">
        <v>190</v>
      </c>
      <c r="AG30">
        <v>99</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카츄진</v>
      </c>
      <c r="AL30">
        <v>1</v>
      </c>
      <c r="AM30" t="str">
        <f ca="1">IF(ROW()=2,AN30,OFFSET(AM30,-1,0)&amp;IF(LEN(AN30)=0,"",","&amp;AN30))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v>
      </c>
      <c r="AN30" t="str">
        <f ca="1">IF(AL30&lt;&gt;1,"",
"{"""&amp;A$1&amp;""":"&amp;A30
&amp;","""&amp;B$1&amp;""":"&amp;B30
&amp;IF(LEN(AA30)=0,"",","""&amp;AA$1&amp;""":"""&amp;AA30&amp;"""")
&amp;IF(LEN(AC30)=0,"",","""&amp;AC$1&amp;""":"""&amp;AC30&amp;"""")
&amp;IF(LEN(AD30)=0,"",","""&amp;AD$1&amp;""":"&amp;AD30)
&amp;IF(LEN(AE30)=0,"",","""&amp;AE$1&amp;""":"""&amp;AE30&amp;"""")
&amp;IF(LEN(AF30)=0,"",","""&amp;AF$1&amp;""":"&amp;AF30)
&amp;IF(LEN(AG30)=0,"",","""&amp;AG$1&amp;""":"&amp;AG30)&amp;"}")</f>
        <v>{"dy":3,"sl":8,"tp":"fl2","vl":"Actor3117","cn":1,"pt":"DI","pp":190,"pr":99}</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1.3495276653171391E-2</v>
      </c>
      <c r="BQ30">
        <f t="shared" ca="1" si="6"/>
        <v>9.4250706880301613E-3</v>
      </c>
      <c r="BR30">
        <f t="shared" ca="1" si="7"/>
        <v>1.0193679918450561E-2</v>
      </c>
      <c r="BS30">
        <f t="shared" ca="1" si="8"/>
        <v>0.25236167341430493</v>
      </c>
      <c r="BT30">
        <f t="shared" ca="1" si="11"/>
        <v>0.17624882186616411</v>
      </c>
      <c r="BU30">
        <f t="shared" ca="1" si="12"/>
        <v>0.19062181447502538</v>
      </c>
      <c r="BV30" t="str">
        <f ca="1">OFFSET([1]EquipTable!$A$1,ROW()-1,0)</f>
        <v>Equip2101</v>
      </c>
      <c r="BX30">
        <f ca="1">IF(VLOOKUP($CA30,[2]ActorTable!$1:$1048576,MATCH("업데이트순번",[2]ActorTable!$1:$1,0),0)&lt;=$BY$1,1,0)
*IF(MID(CA30,7,1)="2",0.1,1)</f>
        <v>1</v>
      </c>
      <c r="BY30">
        <f t="shared" ca="1" si="9"/>
        <v>3.90625E-2</v>
      </c>
      <c r="BZ30">
        <f t="shared" ca="1" si="10"/>
        <v>0.79296875</v>
      </c>
      <c r="CA30" t="str">
        <f ca="1">OFFSET([2]ActorTable!$A$1,ROW()-1,0)</f>
        <v>Actor1029</v>
      </c>
      <c r="CB30" t="str">
        <f ca="1">VLOOKUP($CA30,[2]ActorTable!$1:$1048576,MATCH("이름참고",[2]ActorTable!$1:$1,0),0)</f>
        <v>에이잭</v>
      </c>
    </row>
    <row r="31" spans="1:80">
      <c r="A31">
        <v>3</v>
      </c>
      <c r="B31">
        <v>9</v>
      </c>
      <c r="C31">
        <f>IF(B31&lt;=9,0,
IF(B31=10,1,2))</f>
        <v>0</v>
      </c>
      <c r="D31">
        <f ca="1">RAND()</f>
        <v>0.37193385530893963</v>
      </c>
      <c r="E31">
        <f ca="1">RAND()</f>
        <v>0.79459693380882357</v>
      </c>
      <c r="F31">
        <f ca="1">RAND()</f>
        <v>0.46429744987858701</v>
      </c>
      <c r="G31">
        <f ca="1">RAND()</f>
        <v>0.63993901949477039</v>
      </c>
      <c r="H31">
        <f ca="1">RAND()</f>
        <v>0.87371924406458934</v>
      </c>
      <c r="I31">
        <f ca="1">RAND()</f>
        <v>0.75215128471880088</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fl3</v>
      </c>
      <c r="AB31" t="s">
        <v>490</v>
      </c>
      <c r="AC31" t="s">
        <v>482</v>
      </c>
      <c r="AD31">
        <v>1</v>
      </c>
      <c r="AE31" t="s">
        <v>129</v>
      </c>
      <c r="AF31">
        <v>240</v>
      </c>
      <c r="AG31">
        <v>129</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카츄진</v>
      </c>
      <c r="AL31">
        <v>1</v>
      </c>
      <c r="AM31" t="str">
        <f ca="1">IF(ROW()=2,AN31,OFFSET(AM31,-1,0)&amp;IF(LEN(AN31)=0,"",","&amp;AN31))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v>
      </c>
      <c r="AN31" t="str">
        <f ca="1">IF(AL31&lt;&gt;1,"",
"{"""&amp;A$1&amp;""":"&amp;A31
&amp;","""&amp;B$1&amp;""":"&amp;B31
&amp;IF(LEN(AA31)=0,"",","""&amp;AA$1&amp;""":"""&amp;AA31&amp;"""")
&amp;IF(LEN(AC31)=0,"",","""&amp;AC$1&amp;""":"""&amp;AC31&amp;"""")
&amp;IF(LEN(AD31)=0,"",","""&amp;AD$1&amp;""":"&amp;AD31)
&amp;IF(LEN(AE31)=0,"",","""&amp;AE$1&amp;""":"""&amp;AE31&amp;"""")
&amp;IF(LEN(AF31)=0,"",","""&amp;AF$1&amp;""":"&amp;AF31)
&amp;IF(LEN(AG31)=0,"",","""&amp;AG$1&amp;""":"&amp;AG31)&amp;"}")</f>
        <v>{"dy":3,"sl":9,"tp":"fl3","vl":"Actor3117","cn":1,"pt":"DI","pp":240,"pr":129}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1.3495276653171391E-2</v>
      </c>
      <c r="BQ31">
        <f t="shared" ca="1" si="6"/>
        <v>9.4250706880301613E-3</v>
      </c>
      <c r="BR31">
        <f t="shared" ca="1" si="7"/>
        <v>1.0193679918450561E-2</v>
      </c>
      <c r="BS31">
        <f t="shared" ca="1" si="8"/>
        <v>0.26585695006747634</v>
      </c>
      <c r="BT31">
        <f t="shared" ca="1" si="11"/>
        <v>0.18567389255419428</v>
      </c>
      <c r="BU31">
        <f t="shared" ca="1" si="12"/>
        <v>0.20081549439347593</v>
      </c>
      <c r="BV31" t="str">
        <f ca="1">OFFSET([1]EquipTable!$A$1,ROW()-1,0)</f>
        <v>Equip2102</v>
      </c>
      <c r="BX31">
        <f ca="1">IF(VLOOKUP($CA31,[2]ActorTable!$1:$1048576,MATCH("업데이트순번",[2]ActorTable!$1:$1,0),0)&lt;=$BY$1,1,0)
*IF(MID(CA31,7,1)="2",0.1,1)</f>
        <v>1</v>
      </c>
      <c r="BY31">
        <f t="shared" ca="1" si="9"/>
        <v>3.90625E-2</v>
      </c>
      <c r="BZ31">
        <f t="shared" ca="1" si="10"/>
        <v>0.83203125</v>
      </c>
      <c r="CA31" t="str">
        <f ca="1">OFFSET([2]ActorTable!$A$1,ROW()-1,0)</f>
        <v>Actor0030</v>
      </c>
      <c r="CB31" t="str">
        <f ca="1">VLOOKUP($CA31,[2]ActorTable!$1:$1048576,MATCH("이름참고",[2]ActorTable!$1:$1,0),0)</f>
        <v>도스로프</v>
      </c>
    </row>
    <row r="32" spans="1:80">
      <c r="A32">
        <v>4</v>
      </c>
      <c r="B32">
        <v>0</v>
      </c>
      <c r="C32">
        <f>IF(B32&lt;=9,0,
IF(B32=10,1,2))</f>
        <v>0</v>
      </c>
      <c r="D32">
        <f ca="1">RAND()</f>
        <v>0.37096998525648006</v>
      </c>
      <c r="E32">
        <f ca="1">RAND()</f>
        <v>0.12989820816844155</v>
      </c>
      <c r="F32">
        <f ca="1">RAND()</f>
        <v>0.53517363528972628</v>
      </c>
      <c r="G32">
        <f ca="1">RAND()</f>
        <v>0.5340227182453775</v>
      </c>
      <c r="H32">
        <f ca="1">RAND()</f>
        <v>0.62216430797087285</v>
      </c>
      <c r="I32">
        <f ca="1">RAND()</f>
        <v>0.59394247326689054</v>
      </c>
      <c r="M32" t="str">
        <f ca="1">IF(LEN(J32)&lt;&gt;0,J32,VLOOKUP(D32+$B32,$BJ:$BK,MATCH($BK$1,$BJ$1:$BK$1,0),1))</f>
        <v>지정 장비</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Equip1002</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GO</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800</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479</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용기의 도끼</v>
      </c>
      <c r="AL32">
        <v>1</v>
      </c>
      <c r="AM32" t="str">
        <f ca="1">IF(ROW()=2,AN32,OFFSET(AM32,-1,0)&amp;IF(LEN(AN32)=0,"",","&amp;AN32))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{"dy":4,"sl":0,"tp":"fe","vl":"Equip0001","cn":1,"pt":"GO","pr":700}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1.3495276653171391E-2</v>
      </c>
      <c r="BQ32">
        <f t="shared" ca="1" si="6"/>
        <v>9.4250706880301613E-3</v>
      </c>
      <c r="BR32">
        <f t="shared" ca="1" si="7"/>
        <v>1.0193679918450561E-2</v>
      </c>
      <c r="BS32">
        <f t="shared" ca="1" si="8"/>
        <v>0.27935222672064774</v>
      </c>
      <c r="BT32">
        <f t="shared" ca="1" si="11"/>
        <v>0.19509896324222445</v>
      </c>
      <c r="BU32">
        <f t="shared" ca="1" si="12"/>
        <v>0.21100917431192648</v>
      </c>
      <c r="BV32" t="str">
        <f ca="1">OFFSET([1]EquipTable!$A$1,ROW()-1,0)</f>
        <v>Equip2201</v>
      </c>
      <c r="BX32">
        <f ca="1">IF(VLOOKUP($CA32,[2]ActorTable!$1:$1048576,MATCH("업데이트순번",[2]ActorTable!$1:$1,0),0)&lt;=$BY$1,1,0)
*IF(MID(CA32,7,1)="2",0.1,1)</f>
        <v>0.1</v>
      </c>
      <c r="BY32">
        <f t="shared" ca="1" si="9"/>
        <v>3.90625E-3</v>
      </c>
      <c r="BZ32">
        <f t="shared" ca="1" si="10"/>
        <v>0.87109375</v>
      </c>
      <c r="CA32" t="str">
        <f ca="1">OFFSET([2]ActorTable!$A$1,ROW()-1,0)</f>
        <v>Actor3231</v>
      </c>
      <c r="CB32" t="str">
        <f ca="1">VLOOKUP($CA32,[2]ActorTable!$1:$1048576,MATCH("이름참고",[2]ActorTable!$1:$1,0),0)</f>
        <v>라무무</v>
      </c>
    </row>
    <row r="33" spans="1:80">
      <c r="A33">
        <v>4</v>
      </c>
      <c r="B33">
        <v>1</v>
      </c>
      <c r="C33">
        <f>IF(B33&lt;=9,0,
IF(B33=10,1,2))</f>
        <v>0</v>
      </c>
      <c r="D33">
        <f ca="1">RAND()</f>
        <v>0.81190228772884532</v>
      </c>
      <c r="E33">
        <f ca="1">RAND()</f>
        <v>0.49252110549247674</v>
      </c>
      <c r="F33">
        <f ca="1">RAND()</f>
        <v>1.3998242068834266E-2</v>
      </c>
      <c r="G33">
        <f ca="1">RAND()</f>
        <v>0.66449286456122558</v>
      </c>
      <c r="H33">
        <f ca="1">RAND()</f>
        <v>0.81627684730256611</v>
      </c>
      <c r="I33">
        <f ca="1">RAND()</f>
        <v>0.25444306203140188</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Equip4102</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1100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1.3495276653171391E-2</v>
      </c>
      <c r="BQ33">
        <f t="shared" ca="1" si="6"/>
        <v>9.4250706880301613E-3</v>
      </c>
      <c r="BR33">
        <f t="shared" ca="1" si="7"/>
        <v>1.0193679918450561E-2</v>
      </c>
      <c r="BS33">
        <f t="shared" ca="1" si="8"/>
        <v>0.29284750337381915</v>
      </c>
      <c r="BT33">
        <f t="shared" ca="1" si="11"/>
        <v>0.20452403393025462</v>
      </c>
      <c r="BU33">
        <f t="shared" ca="1" si="12"/>
        <v>0.22120285423037703</v>
      </c>
      <c r="BV33" t="str">
        <f ca="1">OFFSET([1]EquipTable!$A$1,ROW()-1,0)</f>
        <v>Equip2202</v>
      </c>
      <c r="BX33">
        <f ca="1">IF(VLOOKUP($CA33,[2]ActorTable!$1:$1048576,MATCH("업데이트순번",[2]ActorTable!$1:$1,0),0)&lt;=$BY$1,1,0)
*IF(MID(CA33,7,1)="2",0.1,1)</f>
        <v>0</v>
      </c>
      <c r="BY33">
        <f t="shared" ca="1" si="9"/>
        <v>0</v>
      </c>
      <c r="BZ33">
        <f t="shared" ca="1" si="10"/>
        <v>0.875</v>
      </c>
      <c r="CA33" t="str">
        <f ca="1">OFFSET([2]ActorTable!$A$1,ROW()-1,0)</f>
        <v>Actor9932</v>
      </c>
      <c r="CB33" t="str">
        <f ca="1">VLOOKUP($CA33,[2]ActorTable!$1:$1048576,MATCH("이름참고",[2]ActorTable!$1:$1,0),0)</f>
        <v>스트링없음</v>
      </c>
    </row>
    <row r="34" spans="1:80">
      <c r="A34">
        <v>4</v>
      </c>
      <c r="B34">
        <v>2</v>
      </c>
      <c r="C34">
        <f>IF(B34&lt;=9,0,
IF(B34=10,1,2))</f>
        <v>0</v>
      </c>
      <c r="D34">
        <f ca="1">RAND()</f>
        <v>6.0925475026756937E-2</v>
      </c>
      <c r="E34">
        <f ca="1">RAND()</f>
        <v>0.28024719314194491</v>
      </c>
      <c r="F34">
        <f ca="1">RAND()</f>
        <v>0.80211773764123739</v>
      </c>
      <c r="G34">
        <f ca="1">RAND()</f>
        <v>0.82512557277329579</v>
      </c>
      <c r="H34">
        <f ca="1">RAND()</f>
        <v>6.219398140524024E-2</v>
      </c>
      <c r="I34">
        <f ca="1">RAND()</f>
        <v>0.57371753601298336</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28024</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6</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1800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401</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뿔과 뼈</v>
      </c>
      <c r="AL34">
        <v>1</v>
      </c>
      <c r="AM34" t="str">
        <f ca="1">IF(ROW()=2,AN34,OFFSET(AM34,-1,0)&amp;IF(LEN(AN34)=0,"",","&amp;AN34))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{"dy":4,"sl":2,"tp":"fe","vl":"Equip2301","cn":1,"pt":"GO","pr":7600}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1.3495276653171391E-2</v>
      </c>
      <c r="BQ34">
        <f t="shared" ca="1" si="6"/>
        <v>9.4250706880301613E-3</v>
      </c>
      <c r="BR34">
        <f t="shared" ca="1" si="7"/>
        <v>1.0193679918450561E-2</v>
      </c>
      <c r="BS34">
        <f t="shared" ca="1" si="8"/>
        <v>0.30634278002699056</v>
      </c>
      <c r="BT34">
        <f t="shared" ca="1" si="11"/>
        <v>0.21394910461828479</v>
      </c>
      <c r="BU34">
        <f t="shared" ca="1" si="12"/>
        <v>0.23139653414882758</v>
      </c>
      <c r="BV34" t="str">
        <f ca="1">OFFSET([1]EquipTable!$A$1,ROW()-1,0)</f>
        <v>Equip2301</v>
      </c>
      <c r="BX34">
        <f ca="1">IF(VLOOKUP($CA34,[2]ActorTable!$1:$1048576,MATCH("업데이트순번",[2]ActorTable!$1:$1,0),0)&lt;=$BY$1,1,0)
*IF(MID(CA34,7,1)="2",0.1,1)</f>
        <v>0</v>
      </c>
      <c r="BY34">
        <f t="shared" ca="1" si="9"/>
        <v>0</v>
      </c>
      <c r="BZ34">
        <f t="shared" ca="1" si="10"/>
        <v>0.875</v>
      </c>
      <c r="CA34" t="str">
        <f ca="1">OFFSET([2]ActorTable!$A$1,ROW()-1,0)</f>
        <v>Actor0233</v>
      </c>
      <c r="CB34" t="str">
        <f ca="1">VLOOKUP($CA34,[2]ActorTable!$1:$1048576,MATCH("이름참고",[2]ActorTable!$1:$1,0),0)</f>
        <v>시리아</v>
      </c>
    </row>
    <row r="35" spans="1:80">
      <c r="A35">
        <v>4</v>
      </c>
      <c r="B35">
        <v>3</v>
      </c>
      <c r="C35">
        <f>IF(B35&lt;=9,0,
IF(B35=10,1,2))</f>
        <v>0</v>
      </c>
      <c r="D35">
        <f ca="1">RAND()</f>
        <v>0.90593469598590481</v>
      </c>
      <c r="E35">
        <f ca="1">RAND()</f>
        <v>0.47794480436551923</v>
      </c>
      <c r="F35">
        <f ca="1">RAND()</f>
        <v>0.64278100310453623</v>
      </c>
      <c r="G35">
        <f ca="1">RAND()</f>
        <v>0.3673094373092709</v>
      </c>
      <c r="H35">
        <f ca="1">RAND()</f>
        <v>0.14016923704749895</v>
      </c>
      <c r="I35">
        <f ca="1">RAND()</f>
        <v>0.83835100015991026</v>
      </c>
      <c r="M35" t="str">
        <f ca="1">IF(LEN(J35)&lt;&gt;0,J35,VLOOKUP(D35+$B35,$BJ:$BK,MATCH($BK$1,$BJ$1:$BK$1,0),1))</f>
        <v>안 지정 캐릭터 PP 일반등급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47794</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8</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2400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upn</v>
      </c>
      <c r="AB35" t="s">
        <v>92</v>
      </c>
      <c r="AC35">
        <v>43231</v>
      </c>
      <c r="AD35">
        <v>6</v>
      </c>
      <c r="AE35" t="s">
        <v>125</v>
      </c>
      <c r="AG35">
        <v>1800</v>
      </c>
      <c r="AH35" t="str">
        <f>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
      </c>
      <c r="AJ35" t="str">
        <f>IF(ISBLANK($AB35),"",
IF(AND($B35&gt;=VLOOKUP($AB35,$AP:$AS,3,0),$B35&lt;=VLOOKUP($AB35,$AP:$AS,4,0)),"","슬롯타입이상"))</f>
        <v/>
      </c>
      <c r="AK35" t="str">
        <f>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
      </c>
      <c r="AL35">
        <v>1</v>
      </c>
      <c r="AM35" t="str">
        <f ca="1">IF(ROW()=2,AN35,OFFSET(AM35,-1,0)&amp;IF(LEN(AN35)=0,"",","&amp;AN35))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v>
      </c>
      <c r="AN35" t="str">
        <f ca="1">IF(AL35&lt;&gt;1,"",
"{"""&amp;A$1&amp;""":"&amp;A35
&amp;","""&amp;B$1&amp;""":"&amp;B35
&amp;IF(LEN(AA35)=0,"",","""&amp;AA$1&amp;""":"""&amp;AA35&amp;"""")
&amp;IF(LEN(AC35)=0,"",","""&amp;AC$1&amp;""":"""&amp;AC35&amp;"""")
&amp;IF(LEN(AD35)=0,"",","""&amp;AD$1&amp;""":"&amp;AD35)
&amp;IF(LEN(AE35)=0,"",","""&amp;AE$1&amp;""":"""&amp;AE35&amp;"""")
&amp;IF(LEN(AF35)=0,"",","""&amp;AF$1&amp;""":"&amp;AF35)
&amp;IF(LEN(AG35)=0,"",","""&amp;AG$1&amp;""":"&amp;AG35)&amp;"}")</f>
        <v>{"dy":4,"sl":3,"tp":"upn","vl":"43231","cn":6,"pt":"GO","pr":1800}</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1.3495276653171391E-2</v>
      </c>
      <c r="BQ35">
        <f t="shared" ca="1" si="6"/>
        <v>9.4250706880301613E-3</v>
      </c>
      <c r="BR35">
        <f t="shared" ca="1" si="7"/>
        <v>1.0193679918450561E-2</v>
      </c>
      <c r="BS35">
        <f t="shared" ca="1" si="8"/>
        <v>0.31983805668016196</v>
      </c>
      <c r="BT35">
        <f t="shared" ca="1" si="11"/>
        <v>0.22337417530631495</v>
      </c>
      <c r="BU35">
        <f t="shared" ca="1" si="12"/>
        <v>0.24159021406727813</v>
      </c>
      <c r="BV35" t="str">
        <f ca="1">OFFSET([1]EquipTable!$A$1,ROW()-1,0)</f>
        <v>Equip2302</v>
      </c>
      <c r="BX35">
        <f ca="1">IF(VLOOKUP($CA35,[2]ActorTable!$1:$1048576,MATCH("업데이트순번",[2]ActorTable!$1:$1,0),0)&lt;=$BY$1,1,0)
*IF(MID(CA35,7,1)="2",0.1,1)</f>
        <v>0</v>
      </c>
      <c r="BY35">
        <f t="shared" ca="1" si="9"/>
        <v>0</v>
      </c>
      <c r="BZ35">
        <f t="shared" ca="1" si="10"/>
        <v>0.875</v>
      </c>
      <c r="CA35" t="str">
        <f ca="1">OFFSET([2]ActorTable!$A$1,ROW()-1,0)</f>
        <v>Actor9934</v>
      </c>
      <c r="CB35" t="str">
        <f ca="1">VLOOKUP($CA35,[2]ActorTable!$1:$1048576,MATCH("이름참고",[2]ActorTable!$1:$1,0),0)</f>
        <v>스트링없음</v>
      </c>
    </row>
    <row r="36" spans="1:80">
      <c r="A36">
        <v>4</v>
      </c>
      <c r="B36">
        <v>4</v>
      </c>
      <c r="C36">
        <f>IF(B36&lt;=9,0,
IF(B36=10,1,2))</f>
        <v>0</v>
      </c>
      <c r="D36">
        <f ca="1">RAND()</f>
        <v>9.4853995866901797E-2</v>
      </c>
      <c r="E36">
        <f ca="1">RAND()</f>
        <v>0.87060826108570166</v>
      </c>
      <c r="F36">
        <f ca="1">RAND()</f>
        <v>0.92027218197013694</v>
      </c>
      <c r="G36">
        <f ca="1">RAND()</f>
        <v>4.6873046960725362E-2</v>
      </c>
      <c r="H36">
        <f ca="1">RAND()</f>
        <v>0.87012090731469127</v>
      </c>
      <c r="I36">
        <f ca="1">RAND()</f>
        <v>0.85268349933341681</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87060</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13</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3900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485</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1.3495276653171392E-3</v>
      </c>
      <c r="BQ36">
        <f t="shared" ca="1" si="6"/>
        <v>9.4250706880301622E-4</v>
      </c>
      <c r="BR36">
        <f t="shared" ca="1" si="7"/>
        <v>1.0193679918450561E-3</v>
      </c>
      <c r="BS36">
        <f t="shared" ca="1" si="8"/>
        <v>0.33333333333333337</v>
      </c>
      <c r="BT36">
        <f t="shared" ca="1" si="11"/>
        <v>0.23279924599434512</v>
      </c>
      <c r="BU36">
        <f t="shared" ca="1" si="12"/>
        <v>0.2517838939857287</v>
      </c>
      <c r="BV36" t="str">
        <f ca="1">OFFSET([1]EquipTable!$A$1,ROW()-1,0)</f>
        <v>Equip2401</v>
      </c>
      <c r="BX36">
        <f ca="1">IF(VLOOKUP($CA36,[2]ActorTable!$1:$1048576,MATCH("업데이트순번",[2]ActorTable!$1:$1,0),0)&lt;=$BY$1,1,0)
*IF(MID(CA36,7,1)="2",0.1,1)</f>
        <v>0</v>
      </c>
      <c r="BY36">
        <f t="shared" ca="1" si="9"/>
        <v>0</v>
      </c>
      <c r="BZ36">
        <f t="shared" ca="1" si="10"/>
        <v>0.875</v>
      </c>
      <c r="CA36" t="str">
        <f ca="1">OFFSET([2]ActorTable!$A$1,ROW()-1,0)</f>
        <v>Actor2235</v>
      </c>
      <c r="CB36" t="str">
        <f ca="1">VLOOKUP($CA36,[2]ActorTable!$1:$1048576,MATCH("이름참고",[2]ActorTable!$1:$1,0),0)</f>
        <v>린하이</v>
      </c>
    </row>
    <row r="37" spans="1:80">
      <c r="A37">
        <v>4</v>
      </c>
      <c r="B37">
        <v>5</v>
      </c>
      <c r="C37">
        <f>IF(B37&lt;=9,0,
IF(B37=10,1,2))</f>
        <v>0</v>
      </c>
      <c r="D37">
        <f ca="1">RAND()</f>
        <v>0.57083291725747898</v>
      </c>
      <c r="E37">
        <f ca="1">RAND()</f>
        <v>6.8157044307154191E-2</v>
      </c>
      <c r="F37">
        <f ca="1">RAND()</f>
        <v>0.85898411575746003</v>
      </c>
      <c r="G37">
        <f ca="1">RAND()</f>
        <v>5.337861258879506E-2</v>
      </c>
      <c r="H37">
        <f ca="1">RAND()</f>
        <v>0.26194146184918199</v>
      </c>
      <c r="I37">
        <f ca="1">RAND()</f>
        <v>0.12390319925132043</v>
      </c>
      <c r="M37" t="str">
        <f ca="1">IF(LEN(J37)&lt;&gt;0,J37,VLOOKUP(D37+$B37,$BJ:$BK,MATCH($BK$1,$BJ$1:$BK$1,0),1))</f>
        <v>안 지정 캐릭터 PP 영웅등급</v>
      </c>
      <c r="N37">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6815</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3</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900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1.3495276653171392E-3</v>
      </c>
      <c r="BQ37">
        <f t="shared" ca="1" si="6"/>
        <v>9.4250706880301622E-4</v>
      </c>
      <c r="BR37">
        <f t="shared" ca="1" si="7"/>
        <v>1.0193679918450561E-3</v>
      </c>
      <c r="BS37">
        <f t="shared" ca="1" si="8"/>
        <v>0.33468286099865052</v>
      </c>
      <c r="BT37">
        <f t="shared" ca="1" si="11"/>
        <v>0.23374175306314815</v>
      </c>
      <c r="BU37">
        <f t="shared" ca="1" si="12"/>
        <v>0.25280326197757375</v>
      </c>
      <c r="BV37" t="str">
        <f ca="1">OFFSET([1]EquipTable!$A$1,ROW()-1,0)</f>
        <v>Equip2402</v>
      </c>
      <c r="BX37">
        <f ca="1">IF(VLOOKUP($CA37,[2]ActorTable!$1:$1048576,MATCH("업데이트순번",[2]ActorTable!$1:$1,0),0)&lt;=$BY$1,1,0)
*IF(MID(CA37,7,1)="2",0.1,1)</f>
        <v>0</v>
      </c>
      <c r="BY37">
        <f t="shared" ca="1" si="9"/>
        <v>0</v>
      </c>
      <c r="BZ37">
        <f t="shared" ca="1" si="10"/>
        <v>0.875</v>
      </c>
      <c r="CA37" t="str">
        <f ca="1">OFFSET([2]ActorTable!$A$1,ROW()-1,0)</f>
        <v>Actor0236</v>
      </c>
      <c r="CB37" t="str">
        <f ca="1">VLOOKUP($CA37,[2]ActorTable!$1:$1048576,MATCH("이름참고",[2]ActorTable!$1:$1,0),0)</f>
        <v>나인</v>
      </c>
    </row>
    <row r="38" spans="1:80">
      <c r="A38">
        <v>4</v>
      </c>
      <c r="B38">
        <v>6</v>
      </c>
      <c r="C38">
        <f>IF(B38&lt;=9,0,
IF(B38=10,1,2))</f>
        <v>0</v>
      </c>
      <c r="D38">
        <f ca="1">RAND()</f>
        <v>0.82806659232522128</v>
      </c>
      <c r="E38">
        <f ca="1">RAND()</f>
        <v>0.84744376953271783</v>
      </c>
      <c r="F38">
        <f ca="1">RAND()</f>
        <v>0.101737130103292</v>
      </c>
      <c r="G38">
        <f ca="1">RAND()</f>
        <v>0.36180847231058622</v>
      </c>
      <c r="H38">
        <f ca="1">RAND()</f>
        <v>3.7329419257528085E-2</v>
      </c>
      <c r="I38">
        <f ca="1">RAND()</f>
        <v>0.66546281646549643</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Equip7202</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9600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442</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용력의 방패</v>
      </c>
      <c r="AL38">
        <v>1</v>
      </c>
      <c r="AM38" t="str">
        <f ca="1">IF(ROW()=2,AN38,OFFSET(AM38,-1,0)&amp;IF(LEN(AN38)=0,"",","&amp;AN38))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{"dy":4,"sl":6,"tp":"fe","vl":"Equip7101","cn":1,"pt":"GO","pr":3200}</v>
      </c>
      <c r="BM38">
        <f ca="1">IF(VLOOKUP($BV38,[1]EquipTable!$1:$1048576,MATCH("업데이트순번",[1]EquipTable!$1:$1,0),0)&lt;=$BP$1,1,0)
*IF(MID(BV38,7,1)="4",0.1,1)</f>
        <v>0</v>
      </c>
      <c r="BN38">
        <f ca="1">IF(VLOOKUP($BV38,[1]EquipTable!$1:$1048576,MATCH("업데이트순번",[1]EquipTable!$1:$1,0),0)&lt;=$BP$1,1,0)
*IF(MID(BV38,7,1)="4",0.1,1)
*IF(AND(MID(BV38,7,1)&lt;&gt;"4",OR(MID(BV38,6,1)="6",MID(BV38,6,1)="7")),3,1)</f>
        <v>0</v>
      </c>
      <c r="BO38">
        <f ca="1">IF(VLOOKUP($BV38,[1]EquipTable!$1:$1048576,MATCH("업데이트순번",[1]EquipTable!$1:$1,0),0)&lt;=$BP$1,1,0)
*IF(MID(BV38,7,1)="4",0.1,1)
*IF(AND(MID(BV38,7,1)&lt;&gt;"4",MID(BV38,6,1)="8"),4,1)</f>
        <v>0</v>
      </c>
      <c r="BP38">
        <f t="shared" ca="1" si="5"/>
        <v>0</v>
      </c>
      <c r="BQ38">
        <f t="shared" ca="1" si="6"/>
        <v>0</v>
      </c>
      <c r="BR38">
        <f t="shared" ca="1" si="7"/>
        <v>0</v>
      </c>
      <c r="BS38">
        <f t="shared" ca="1" si="8"/>
        <v>0.33603238866396767</v>
      </c>
      <c r="BT38">
        <f t="shared" ca="1" si="11"/>
        <v>0.23468426013195118</v>
      </c>
      <c r="BU38">
        <f t="shared" ca="1" si="12"/>
        <v>0.25382262996941879</v>
      </c>
      <c r="BV38" t="str">
        <f ca="1">OFFSET([1]EquipTable!$A$1,ROW()-1,0)</f>
        <v>Equip2403</v>
      </c>
      <c r="BX38">
        <f ca="1">IF(VLOOKUP($CA38,[2]ActorTable!$1:$1048576,MATCH("업데이트순번",[2]ActorTable!$1:$1,0),0)&lt;=$BY$1,1,0)
*IF(MID(CA38,7,1)="2",0.1,1)</f>
        <v>1</v>
      </c>
      <c r="BY38">
        <f t="shared" ca="1" si="9"/>
        <v>3.90625E-2</v>
      </c>
      <c r="BZ38">
        <f t="shared" ca="1" si="10"/>
        <v>0.875</v>
      </c>
      <c r="CA38" t="str">
        <f ca="1">OFFSET([2]ActorTable!$A$1,ROW()-1,0)</f>
        <v>Actor0037</v>
      </c>
      <c r="CB38" t="str">
        <f ca="1">VLOOKUP($CA38,[2]ActorTable!$1:$1048576,MATCH("이름참고",[2]ActorTable!$1:$1,0),0)</f>
        <v>튤린</v>
      </c>
    </row>
    <row r="39" spans="1:80">
      <c r="A39">
        <v>4</v>
      </c>
      <c r="B39">
        <v>7</v>
      </c>
      <c r="C39">
        <f>IF(B39&lt;=9,0,
IF(B39=10,1,2))</f>
        <v>0</v>
      </c>
      <c r="D39">
        <f ca="1">RAND()</f>
        <v>0.27663102979219156</v>
      </c>
      <c r="E39">
        <f ca="1">RAND()</f>
        <v>0.1490553235096711</v>
      </c>
      <c r="F39">
        <f ca="1">RAND()</f>
        <v>0.8291101866838686</v>
      </c>
      <c r="G39">
        <f ca="1">RAND()</f>
        <v>0.56314175264773891</v>
      </c>
      <c r="H39">
        <f ca="1">RAND()</f>
        <v>0.94545511773499058</v>
      </c>
      <c r="I39">
        <f ca="1">RAND()</f>
        <v>0.38459440167158898</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Equip1301</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7400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427</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SMG28</v>
      </c>
      <c r="AL39">
        <v>1</v>
      </c>
      <c r="AM39" t="str">
        <f ca="1">IF(ROW()=2,AN39,OFFSET(AM39,-1,0)&amp;IF(LEN(AN39)=0,"",","&amp;AN39))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{"dy":4,"sl":7,"tp":"fe","vl":"Equip6002","cn":1,"pt":"GO","pr":1900}</v>
      </c>
      <c r="BM39">
        <f ca="1">IF(VLOOKUP($BV39,[1]EquipTable!$1:$1048576,MATCH("업데이트순번",[1]EquipTable!$1:$1,0),0)&lt;=$BP$1,1,0)
*IF(MID(BV39,7,1)="4",0.1,1)</f>
        <v>0</v>
      </c>
      <c r="BN39">
        <f ca="1">IF(VLOOKUP($BV39,[1]EquipTable!$1:$1048576,MATCH("업데이트순번",[1]EquipTable!$1:$1,0),0)&lt;=$BP$1,1,0)
*IF(MID(BV39,7,1)="4",0.1,1)
*IF(AND(MID(BV39,7,1)&lt;&gt;"4",OR(MID(BV39,6,1)="6",MID(BV39,6,1)="7")),3,1)</f>
        <v>0</v>
      </c>
      <c r="BO39">
        <f ca="1">IF(VLOOKUP($BV39,[1]EquipTable!$1:$1048576,MATCH("업데이트순번",[1]EquipTable!$1:$1,0),0)&lt;=$BP$1,1,0)
*IF(MID(BV39,7,1)="4",0.1,1)
*IF(AND(MID(BV39,7,1)&lt;&gt;"4",MID(BV39,6,1)="8"),4,1)</f>
        <v>0</v>
      </c>
      <c r="BP39">
        <f t="shared" ca="1" si="5"/>
        <v>0</v>
      </c>
      <c r="BQ39">
        <f t="shared" ca="1" si="6"/>
        <v>0</v>
      </c>
      <c r="BR39">
        <f t="shared" ca="1" si="7"/>
        <v>0</v>
      </c>
      <c r="BS39">
        <f t="shared" ca="1" si="8"/>
        <v>0.33603238866396767</v>
      </c>
      <c r="BT39">
        <f t="shared" ca="1" si="11"/>
        <v>0.23468426013195118</v>
      </c>
      <c r="BU39">
        <f t="shared" ca="1" si="12"/>
        <v>0.25382262996941879</v>
      </c>
      <c r="BV39" t="str">
        <f ca="1">OFFSET([1]EquipTable!$A$1,ROW()-1,0)</f>
        <v>Equip2404</v>
      </c>
      <c r="BX39">
        <f ca="1">IF(VLOOKUP($CA39,[2]ActorTable!$1:$1048576,MATCH("업데이트순번",[2]ActorTable!$1:$1,0),0)&lt;=$BY$1,1,0)
*IF(MID(CA39,7,1)="2",0.1,1)</f>
        <v>0.1</v>
      </c>
      <c r="BY39">
        <f t="shared" ca="1" si="9"/>
        <v>3.90625E-3</v>
      </c>
      <c r="BZ39">
        <f t="shared" ca="1" si="10"/>
        <v>0.9140625</v>
      </c>
      <c r="CA39" t="str">
        <f ca="1">OFFSET([2]ActorTable!$A$1,ROW()-1,0)</f>
        <v>Actor2238</v>
      </c>
      <c r="CB39" t="str">
        <f ca="1">VLOOKUP($CA39,[2]ActorTable!$1:$1048576,MATCH("이름참고",[2]ActorTable!$1:$1,0),0)</f>
        <v>니엘</v>
      </c>
    </row>
    <row r="40" spans="1:80">
      <c r="A40">
        <v>4</v>
      </c>
      <c r="B40">
        <v>8</v>
      </c>
      <c r="C40">
        <f>IF(B40&lt;=9,0,
IF(B40=10,1,2))</f>
        <v>0</v>
      </c>
      <c r="D40">
        <f ca="1">RAND()</f>
        <v>0.89291340770864469</v>
      </c>
      <c r="E40">
        <f ca="1">RAND()</f>
        <v>0.19622361919462172</v>
      </c>
      <c r="F40">
        <f ca="1">RAND()</f>
        <v>0.80113358138279511</v>
      </c>
      <c r="G40">
        <f ca="1">RAND()</f>
        <v>0.61437071521860964</v>
      </c>
      <c r="H40">
        <f ca="1">RAND()</f>
        <v>0.65166909712807541</v>
      </c>
      <c r="I40">
        <f ca="1">RAND()</f>
        <v>0.10381801965872284</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
      </c>
      <c r="AL40">
        <v>1</v>
      </c>
      <c r="AM40" t="str">
        <f ca="1">IF(ROW()=2,AN40,OFFSET(AM40,-1,0)&amp;IF(LEN(AN40)=0,"",","&amp;AN40))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v>
      </c>
      <c r="AN40" t="str">
        <f ca="1">IF(AL40&lt;&gt;1,"",
"{"""&amp;A$1&amp;""":"&amp;A40
&amp;","""&amp;B$1&amp;""":"&amp;B40
&amp;IF(LEN(AA40)=0,"",","""&amp;AA$1&amp;""":"""&amp;AA40&amp;"""")
&amp;IF(LEN(AC40)=0,"",","""&amp;AC$1&amp;""":"""&amp;AC40&amp;"""")
&amp;IF(LEN(AD40)=0,"",","""&amp;AD$1&amp;""":"&amp;AD40)
&amp;IF(LEN(AE40)=0,"",","""&amp;AE$1&amp;""":"""&amp;AE40&amp;"""")
&amp;IF(LEN(AF40)=0,"",","""&amp;AF$1&amp;""":"&amp;AF40)
&amp;IF(LEN(AG40)=0,"",","""&amp;AG$1&amp;""":"&amp;AG40)&amp;"}")</f>
        <v>{"dy":4,"sl":8}</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0.33603238866396767</v>
      </c>
      <c r="BT40">
        <f t="shared" ca="1" si="11"/>
        <v>0.23468426013195118</v>
      </c>
      <c r="BU40">
        <f t="shared" ca="1" si="12"/>
        <v>0.25382262996941879</v>
      </c>
      <c r="BV40" t="str">
        <f ca="1">OFFSET([1]EquipTable!$A$1,ROW()-1,0)</f>
        <v>Equip2405</v>
      </c>
      <c r="BX40">
        <f ca="1">IF(VLOOKUP($CA40,[2]ActorTable!$1:$1048576,MATCH("업데이트순번",[2]ActorTable!$1:$1,0),0)&lt;=$BY$1,1,0)
*IF(MID(CA40,7,1)="2",0.1,1)</f>
        <v>1</v>
      </c>
      <c r="BY40">
        <f t="shared" ca="1" si="9"/>
        <v>3.90625E-2</v>
      </c>
      <c r="BZ40">
        <f t="shared" ca="1" si="10"/>
        <v>0.91796875</v>
      </c>
      <c r="CA40" t="str">
        <f ca="1">OFFSET([2]ActorTable!$A$1,ROW()-1,0)</f>
        <v>Actor1039</v>
      </c>
      <c r="CB40" t="str">
        <f ca="1">VLOOKUP($CA40,[2]ActorTable!$1:$1048576,MATCH("이름참고",[2]ActorTable!$1:$1,0),0)</f>
        <v>플랜도</v>
      </c>
    </row>
    <row r="41" spans="1:80">
      <c r="A41">
        <v>4</v>
      </c>
      <c r="B41">
        <v>9</v>
      </c>
      <c r="C41">
        <f>IF(B41&lt;=9,0,
IF(B41=10,1,2))</f>
        <v>0</v>
      </c>
      <c r="D41">
        <f ca="1">RAND()</f>
        <v>4.6641562098249767E-2</v>
      </c>
      <c r="E41">
        <f ca="1">RAND()</f>
        <v>0.85316268103385284</v>
      </c>
      <c r="F41">
        <f ca="1">RAND()</f>
        <v>0.89220710260591496</v>
      </c>
      <c r="G41">
        <f ca="1">RAND()</f>
        <v>0.98951280727005619</v>
      </c>
      <c r="H41">
        <f ca="1">RAND()</f>
        <v>0.41844995907815996</v>
      </c>
      <c r="I41">
        <f ca="1">RAND()</f>
        <v>0.29496846787176667</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
      </c>
      <c r="AL41">
        <v>1</v>
      </c>
      <c r="AM41" t="str">
        <f ca="1">IF(ROW()=2,AN41,OFFSET(AM41,-1,0)&amp;IF(LEN(AN41)=0,"",","&amp;AN41))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v>
      </c>
      <c r="AN41" t="str">
        <f ca="1">IF(AL41&lt;&gt;1,"",
"{"""&amp;A$1&amp;""":"&amp;A41
&amp;","""&amp;B$1&amp;""":"&amp;B41
&amp;IF(LEN(AA41)=0,"",","""&amp;AA$1&amp;""":"""&amp;AA41&amp;"""")
&amp;IF(LEN(AC41)=0,"",","""&amp;AC$1&amp;""":"""&amp;AC41&amp;"""")
&amp;IF(LEN(AD41)=0,"",","""&amp;AD$1&amp;""":"&amp;AD41)
&amp;IF(LEN(AE41)=0,"",","""&amp;AE$1&amp;""":"""&amp;AE41&amp;"""")
&amp;IF(LEN(AF41)=0,"",","""&amp;AF$1&amp;""":"&amp;AF41)
&amp;IF(LEN(AG41)=0,"",","""&amp;AG$1&amp;""":"&amp;AG41)&amp;"}")</f>
        <v>{"dy":4,"sl":9}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1.3495276653171391E-2</v>
      </c>
      <c r="BQ41">
        <f t="shared" ca="1" si="6"/>
        <v>9.4250706880301613E-3</v>
      </c>
      <c r="BR41">
        <f t="shared" ca="1" si="7"/>
        <v>1.0193679918450561E-2</v>
      </c>
      <c r="BS41">
        <f t="shared" ca="1" si="8"/>
        <v>0.33603238866396767</v>
      </c>
      <c r="BT41">
        <f t="shared" ca="1" si="11"/>
        <v>0.23468426013195118</v>
      </c>
      <c r="BU41">
        <f t="shared" ca="1" si="12"/>
        <v>0.25382262996941879</v>
      </c>
      <c r="BV41" t="str">
        <f ca="1">OFFSET([1]EquipTable!$A$1,ROW()-1,0)</f>
        <v>Equip3001</v>
      </c>
      <c r="BX41">
        <f ca="1">IF(VLOOKUP($CA41,[2]ActorTable!$1:$1048576,MATCH("업데이트순번",[2]ActorTable!$1:$1,0),0)&lt;=$BY$1,1,0)
*IF(MID(CA41,7,1)="2",0.1,1)</f>
        <v>0.1</v>
      </c>
      <c r="BY41">
        <f t="shared" ca="1" si="9"/>
        <v>3.90625E-3</v>
      </c>
      <c r="BZ41">
        <f t="shared" ca="1" si="10"/>
        <v>0.95703125</v>
      </c>
      <c r="CA41" t="str">
        <f ca="1">OFFSET([2]ActorTable!$A$1,ROW()-1,0)</f>
        <v>Actor0240</v>
      </c>
      <c r="CB41" t="str">
        <f ca="1">VLOOKUP($CA41,[2]ActorTable!$1:$1048576,MATCH("이름참고",[2]ActorTable!$1:$1,0),0)</f>
        <v>클레타</v>
      </c>
    </row>
    <row r="42" spans="1:80">
      <c r="A42">
        <v>5</v>
      </c>
      <c r="B42">
        <v>0</v>
      </c>
      <c r="C42">
        <f>IF(B42&lt;=9,0,
IF(B42=10,1,2))</f>
        <v>0</v>
      </c>
      <c r="D42">
        <f ca="1">RAND()</f>
        <v>0.40873887313511081</v>
      </c>
      <c r="E42">
        <f ca="1">RAND()</f>
        <v>0.95124506235786865</v>
      </c>
      <c r="F42">
        <f ca="1">RAND()</f>
        <v>6.1937455355905446E-2</v>
      </c>
      <c r="G42">
        <f ca="1">RAND()</f>
        <v>0.30584696522478894</v>
      </c>
      <c r="H42">
        <f ca="1">RAND()</f>
        <v>0.18751521269239646</v>
      </c>
      <c r="I42">
        <f ca="1">RAND()</f>
        <v>0.17905076218723803</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Equip8201</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DI</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37</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407</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1.3495276653171391E-2</v>
      </c>
      <c r="BQ42">
        <f t="shared" ca="1" si="6"/>
        <v>9.4250706880301613E-3</v>
      </c>
      <c r="BR42">
        <f t="shared" ca="1" si="7"/>
        <v>1.0193679918450561E-2</v>
      </c>
      <c r="BS42">
        <f t="shared" ca="1" si="8"/>
        <v>0.34952766531713908</v>
      </c>
      <c r="BT42">
        <f t="shared" ca="1" si="11"/>
        <v>0.24410933081998135</v>
      </c>
      <c r="BU42">
        <f t="shared" ca="1" si="12"/>
        <v>0.26401630988786934</v>
      </c>
      <c r="BV42" t="str">
        <f ca="1">OFFSET([1]EquipTable!$A$1,ROW()-1,0)</f>
        <v>Equip3002</v>
      </c>
      <c r="BX42">
        <f ca="1">IF(VLOOKUP($CA42,[2]ActorTable!$1:$1048576,MATCH("업데이트순번",[2]ActorTable!$1:$1,0),0)&lt;=$BY$1,1,0)
*IF(MID(CA42,7,1)="2",0.1,1)</f>
        <v>1</v>
      </c>
      <c r="BY42">
        <f t="shared" ca="1" si="9"/>
        <v>3.90625E-2</v>
      </c>
      <c r="BZ42">
        <f t="shared" ca="1" si="10"/>
        <v>0.9609375</v>
      </c>
      <c r="CA42" t="str">
        <f ca="1">OFFSET([2]ActorTable!$A$1,ROW()-1,0)</f>
        <v>Actor1141</v>
      </c>
      <c r="CB42" t="str">
        <f ca="1">VLOOKUP($CA42,[2]ActorTable!$1:$1048576,MATCH("이름참고",[2]ActorTable!$1:$1,0),0)</f>
        <v>오비우스</v>
      </c>
    </row>
    <row r="43" spans="1:80">
      <c r="A43">
        <v>5</v>
      </c>
      <c r="B43">
        <v>1</v>
      </c>
      <c r="C43">
        <f>IF(B43&lt;=9,0,
IF(B43=10,1,2))</f>
        <v>0</v>
      </c>
      <c r="D43">
        <f ca="1">RAND()</f>
        <v>0.89837487969767227</v>
      </c>
      <c r="E43">
        <f ca="1">RAND()</f>
        <v>8.9187026431821748E-3</v>
      </c>
      <c r="F43">
        <f ca="1">RAND()</f>
        <v>0.75464223593561808</v>
      </c>
      <c r="G43">
        <f ca="1">RAND()</f>
        <v>0.61668226231973911</v>
      </c>
      <c r="H43">
        <f ca="1">RAND()</f>
        <v>0.31462890699729529</v>
      </c>
      <c r="I43">
        <f ca="1">RAND()</f>
        <v>0.38150575294778966</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Equip0001</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GO</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700</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486</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파수꾼의 숏보우</v>
      </c>
      <c r="AL43">
        <v>1</v>
      </c>
      <c r="AM43" t="str">
        <f ca="1">IF(ROW()=2,AN43,OFFSET(AM43,-1,0)&amp;IF(LEN(AN43)=0,"",","&amp;AN43))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{"dy":5,"sl":1,"tp":"fe","vl":"Equip2202","cn":1,"pt":"GO","pr":3100}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1.3495276653171391E-2</v>
      </c>
      <c r="BQ43">
        <f t="shared" ca="1" si="6"/>
        <v>9.4250706880301613E-3</v>
      </c>
      <c r="BR43">
        <f t="shared" ca="1" si="7"/>
        <v>1.0193679918450561E-2</v>
      </c>
      <c r="BS43">
        <f t="shared" ca="1" si="8"/>
        <v>0.36302294197031049</v>
      </c>
      <c r="BT43">
        <f t="shared" ca="1" si="11"/>
        <v>0.25353440150801149</v>
      </c>
      <c r="BU43">
        <f t="shared" ca="1" si="12"/>
        <v>0.27420998980631989</v>
      </c>
      <c r="BV43" t="str">
        <f ca="1">OFFSET([1]EquipTable!$A$1,ROW()-1,0)</f>
        <v>Equip3101</v>
      </c>
      <c r="BX43">
        <f ca="1">IF(VLOOKUP($CA43,[2]ActorTable!$1:$1048576,MATCH("업데이트순번",[2]ActorTable!$1:$1,0),0)&lt;=$BY$1,1,0)
*IF(MID(CA43,7,1)="2",0.1,1)</f>
        <v>0</v>
      </c>
      <c r="BY43">
        <f t="shared" ca="1" si="9"/>
        <v>0</v>
      </c>
      <c r="BZ43">
        <f t="shared" ca="1" si="10"/>
        <v>1</v>
      </c>
      <c r="CA43" t="str">
        <f ca="1">OFFSET([2]ActorTable!$A$1,ROW()-1,0)</f>
        <v>Actor3242</v>
      </c>
      <c r="CB43" t="str">
        <f ca="1">VLOOKUP($CA43,[2]ActorTable!$1:$1048576,MATCH("이름참고",[2]ActorTable!$1:$1,0),0)</f>
        <v>앰비엘라</v>
      </c>
    </row>
    <row r="44" spans="1:80">
      <c r="A44">
        <v>5</v>
      </c>
      <c r="B44">
        <v>2</v>
      </c>
      <c r="C44">
        <f>IF(B44&lt;=9,0,
IF(B44=10,1,2))</f>
        <v>0</v>
      </c>
      <c r="D44">
        <f ca="1">RAND()</f>
        <v>0.46346197448518833</v>
      </c>
      <c r="E44">
        <f ca="1">RAND()</f>
        <v>0.52433677158309999</v>
      </c>
      <c r="F44">
        <f ca="1">RAND()</f>
        <v>5.7236139159102084E-2</v>
      </c>
      <c r="G44">
        <f ca="1">RAND()</f>
        <v>5.7936746912944814E-2</v>
      </c>
      <c r="H44">
        <f ca="1">RAND()</f>
        <v>6.8375935114927233E-2</v>
      </c>
      <c r="I44">
        <f ca="1">RAND()</f>
        <v>0.50036120576149823</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52433</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9</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2700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1.3495276653171391E-2</v>
      </c>
      <c r="BQ44">
        <f t="shared" ca="1" si="6"/>
        <v>9.4250706880301613E-3</v>
      </c>
      <c r="BR44">
        <f t="shared" ca="1" si="7"/>
        <v>1.0193679918450561E-2</v>
      </c>
      <c r="BS44">
        <f t="shared" ca="1" si="8"/>
        <v>0.37651821862348189</v>
      </c>
      <c r="BT44">
        <f t="shared" ca="1" si="11"/>
        <v>0.26295947219604165</v>
      </c>
      <c r="BU44">
        <f t="shared" ca="1" si="12"/>
        <v>0.28440366972477044</v>
      </c>
      <c r="BV44" t="str">
        <f ca="1">OFFSET([1]EquipTable!$A$1,ROW()-1,0)</f>
        <v>Equip3102</v>
      </c>
      <c r="BX44">
        <f>IF(VLOOKUP($CA44,[2]ActorTable!$1:$1048576,MATCH("업데이트순번",[2]ActorTable!$1:$1,0),0)&lt;=$BY$1,1,0)
*IF(MID(CA44,7,1)="2",0.1,1)</f>
        <v>0</v>
      </c>
      <c r="BY44">
        <f t="shared" ca="1" si="9"/>
        <v>0</v>
      </c>
      <c r="BZ44">
        <f t="shared" ca="1" si="10"/>
        <v>1</v>
      </c>
      <c r="CA44" t="s">
        <v>206</v>
      </c>
      <c r="CB44" t="str">
        <f>VLOOKUP($CA44,[2]ActorTable!$1:$1048576,MATCH("이름참고",[2]ActorTable!$1:$1,0),0)</f>
        <v>레나</v>
      </c>
    </row>
    <row r="45" spans="1:80">
      <c r="A45">
        <v>5</v>
      </c>
      <c r="B45">
        <v>3</v>
      </c>
      <c r="C45">
        <f>IF(B45&lt;=9,0,
IF(B45=10,1,2))</f>
        <v>0</v>
      </c>
      <c r="D45">
        <f ca="1">RAND()</f>
        <v>0.25827309408514176</v>
      </c>
      <c r="E45">
        <f ca="1">RAND()</f>
        <v>0.73266203834871979</v>
      </c>
      <c r="F45">
        <f ca="1">RAND()</f>
        <v>0.9780706780111118</v>
      </c>
      <c r="G45">
        <f ca="1">RAND()</f>
        <v>0.71153896703219965</v>
      </c>
      <c r="H45">
        <f ca="1">RAND()</f>
        <v>0.18759775249217103</v>
      </c>
      <c r="I45">
        <f ca="1">RAND()</f>
        <v>3.4609776287066629E-2</v>
      </c>
      <c r="M45" t="str">
        <f ca="1">IF(LEN(J45)&lt;&gt;0,J45,VLOOKUP(D45+$B45,$BJ:$BK,MATCH($BK$1,$BJ$1:$BK$1,0),1))</f>
        <v>안 지정 캐릭터 PP 일반등급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73266</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11</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3300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506</v>
      </c>
      <c r="AD45">
        <v>1</v>
      </c>
      <c r="AE45" t="s">
        <v>125</v>
      </c>
      <c r="AG45">
        <v>1400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그림자 단검</v>
      </c>
      <c r="AL45">
        <v>1</v>
      </c>
      <c r="AM45" t="str">
        <f ca="1">IF(ROW()=2,AN45,OFFSET(AM45,-1,0)&amp;IF(LEN(AN45)=0,"",","&amp;AN45))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v>
      </c>
      <c r="AN45" t="str">
        <f ca="1">IF(AL45&lt;&gt;1,"",
"{"""&amp;A$1&amp;""":"&amp;A45
&amp;","""&amp;B$1&amp;""":"&amp;B45
&amp;IF(LEN(AA45)=0,"",","""&amp;AA$1&amp;""":"""&amp;AA45&amp;"""")
&amp;IF(LEN(AC45)=0,"",","""&amp;AC$1&amp;""":"""&amp;AC45&amp;"""")
&amp;IF(LEN(AD45)=0,"",","""&amp;AD$1&amp;""":"&amp;AD45)
&amp;IF(LEN(AE45)=0,"",","""&amp;AE$1&amp;""":"""&amp;AE45&amp;"""")
&amp;IF(LEN(AF45)=0,"",","""&amp;AF$1&amp;""":"&amp;AF45)
&amp;IF(LEN(AG45)=0,"",","""&amp;AG$1&amp;""":"&amp;AG45)&amp;"}")</f>
        <v>{"dy":5,"sl":3,"tp":"fe","vl":"Equip1102","cn":1,"pt":"GO","pr":1400}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1.3495276653171391E-2</v>
      </c>
      <c r="BQ45">
        <f t="shared" ca="1" si="6"/>
        <v>9.4250706880301613E-3</v>
      </c>
      <c r="BR45">
        <f t="shared" ca="1" si="7"/>
        <v>1.0193679918450561E-2</v>
      </c>
      <c r="BS45">
        <f t="shared" ca="1" si="8"/>
        <v>0.3900134952766533</v>
      </c>
      <c r="BT45">
        <f t="shared" ca="1" si="11"/>
        <v>0.27238454288407182</v>
      </c>
      <c r="BU45">
        <f t="shared" ca="1" si="12"/>
        <v>0.29459734964322098</v>
      </c>
      <c r="BV45" t="str">
        <f ca="1">OFFSET([1]EquipTable!$A$1,ROW()-1,0)</f>
        <v>Equip3201</v>
      </c>
      <c r="BX45">
        <f>IF(VLOOKUP($CA45,[2]ActorTable!$1:$1048576,MATCH("업데이트순번",[2]ActorTable!$1:$1,0),0)&lt;=$BY$1,1,0)
*IF(MID(CA45,7,1)="2",0.1,1)</f>
        <v>0</v>
      </c>
      <c r="BY45">
        <f t="shared" ca="1" si="9"/>
        <v>0</v>
      </c>
      <c r="BZ45">
        <f t="shared" ca="1" si="10"/>
        <v>1</v>
      </c>
      <c r="CA45" t="s">
        <v>207</v>
      </c>
      <c r="CB45" t="str">
        <f>VLOOKUP($CA45,[2]ActorTable!$1:$1048576,MATCH("이름참고",[2]ActorTable!$1:$1,0),0)</f>
        <v>서린</v>
      </c>
    </row>
    <row r="46" spans="1:80">
      <c r="A46">
        <v>5</v>
      </c>
      <c r="B46">
        <v>4</v>
      </c>
      <c r="C46">
        <f>IF(B46&lt;=9,0,
IF(B46=10,1,2))</f>
        <v>0</v>
      </c>
      <c r="D46">
        <f ca="1">RAND()</f>
        <v>0.32202434408240399</v>
      </c>
      <c r="E46">
        <f ca="1">RAND()</f>
        <v>0.69281942014864994</v>
      </c>
      <c r="F46">
        <f ca="1">RAND()</f>
        <v>0.46656413359960813</v>
      </c>
      <c r="G46">
        <f ca="1">RAND()</f>
        <v>0.42995305354500346</v>
      </c>
      <c r="H46">
        <f ca="1">RAND()</f>
        <v>0.47707623594228754</v>
      </c>
      <c r="I46">
        <f ca="1">RAND()</f>
        <v>0.97010524886637084</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69281</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11</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3300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488</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자작나무 도끼</v>
      </c>
      <c r="AL46">
        <v>1</v>
      </c>
      <c r="AM46" t="str">
        <f ca="1">IF(ROW()=2,AN46,OFFSET(AM46,-1,0)&amp;IF(LEN(AN46)=0,"",","&amp;AN46))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{"dy":5,"sl":4,"tp":"fe","vl":"Equip0301","cn":1,"pt":"GO","pr":800}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1.3495276653171391E-2</v>
      </c>
      <c r="BQ46">
        <f t="shared" ca="1" si="6"/>
        <v>9.4250706880301613E-3</v>
      </c>
      <c r="BR46">
        <f t="shared" ca="1" si="7"/>
        <v>1.0193679918450561E-2</v>
      </c>
      <c r="BS46">
        <f t="shared" ca="1" si="8"/>
        <v>0.40350877192982471</v>
      </c>
      <c r="BT46">
        <f t="shared" ca="1" si="11"/>
        <v>0.28180961357210199</v>
      </c>
      <c r="BU46">
        <f t="shared" ca="1" si="12"/>
        <v>0.30479102956167153</v>
      </c>
      <c r="BV46" t="str">
        <f ca="1">OFFSET([1]EquipTable!$A$1,ROW()-1,0)</f>
        <v>Equip3202</v>
      </c>
    </row>
    <row r="47" spans="1:80">
      <c r="A47">
        <v>5</v>
      </c>
      <c r="B47">
        <v>5</v>
      </c>
      <c r="C47">
        <f>IF(B47&lt;=9,0,
IF(B47=10,1,2))</f>
        <v>0</v>
      </c>
      <c r="D47">
        <f ca="1">RAND()</f>
        <v>0.32896388085408923</v>
      </c>
      <c r="E47">
        <f ca="1">RAND()</f>
        <v>0.57172220008800378</v>
      </c>
      <c r="F47">
        <f ca="1">RAND()</f>
        <v>0.82714287761399929</v>
      </c>
      <c r="G47">
        <f ca="1">RAND()</f>
        <v>0.24303087982214644</v>
      </c>
      <c r="H47">
        <f ca="1">RAND()</f>
        <v>0.87946444387378364</v>
      </c>
      <c r="I47">
        <f ca="1">RAND()</f>
        <v>0.24536952804605039</v>
      </c>
      <c r="M47" t="str">
        <f ca="1">IF(LEN(J47)&lt;&gt;0,J47,VLOOKUP(D47+$B47,$BJ:$BK,MATCH($BK$1,$BJ$1:$BK$1,0),1))</f>
        <v>지정 장비</v>
      </c>
      <c r="N47" t="str">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Equip5002</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1</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600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1.3495276653171391E-2</v>
      </c>
      <c r="BQ47">
        <f t="shared" ca="1" si="6"/>
        <v>9.4250706880301613E-3</v>
      </c>
      <c r="BR47">
        <f t="shared" ca="1" si="7"/>
        <v>1.0193679918450561E-2</v>
      </c>
      <c r="BS47">
        <f t="shared" ca="1" si="8"/>
        <v>0.41700404858299611</v>
      </c>
      <c r="BT47">
        <f t="shared" ca="1" si="11"/>
        <v>0.29123468426013216</v>
      </c>
      <c r="BU47">
        <f t="shared" ca="1" si="12"/>
        <v>0.31498470948012208</v>
      </c>
      <c r="BV47" t="str">
        <f ca="1">OFFSET([1]EquipTable!$A$1,ROW()-1,0)</f>
        <v>Equip3301</v>
      </c>
    </row>
    <row r="48" spans="1:80">
      <c r="A48">
        <v>5</v>
      </c>
      <c r="B48">
        <v>6</v>
      </c>
      <c r="C48">
        <f>IF(B48&lt;=9,0,
IF(B48=10,1,2))</f>
        <v>0</v>
      </c>
      <c r="D48">
        <f ca="1">RAND()</f>
        <v>0.92650429424032454</v>
      </c>
      <c r="E48">
        <f ca="1">RAND()</f>
        <v>0.16169886737065198</v>
      </c>
      <c r="F48">
        <f ca="1">RAND()</f>
        <v>0.35440275331867155</v>
      </c>
      <c r="G48">
        <f ca="1">RAND()</f>
        <v>3.9873650816145467E-2</v>
      </c>
      <c r="H48">
        <f ca="1">RAND()</f>
        <v>0.95463346872372334</v>
      </c>
      <c r="I48">
        <f ca="1">RAND()</f>
        <v>1.7314021347864639E-2</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Equip2001</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600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395</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1.3495276653171391E-2</v>
      </c>
      <c r="BQ48">
        <f t="shared" ca="1" si="6"/>
        <v>9.4250706880301613E-3</v>
      </c>
      <c r="BR48">
        <f t="shared" ca="1" si="7"/>
        <v>1.0193679918450561E-2</v>
      </c>
      <c r="BS48">
        <f t="shared" ca="1" si="8"/>
        <v>0.43049932523616752</v>
      </c>
      <c r="BT48">
        <f t="shared" ca="1" si="11"/>
        <v>0.30065975494816233</v>
      </c>
      <c r="BU48">
        <f t="shared" ca="1" si="12"/>
        <v>0.32517838939857263</v>
      </c>
      <c r="BV48" t="str">
        <f ca="1">OFFSET([1]EquipTable!$A$1,ROW()-1,0)</f>
        <v>Equip3302</v>
      </c>
    </row>
    <row r="49" spans="1:74">
      <c r="A49">
        <v>5</v>
      </c>
      <c r="B49">
        <v>7</v>
      </c>
      <c r="C49">
        <f>IF(B49&lt;=9,0,
IF(B49=10,1,2))</f>
        <v>0</v>
      </c>
      <c r="D49">
        <f ca="1">RAND()</f>
        <v>0.32404816726939201</v>
      </c>
      <c r="E49">
        <f ca="1">RAND()</f>
        <v>0.23186243696755815</v>
      </c>
      <c r="F49">
        <f ca="1">RAND()</f>
        <v>0.95003228548347263</v>
      </c>
      <c r="G49">
        <f ca="1">RAND()</f>
        <v>1.1451188036251891E-2</v>
      </c>
      <c r="H49">
        <f ca="1">RAND()</f>
        <v>5.6859727576069274E-2</v>
      </c>
      <c r="I49">
        <f ca="1">RAND()</f>
        <v>0.88138656150265104</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Equip2301</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DI</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12</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379</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1.3495276653171392E-3</v>
      </c>
      <c r="BQ49">
        <f t="shared" ca="1" si="6"/>
        <v>9.4250706880301622E-4</v>
      </c>
      <c r="BR49">
        <f t="shared" ca="1" si="7"/>
        <v>1.0193679918450561E-3</v>
      </c>
      <c r="BS49">
        <f t="shared" ca="1" si="8"/>
        <v>0.44399460188933892</v>
      </c>
      <c r="BT49">
        <f t="shared" ca="1" si="11"/>
        <v>0.3100848256361925</v>
      </c>
      <c r="BU49">
        <f t="shared" ca="1" si="12"/>
        <v>0.33537206931702318</v>
      </c>
      <c r="BV49" t="str">
        <f ca="1">OFFSET([1]EquipTable!$A$1,ROW()-1,0)</f>
        <v>Equip3401</v>
      </c>
    </row>
    <row r="50" spans="1:74">
      <c r="A50">
        <v>5</v>
      </c>
      <c r="B50">
        <v>8</v>
      </c>
      <c r="C50">
        <f>IF(B50&lt;=9,0,
IF(B50=10,1,2))</f>
        <v>0</v>
      </c>
      <c r="D50">
        <f ca="1">RAND()</f>
        <v>0.22050579465472431</v>
      </c>
      <c r="E50">
        <f ca="1">RAND()</f>
        <v>0.67650983092590256</v>
      </c>
      <c r="F50">
        <f ca="1">RAND()</f>
        <v>4.1803344177958612E-3</v>
      </c>
      <c r="G50">
        <f ca="1">RAND()</f>
        <v>0.71696019656956667</v>
      </c>
      <c r="H50">
        <f ca="1">RAND()</f>
        <v>0.82294404492508166</v>
      </c>
      <c r="I50">
        <f ca="1">RAND()</f>
        <v>0.64793150564463875</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
      </c>
      <c r="AL50">
        <v>1</v>
      </c>
      <c r="AM50" t="str">
        <f ca="1">IF(ROW()=2,AN50,OFFSET(AM50,-1,0)&amp;IF(LEN(AN50)=0,"",","&amp;AN50))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v>
      </c>
      <c r="AN50" t="str">
        <f ca="1">IF(AL50&lt;&gt;1,"",
"{"""&amp;A$1&amp;""":"&amp;A50
&amp;","""&amp;B$1&amp;""":"&amp;B50
&amp;IF(LEN(AA50)=0,"",","""&amp;AA$1&amp;""":"""&amp;AA50&amp;"""")
&amp;IF(LEN(AC50)=0,"",","""&amp;AC$1&amp;""":"""&amp;AC50&amp;"""")
&amp;IF(LEN(AD50)=0,"",","""&amp;AD$1&amp;""":"&amp;AD50)
&amp;IF(LEN(AE50)=0,"",","""&amp;AE$1&amp;""":"""&amp;AE50&amp;"""")
&amp;IF(LEN(AF50)=0,"",","""&amp;AF$1&amp;""":"&amp;AF50)
&amp;IF(LEN(AG50)=0,"",","""&amp;AG$1&amp;""":"&amp;AG50)&amp;"}")</f>
        <v>{"dy":5,"sl":8}</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1.3495276653171392E-3</v>
      </c>
      <c r="BQ50">
        <f t="shared" ca="1" si="6"/>
        <v>9.4250706880301622E-4</v>
      </c>
      <c r="BR50">
        <f t="shared" ca="1" si="7"/>
        <v>1.0193679918450561E-3</v>
      </c>
      <c r="BS50">
        <f t="shared" ca="1" si="8"/>
        <v>0.44534412955465608</v>
      </c>
      <c r="BT50">
        <f t="shared" ca="1" si="11"/>
        <v>0.3110273327049955</v>
      </c>
      <c r="BU50">
        <f t="shared" ca="1" si="12"/>
        <v>0.33639143730886822</v>
      </c>
      <c r="BV50" t="str">
        <f ca="1">OFFSET([1]EquipTable!$A$1,ROW()-1,0)</f>
        <v>Equip3402</v>
      </c>
    </row>
    <row r="51" spans="1:74">
      <c r="A51">
        <v>5</v>
      </c>
      <c r="B51">
        <v>9</v>
      </c>
      <c r="C51">
        <f>IF(B51&lt;=9,0,
IF(B51=10,1,2))</f>
        <v>0</v>
      </c>
      <c r="D51">
        <f ca="1">RAND()</f>
        <v>0.64886146496212105</v>
      </c>
      <c r="E51">
        <f ca="1">RAND()</f>
        <v>0.42118461941169627</v>
      </c>
      <c r="F51">
        <f ca="1">RAND()</f>
        <v>0.65953977045784418</v>
      </c>
      <c r="G51">
        <f ca="1">RAND()</f>
        <v>0.53807434585608627</v>
      </c>
      <c r="H51">
        <f ca="1">RAND()</f>
        <v>0.28260427255536635</v>
      </c>
      <c r="I51">
        <f ca="1">RAND()</f>
        <v>0.42844659449579336</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
      </c>
      <c r="AL51">
        <v>1</v>
      </c>
      <c r="AM51" t="str">
        <f ca="1">IF(ROW()=2,AN51,OFFSET(AM51,-1,0)&amp;IF(LEN(AN51)=0,"",","&amp;AN51))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v>
      </c>
      <c r="AN51" t="str">
        <f ca="1">IF(AL51&lt;&gt;1,"",
"{"""&amp;A$1&amp;""":"&amp;A51
&amp;","""&amp;B$1&amp;""":"&amp;B51
&amp;IF(LEN(AA51)=0,"",","""&amp;AA$1&amp;""":"""&amp;AA51&amp;"""")
&amp;IF(LEN(AC51)=0,"",","""&amp;AC$1&amp;""":"""&amp;AC51&amp;"""")
&amp;IF(LEN(AD51)=0,"",","""&amp;AD$1&amp;""":"&amp;AD51)
&amp;IF(LEN(AE51)=0,"",","""&amp;AE$1&amp;""":"""&amp;AE51&amp;"""")
&amp;IF(LEN(AF51)=0,"",","""&amp;AF$1&amp;""":"&amp;AF51)
&amp;IF(LEN(AG51)=0,"",","""&amp;AG$1&amp;""":"&amp;AG51)&amp;"}")</f>
        <v>{"dy":5,"sl":9}</v>
      </c>
      <c r="BM51">
        <f ca="1">IF(VLOOKUP($BV51,[1]EquipTable!$1:$1048576,MATCH("업데이트순번",[1]EquipTable!$1:$1,0),0)&lt;=$BP$1,1,0)
*IF(MID(BV51,7,1)="4",0.1,1)</f>
        <v>0</v>
      </c>
      <c r="BN51">
        <f ca="1">IF(VLOOKUP($BV51,[1]EquipTable!$1:$1048576,MATCH("업데이트순번",[1]EquipTable!$1:$1,0),0)&lt;=$BP$1,1,0)
*IF(MID(BV51,7,1)="4",0.1,1)
*IF(AND(MID(BV51,7,1)&lt;&gt;"4",OR(MID(BV51,6,1)="6",MID(BV51,6,1)="7")),3,1)</f>
        <v>0</v>
      </c>
      <c r="BO51">
        <f ca="1">IF(VLOOKUP($BV51,[1]EquipTable!$1:$1048576,MATCH("업데이트순번",[1]EquipTable!$1:$1,0),0)&lt;=$BP$1,1,0)
*IF(MID(BV51,7,1)="4",0.1,1)
*IF(AND(MID(BV51,7,1)&lt;&gt;"4",MID(BV51,6,1)="8"),4,1)</f>
        <v>0</v>
      </c>
      <c r="BP51">
        <f t="shared" ca="1" si="5"/>
        <v>0</v>
      </c>
      <c r="BQ51">
        <f t="shared" ca="1" si="6"/>
        <v>0</v>
      </c>
      <c r="BR51">
        <f t="shared" ca="1" si="7"/>
        <v>0</v>
      </c>
      <c r="BS51">
        <f t="shared" ca="1" si="8"/>
        <v>0.44669365721997323</v>
      </c>
      <c r="BT51">
        <f t="shared" ca="1" si="11"/>
        <v>0.3119698397737985</v>
      </c>
      <c r="BU51">
        <f t="shared" ca="1" si="12"/>
        <v>0.33741080530071327</v>
      </c>
      <c r="BV51" t="str">
        <f ca="1">OFFSET([1]EquipTable!$A$1,ROW()-1,0)</f>
        <v>Equip3403</v>
      </c>
    </row>
    <row r="52" spans="1:74">
      <c r="A52">
        <v>6</v>
      </c>
      <c r="B52">
        <v>0</v>
      </c>
      <c r="C52">
        <f>IF(B52&lt;=9,0,
IF(B52=10,1,2))</f>
        <v>0</v>
      </c>
      <c r="D52">
        <f ca="1">RAND()</f>
        <v>0.49627901178841949</v>
      </c>
      <c r="E52">
        <f ca="1">RAND()</f>
        <v>0.99978141929243658</v>
      </c>
      <c r="F52">
        <f ca="1">RAND()</f>
        <v>0.12230683740883341</v>
      </c>
      <c r="G52">
        <f ca="1">RAND()</f>
        <v>0.31949115426336794</v>
      </c>
      <c r="H52">
        <f ca="1">RAND()</f>
        <v>0.9274908690003103</v>
      </c>
      <c r="I52">
        <f ca="1">RAND()</f>
        <v>0.7967985768795397</v>
      </c>
      <c r="M52" t="str">
        <f ca="1">IF(LEN(J52)&lt;&gt;0,J52,VLOOKUP(D52+$B52,$BJ:$BK,MATCH($BK$1,$BJ$1:$BK$1,0),1))</f>
        <v>지정 장비</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Equip8402</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DI</v>
      </c>
      <c r="Q52">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250</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171</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전설</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v>
      </c>
      <c r="BN52">
        <f ca="1">IF(VLOOKUP($BV52,[1]EquipTable!$1:$1048576,MATCH("업데이트순번",[1]EquipTable!$1:$1,0),0)&lt;=$BP$1,1,0)
*IF(MID(BV52,7,1)="4",0.1,1)
*IF(AND(MID(BV52,7,1)&lt;&gt;"4",OR(MID(BV52,6,1)="6",MID(BV52,6,1)="7")),3,1)</f>
        <v>0</v>
      </c>
      <c r="BO52">
        <f ca="1">IF(VLOOKUP($BV52,[1]EquipTable!$1:$1048576,MATCH("업데이트순번",[1]EquipTable!$1:$1,0),0)&lt;=$BP$1,1,0)
*IF(MID(BV52,7,1)="4",0.1,1)
*IF(AND(MID(BV52,7,1)&lt;&gt;"4",MID(BV52,6,1)="8"),4,1)</f>
        <v>0</v>
      </c>
      <c r="BP52">
        <f t="shared" ca="1" si="5"/>
        <v>0</v>
      </c>
      <c r="BQ52">
        <f t="shared" ca="1" si="6"/>
        <v>0</v>
      </c>
      <c r="BR52">
        <f t="shared" ca="1" si="7"/>
        <v>0</v>
      </c>
      <c r="BS52">
        <f t="shared" ca="1" si="8"/>
        <v>0.44669365721997323</v>
      </c>
      <c r="BT52">
        <f t="shared" ca="1" si="11"/>
        <v>0.3119698397737985</v>
      </c>
      <c r="BU52">
        <f t="shared" ca="1" si="12"/>
        <v>0.33741080530071327</v>
      </c>
      <c r="BV52" t="str">
        <f ca="1">OFFSET([1]EquipTable!$A$1,ROW()-1,0)</f>
        <v>Equip3404</v>
      </c>
    </row>
    <row r="53" spans="1:74">
      <c r="A53">
        <v>6</v>
      </c>
      <c r="B53">
        <v>1</v>
      </c>
      <c r="C53">
        <f>IF(B53&lt;=9,0,
IF(B53=10,1,2))</f>
        <v>0</v>
      </c>
      <c r="D53">
        <f ca="1">RAND()</f>
        <v>0.2165707678670975</v>
      </c>
      <c r="E53">
        <f ca="1">RAND()</f>
        <v>0.22485848823057875</v>
      </c>
      <c r="F53">
        <f ca="1">RAND()</f>
        <v>0.40469713000617846</v>
      </c>
      <c r="G53">
        <f ca="1">RAND()</f>
        <v>0.41241614965942386</v>
      </c>
      <c r="H53">
        <f ca="1">RAND()</f>
        <v>0.4768624769250206</v>
      </c>
      <c r="I53">
        <f ca="1">RAND()</f>
        <v>9.3611932738568715E-4</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Equip1403</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DI</v>
      </c>
      <c r="Q53">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32</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16</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전설</v>
      </c>
      <c r="U53" t="s">
        <v>82</v>
      </c>
      <c r="V53" t="s">
        <v>194</v>
      </c>
      <c r="W53">
        <v>1</v>
      </c>
      <c r="X53" t="s">
        <v>125</v>
      </c>
      <c r="Z53">
        <v>7000</v>
      </c>
      <c r="AA53" t="str">
        <f ca="1">IF(ISBLANK(AB53),"",
VLOOKUP(AB53,OFFSET(INDIRECT("$A:$B"),0,MATCH(AB$1&amp;"_Verify",INDIRECT("$1:$1"),0)-1),2,0)
)</f>
        <v>fe</v>
      </c>
      <c r="AB53" t="s">
        <v>82</v>
      </c>
      <c r="AC53" t="s">
        <v>498</v>
      </c>
      <c r="AD53">
        <v>1</v>
      </c>
      <c r="AE53" t="s">
        <v>129</v>
      </c>
      <c r="AF53">
        <v>169</v>
      </c>
      <c r="AG53">
        <v>59</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전설</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반중력 스태프</v>
      </c>
      <c r="AL53">
        <v>1</v>
      </c>
      <c r="AM53" t="str">
        <f ca="1">IF(ROW()=2,AN53,OFFSET(AM53,-1,0)&amp;IF(LEN(AN53)=0,"",","&amp;AN53))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v>
      </c>
      <c r="AN53" t="str">
        <f ca="1">IF(AL53&lt;&gt;1,"",
"{"""&amp;A$1&amp;""":"&amp;A53
&amp;","""&amp;B$1&amp;""":"&amp;B53
&amp;IF(LEN(AA53)=0,"",","""&amp;AA$1&amp;""":"""&amp;AA53&amp;"""")
&amp;IF(LEN(AC53)=0,"",","""&amp;AC$1&amp;""":"""&amp;AC53&amp;"""")
&amp;IF(LEN(AD53)=0,"",","""&amp;AD$1&amp;""":"&amp;AD53)
&amp;IF(LEN(AE53)=0,"",","""&amp;AE$1&amp;""":"""&amp;AE53&amp;"""")
&amp;IF(LEN(AF53)=0,"",","""&amp;AF$1&amp;""":"&amp;AF53)
&amp;IF(LEN(AG53)=0,"",","""&amp;AG$1&amp;""":"&amp;AG53)&amp;"}")</f>
        <v>{"dy":6,"sl":1,"tp":"fe","vl":"Equip3401","cn":1,"pt":"DI","pp":169,"pr":59}</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0.44669365721997323</v>
      </c>
      <c r="BT53">
        <f t="shared" ca="1" si="11"/>
        <v>0.3119698397737985</v>
      </c>
      <c r="BU53">
        <f t="shared" ca="1" si="12"/>
        <v>0.33741080530071327</v>
      </c>
      <c r="BV53" t="str">
        <f ca="1">OFFSET([1]EquipTable!$A$1,ROW()-1,0)</f>
        <v>Equip3405</v>
      </c>
    </row>
    <row r="54" spans="1:74">
      <c r="A54">
        <v>6</v>
      </c>
      <c r="B54">
        <v>2</v>
      </c>
      <c r="C54">
        <f>IF(B54&lt;=9,0,
IF(B54=10,1,2))</f>
        <v>0</v>
      </c>
      <c r="D54">
        <f ca="1">RAND()</f>
        <v>4.607770746462303E-2</v>
      </c>
      <c r="E54">
        <f ca="1">RAND()</f>
        <v>0.90123615305895144</v>
      </c>
      <c r="F54">
        <f ca="1">RAND()</f>
        <v>0.60955519321796581</v>
      </c>
      <c r="G54">
        <f ca="1">RAND()</f>
        <v>0.82663483219045242</v>
      </c>
      <c r="H54">
        <f ca="1">RAND()</f>
        <v>0.50120583273287045</v>
      </c>
      <c r="I54">
        <f ca="1">RAND()</f>
        <v>0.95789886683344194</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90123</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13</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3900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468</v>
      </c>
      <c r="AD54">
        <v>1</v>
      </c>
      <c r="AE54" t="s">
        <v>396</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아주르 스트라이프</v>
      </c>
      <c r="AL54">
        <v>1</v>
      </c>
      <c r="AM54" t="str">
        <f ca="1">IF(ROW()=2,AN54,OFFSET(AM54,-1,0)&amp;IF(LEN(AN54)=0,"",","&amp;AN54))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{"dy":6,"sl":2,"tp":"fe","vl":"Equip1202","cn":1,"pt":"GO","pr":2500}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1.3495276653171391E-2</v>
      </c>
      <c r="BQ54">
        <f t="shared" ca="1" si="6"/>
        <v>9.4250706880301613E-3</v>
      </c>
      <c r="BR54">
        <f t="shared" ca="1" si="7"/>
        <v>1.0193679918450561E-2</v>
      </c>
      <c r="BS54">
        <f t="shared" ca="1" si="8"/>
        <v>0.44669365721997323</v>
      </c>
      <c r="BT54">
        <f t="shared" ca="1" si="11"/>
        <v>0.3119698397737985</v>
      </c>
      <c r="BU54">
        <f t="shared" ca="1" si="12"/>
        <v>0.33741080530071327</v>
      </c>
      <c r="BV54" t="str">
        <f ca="1">OFFSET([1]EquipTable!$A$1,ROW()-1,0)</f>
        <v>Equip4001</v>
      </c>
    </row>
    <row r="55" spans="1:74">
      <c r="A55">
        <v>6</v>
      </c>
      <c r="B55">
        <v>3</v>
      </c>
      <c r="C55">
        <f>IF(B55&lt;=9,0,
IF(B55=10,1,2))</f>
        <v>0</v>
      </c>
      <c r="D55">
        <f ca="1">RAND()</f>
        <v>0.80921049412909152</v>
      </c>
      <c r="E55">
        <f ca="1">RAND()</f>
        <v>0.98006935405536089</v>
      </c>
      <c r="F55">
        <f ca="1">RAND()</f>
        <v>0.79775465083202224</v>
      </c>
      <c r="G55">
        <f ca="1">RAND()</f>
        <v>0.37004805839450983</v>
      </c>
      <c r="H55">
        <f ca="1">RAND()</f>
        <v>0.4835598242563206</v>
      </c>
      <c r="I55">
        <f ca="1">RAND()</f>
        <v>0.10994149916702967</v>
      </c>
      <c r="M55" t="str">
        <f ca="1">IF(LEN(J55)&lt;&gt;0,J55,VLOOKUP(D55+$B55,$BJ:$BK,MATCH($BK$1,$BJ$1:$BK$1,0),1))</f>
        <v>안 지정 캐릭터 PP 일반등급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98006</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14</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4200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444</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1.3495276653171391E-2</v>
      </c>
      <c r="BQ55">
        <f t="shared" ca="1" si="6"/>
        <v>9.4250706880301613E-3</v>
      </c>
      <c r="BR55">
        <f t="shared" ca="1" si="7"/>
        <v>1.0193679918450561E-2</v>
      </c>
      <c r="BS55">
        <f t="shared" ca="1" si="8"/>
        <v>0.46018893387314463</v>
      </c>
      <c r="BT55">
        <f t="shared" ca="1" si="11"/>
        <v>0.32139491046182866</v>
      </c>
      <c r="BU55">
        <f t="shared" ca="1" si="12"/>
        <v>0.34760448521916382</v>
      </c>
      <c r="BV55" t="str">
        <f ca="1">OFFSET([1]EquipTable!$A$1,ROW()-1,0)</f>
        <v>Equip4002</v>
      </c>
    </row>
    <row r="56" spans="1:74">
      <c r="A56">
        <v>6</v>
      </c>
      <c r="B56">
        <v>4</v>
      </c>
      <c r="C56">
        <f>IF(B56&lt;=9,0,
IF(B56=10,1,2))</f>
        <v>0</v>
      </c>
      <c r="D56">
        <f ca="1">RAND()</f>
        <v>0.79334935245716931</v>
      </c>
      <c r="E56">
        <f ca="1">RAND()</f>
        <v>0.24993603579544799</v>
      </c>
      <c r="F56">
        <f ca="1">RAND()</f>
        <v>0.73888782952736842</v>
      </c>
      <c r="G56">
        <f ca="1">RAND()</f>
        <v>0.84280077940384213</v>
      </c>
      <c r="H56">
        <f ca="1">RAND()</f>
        <v>0.44213057298438307</v>
      </c>
      <c r="I56">
        <f ca="1">RAND()</f>
        <v>0.65123779613958688</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24993</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5</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1500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413</v>
      </c>
      <c r="AD56">
        <v>1</v>
      </c>
      <c r="AE56" t="s">
        <v>125</v>
      </c>
      <c r="AG56">
        <v>1300</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주홍 스킨</v>
      </c>
      <c r="AL56">
        <v>1</v>
      </c>
      <c r="AM56" t="str">
        <f ca="1">IF(ROW()=2,AN56,OFFSET(AM56,-1,0)&amp;IF(LEN(AN56)=0,"",","&amp;AN56))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v>
      </c>
      <c r="AN56" t="str">
        <f ca="1">IF(AL56&lt;&gt;1,"",
"{"""&amp;A$1&amp;""":"&amp;A56
&amp;","""&amp;B$1&amp;""":"&amp;B56
&amp;IF(LEN(AA56)=0,"",","""&amp;AA$1&amp;""":"""&amp;AA56&amp;"""")
&amp;IF(LEN(AC56)=0,"",","""&amp;AC$1&amp;""":"""&amp;AC56&amp;"""")
&amp;IF(LEN(AD56)=0,"",","""&amp;AD$1&amp;""":"&amp;AD56)
&amp;IF(LEN(AE56)=0,"",","""&amp;AE$1&amp;""":"""&amp;AE56&amp;"""")
&amp;IF(LEN(AF56)=0,"",","""&amp;AF$1&amp;""":"&amp;AF56)
&amp;IF(LEN(AG56)=0,"",","""&amp;AG$1&amp;""":"&amp;AG56)&amp;"}")</f>
        <v>{"dy":6,"sl":4,"tp":"fe","vl":"Equip5102","cn":1,"pt":"GO","pr":1300}</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1.3495276653171391E-2</v>
      </c>
      <c r="BQ56">
        <f t="shared" ca="1" si="6"/>
        <v>9.4250706880301613E-3</v>
      </c>
      <c r="BR56">
        <f t="shared" ca="1" si="7"/>
        <v>1.0193679918450561E-2</v>
      </c>
      <c r="BS56">
        <f t="shared" ca="1" si="8"/>
        <v>0.47368421052631604</v>
      </c>
      <c r="BT56">
        <f t="shared" ca="1" si="11"/>
        <v>0.33081998114985883</v>
      </c>
      <c r="BU56">
        <f t="shared" ca="1" si="12"/>
        <v>0.35779816513761437</v>
      </c>
      <c r="BV56" t="str">
        <f ca="1">OFFSET([1]EquipTable!$A$1,ROW()-1,0)</f>
        <v>Equip4101</v>
      </c>
    </row>
    <row r="57" spans="1:74">
      <c r="A57">
        <v>6</v>
      </c>
      <c r="B57">
        <v>5</v>
      </c>
      <c r="C57">
        <f>IF(B57&lt;=9,0,
IF(B57=10,1,2))</f>
        <v>0</v>
      </c>
      <c r="D57">
        <f ca="1">RAND()</f>
        <v>0.46803635917141928</v>
      </c>
      <c r="E57">
        <f ca="1">RAND()</f>
        <v>0.36061160999278741</v>
      </c>
      <c r="F57">
        <f ca="1">RAND()</f>
        <v>0.8567163272808489</v>
      </c>
      <c r="G57">
        <f ca="1">RAND()</f>
        <v>0.11953824064944918</v>
      </c>
      <c r="H57">
        <f ca="1">RAND()</f>
        <v>0.89414389114471182</v>
      </c>
      <c r="I57">
        <f ca="1">RAND()</f>
        <v>0.28200191592967183</v>
      </c>
      <c r="M57" t="str">
        <f ca="1">IF(LEN(J57)&lt;&gt;0,J57,VLOOKUP(D57+$B57,$BJ:$BK,MATCH($BK$1,$BJ$1:$BK$1,0),1))</f>
        <v>지정 장비</v>
      </c>
      <c r="N57" t="str">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Equip3002</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1</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700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446</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태양과 달과 별</v>
      </c>
      <c r="AL57">
        <v>1</v>
      </c>
      <c r="AM57" t="str">
        <f ca="1">IF(ROW()=2,AN57,OFFSET(AM57,-1,0)&amp;IF(LEN(AN57)=0,"",","&amp;AN57))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{"dy":6,"sl":5,"tp":"fe","vl":"Equip3302","cn":1,"pt":"GO","pr":7200}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1.3495276653171391E-2</v>
      </c>
      <c r="BQ57">
        <f t="shared" ca="1" si="6"/>
        <v>9.4250706880301613E-3</v>
      </c>
      <c r="BR57">
        <f t="shared" ca="1" si="7"/>
        <v>1.0193679918450561E-2</v>
      </c>
      <c r="BS57">
        <f t="shared" ca="1" si="8"/>
        <v>0.48717948717948745</v>
      </c>
      <c r="BT57">
        <f t="shared" ca="1" si="11"/>
        <v>0.340245051837889</v>
      </c>
      <c r="BU57">
        <f t="shared" ca="1" si="12"/>
        <v>0.36799184505606491</v>
      </c>
      <c r="BV57" t="str">
        <f ca="1">OFFSET([1]EquipTable!$A$1,ROW()-1,0)</f>
        <v>Equip4102</v>
      </c>
    </row>
    <row r="58" spans="1:74">
      <c r="A58">
        <v>6</v>
      </c>
      <c r="B58">
        <v>6</v>
      </c>
      <c r="C58">
        <f>IF(B58&lt;=9,0,
IF(B58=10,1,2))</f>
        <v>0</v>
      </c>
      <c r="D58">
        <f ca="1">RAND()</f>
        <v>0.29832437438261239</v>
      </c>
      <c r="E58">
        <f ca="1">RAND()</f>
        <v>1.1877742556290816E-2</v>
      </c>
      <c r="F58">
        <f ca="1">RAND()</f>
        <v>0.4284985958565698</v>
      </c>
      <c r="G58">
        <f ca="1">RAND()</f>
        <v>0.71238708209657442</v>
      </c>
      <c r="H58">
        <f ca="1">RAND()</f>
        <v>0.72930790679946567</v>
      </c>
      <c r="I58">
        <f ca="1">RAND()</f>
        <v>7.1581993609772021E-2</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Equip0002</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GO</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600</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1.3495276653171391E-2</v>
      </c>
      <c r="BQ58">
        <f t="shared" ca="1" si="6"/>
        <v>9.4250706880301613E-3</v>
      </c>
      <c r="BR58">
        <f t="shared" ca="1" si="7"/>
        <v>1.0193679918450561E-2</v>
      </c>
      <c r="BS58">
        <f t="shared" ca="1" si="8"/>
        <v>0.50067476383265885</v>
      </c>
      <c r="BT58">
        <f t="shared" ca="1" si="11"/>
        <v>0.34967012252591917</v>
      </c>
      <c r="BU58">
        <f t="shared" ca="1" si="12"/>
        <v>0.37818552497451546</v>
      </c>
      <c r="BV58" t="str">
        <f ca="1">OFFSET([1]EquipTable!$A$1,ROW()-1,0)</f>
        <v>Equip4201</v>
      </c>
    </row>
    <row r="59" spans="1:74">
      <c r="A59">
        <v>6</v>
      </c>
      <c r="B59">
        <v>7</v>
      </c>
      <c r="C59">
        <f>IF(B59&lt;=9,0,
IF(B59=10,1,2))</f>
        <v>0</v>
      </c>
      <c r="D59">
        <f ca="1">RAND()</f>
        <v>0.52280681204065171</v>
      </c>
      <c r="E59">
        <f ca="1">RAND()</f>
        <v>0.68469624279584529</v>
      </c>
      <c r="F59">
        <f ca="1">RAND()</f>
        <v>0.27739170827616333</v>
      </c>
      <c r="G59">
        <f ca="1">RAND()</f>
        <v>0.49563356173338591</v>
      </c>
      <c r="H59">
        <f ca="1">RAND()</f>
        <v>0.66750517246605889</v>
      </c>
      <c r="I59">
        <f ca="1">RAND()</f>
        <v>0.5190273969152579</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Equip8001</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5000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433</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왕조의 블레이드</v>
      </c>
      <c r="AL59">
        <v>1</v>
      </c>
      <c r="AM59" t="str">
        <f ca="1">IF(ROW()=2,AN59,OFFSET(AM59,-1,0)&amp;IF(LEN(AN59)=0,"",","&amp;AN59))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{"dy":6,"sl":7,"tp":"fe","vl":"Equip8102","cn":1,"pt":"GO","pr":7700}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1.3495276653171391E-2</v>
      </c>
      <c r="BQ59">
        <f t="shared" ca="1" si="6"/>
        <v>9.4250706880301613E-3</v>
      </c>
      <c r="BR59">
        <f t="shared" ca="1" si="7"/>
        <v>1.0193679918450561E-2</v>
      </c>
      <c r="BS59">
        <f t="shared" ca="1" si="8"/>
        <v>0.51417004048583026</v>
      </c>
      <c r="BT59">
        <f t="shared" ca="1" si="11"/>
        <v>0.35909519321394934</v>
      </c>
      <c r="BU59">
        <f t="shared" ca="1" si="12"/>
        <v>0.38837920489296601</v>
      </c>
      <c r="BV59" t="str">
        <f ca="1">OFFSET([1]EquipTable!$A$1,ROW()-1,0)</f>
        <v>Equip4202</v>
      </c>
    </row>
    <row r="60" spans="1:74">
      <c r="A60">
        <v>6</v>
      </c>
      <c r="B60">
        <v>8</v>
      </c>
      <c r="C60">
        <f>IF(B60&lt;=9,0,
IF(B60=10,1,2))</f>
        <v>0</v>
      </c>
      <c r="D60">
        <f ca="1">RAND()</f>
        <v>0.61683849504121513</v>
      </c>
      <c r="E60">
        <f ca="1">RAND()</f>
        <v>5.9742656990707244E-2</v>
      </c>
      <c r="F60">
        <f ca="1">RAND()</f>
        <v>0.41979423356840451</v>
      </c>
      <c r="G60">
        <f ca="1">RAND()</f>
        <v>0.67446661895408966</v>
      </c>
      <c r="H60">
        <f ca="1">RAND()</f>
        <v>0.72339304448691411</v>
      </c>
      <c r="I60">
        <f ca="1">RAND()</f>
        <v>2.4608612494926962E-2</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
      </c>
      <c r="AL60">
        <v>1</v>
      </c>
      <c r="AM60" t="str">
        <f ca="1">IF(ROW()=2,AN60,OFFSET(AM60,-1,0)&amp;IF(LEN(AN60)=0,"",","&amp;AN60))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v>
      </c>
      <c r="AN60" t="str">
        <f ca="1">IF(AL60&lt;&gt;1,"",
"{"""&amp;A$1&amp;""":"&amp;A60
&amp;","""&amp;B$1&amp;""":"&amp;B60
&amp;IF(LEN(AA60)=0,"",","""&amp;AA$1&amp;""":"""&amp;AA60&amp;"""")
&amp;IF(LEN(AC60)=0,"",","""&amp;AC$1&amp;""":"""&amp;AC60&amp;"""")
&amp;IF(LEN(AD60)=0,"",","""&amp;AD$1&amp;""":"&amp;AD60)
&amp;IF(LEN(AE60)=0,"",","""&amp;AE$1&amp;""":"""&amp;AE60&amp;"""")
&amp;IF(LEN(AF60)=0,"",","""&amp;AF$1&amp;""":"&amp;AF60)
&amp;IF(LEN(AG60)=0,"",","""&amp;AG$1&amp;""":"&amp;AG60)&amp;"}")</f>
        <v>{"dy":6,"sl":8}</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1.3495276653171391E-2</v>
      </c>
      <c r="BQ60">
        <f t="shared" ca="1" si="6"/>
        <v>9.4250706880301613E-3</v>
      </c>
      <c r="BR60">
        <f t="shared" ca="1" si="7"/>
        <v>1.0193679918450561E-2</v>
      </c>
      <c r="BS60">
        <f t="shared" ca="1" si="8"/>
        <v>0.52766531713900167</v>
      </c>
      <c r="BT60">
        <f t="shared" ca="1" si="11"/>
        <v>0.36852026390197951</v>
      </c>
      <c r="BU60">
        <f t="shared" ca="1" si="12"/>
        <v>0.39857288481141656</v>
      </c>
      <c r="BV60" t="str">
        <f ca="1">OFFSET([1]EquipTable!$A$1,ROW()-1,0)</f>
        <v>Equip4301</v>
      </c>
    </row>
    <row r="61" spans="1:74">
      <c r="A61">
        <v>6</v>
      </c>
      <c r="B61">
        <v>9</v>
      </c>
      <c r="C61">
        <f>IF(B61&lt;=9,0,
IF(B61=10,1,2))</f>
        <v>0</v>
      </c>
      <c r="D61">
        <f ca="1">RAND()</f>
        <v>0.11190544689081217</v>
      </c>
      <c r="E61">
        <f ca="1">RAND()</f>
        <v>1.5772332434161762E-2</v>
      </c>
      <c r="F61">
        <f ca="1">RAND()</f>
        <v>0.49088767378990594</v>
      </c>
      <c r="G61">
        <f ca="1">RAND()</f>
        <v>0.1995357699664182</v>
      </c>
      <c r="H61">
        <f ca="1">RAND()</f>
        <v>0.59060109668205685</v>
      </c>
      <c r="I61">
        <f ca="1">RAND()</f>
        <v>0.11869120970425651</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
      </c>
      <c r="AL61">
        <v>1</v>
      </c>
      <c r="AM61" t="str">
        <f ca="1">IF(ROW()=2,AN61,OFFSET(AM61,-1,0)&amp;IF(LEN(AN61)=0,"",","&amp;AN61))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v>
      </c>
      <c r="AN61" t="str">
        <f ca="1">IF(AL61&lt;&gt;1,"",
"{"""&amp;A$1&amp;""":"&amp;A61
&amp;","""&amp;B$1&amp;""":"&amp;B61
&amp;IF(LEN(AA61)=0,"",","""&amp;AA$1&amp;""":"""&amp;AA61&amp;"""")
&amp;IF(LEN(AC61)=0,"",","""&amp;AC$1&amp;""":"""&amp;AC61&amp;"""")
&amp;IF(LEN(AD61)=0,"",","""&amp;AD$1&amp;""":"&amp;AD61)
&amp;IF(LEN(AE61)=0,"",","""&amp;AE$1&amp;""":"""&amp;AE61&amp;"""")
&amp;IF(LEN(AF61)=0,"",","""&amp;AF$1&amp;""":"&amp;AF61)
&amp;IF(LEN(AG61)=0,"",","""&amp;AG$1&amp;""":"&amp;AG61)&amp;"}")</f>
        <v>{"dy":6,"sl":9}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1.3495276653171391E-2</v>
      </c>
      <c r="BQ61">
        <f t="shared" ca="1" si="6"/>
        <v>9.4250706880301613E-3</v>
      </c>
      <c r="BR61">
        <f t="shared" ca="1" si="7"/>
        <v>1.0193679918450561E-2</v>
      </c>
      <c r="BS61">
        <f t="shared" ca="1" si="8"/>
        <v>0.54116059379217307</v>
      </c>
      <c r="BT61">
        <f t="shared" ca="1" si="11"/>
        <v>0.37794533459000967</v>
      </c>
      <c r="BU61">
        <f t="shared" ca="1" si="12"/>
        <v>0.40876656472986711</v>
      </c>
      <c r="BV61" t="str">
        <f ca="1">OFFSET([1]EquipTable!$A$1,ROW()-1,0)</f>
        <v>Equip4302</v>
      </c>
    </row>
    <row r="62" spans="1:74">
      <c r="A62">
        <v>7</v>
      </c>
      <c r="B62">
        <v>0</v>
      </c>
      <c r="C62">
        <f>IF(B62&lt;=9,0,
IF(B62=10,1,2))</f>
        <v>0</v>
      </c>
      <c r="D62">
        <f ca="1">RAND()</f>
        <v>0.80371333515727272</v>
      </c>
      <c r="E62">
        <f ca="1">RAND()</f>
        <v>0.17530395937018262</v>
      </c>
      <c r="F62">
        <f ca="1">RAND()</f>
        <v>0.27424718273015269</v>
      </c>
      <c r="G62">
        <f ca="1">RAND()</f>
        <v>0.45084464063101715</v>
      </c>
      <c r="H62">
        <f ca="1">RAND()</f>
        <v>0.24049541959554555</v>
      </c>
      <c r="I62">
        <f ca="1">RAND()</f>
        <v>8.4448309287489587E-2</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Equip1201</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DI</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4</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429</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작은 별 완드</v>
      </c>
      <c r="AL62">
        <v>1</v>
      </c>
      <c r="AM62" t="str">
        <f ca="1">IF(ROW()=2,AN62,OFFSET(AM62,-1,0)&amp;IF(LEN(AN62)=0,"",","&amp;AN62))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{"dy":7,"sl":0,"tp":"fe","vl":"Equip3202","cn":1,"pt":"DI","pr":5}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1.3495276653171392E-3</v>
      </c>
      <c r="BQ62">
        <f t="shared" ca="1" si="6"/>
        <v>9.4250706880301622E-4</v>
      </c>
      <c r="BR62">
        <f t="shared" ca="1" si="7"/>
        <v>1.0193679918450561E-3</v>
      </c>
      <c r="BS62">
        <f t="shared" ca="1" si="8"/>
        <v>0.55465587044534448</v>
      </c>
      <c r="BT62">
        <f t="shared" ca="1" si="11"/>
        <v>0.38737040527803984</v>
      </c>
      <c r="BU62">
        <f t="shared" ca="1" si="12"/>
        <v>0.41896024464831766</v>
      </c>
      <c r="BV62" t="str">
        <f ca="1">OFFSET([1]EquipTable!$A$1,ROW()-1,0)</f>
        <v>Equip4401</v>
      </c>
    </row>
    <row r="63" spans="1:74">
      <c r="A63">
        <v>7</v>
      </c>
      <c r="B63">
        <v>1</v>
      </c>
      <c r="C63">
        <f>IF(B63&lt;=9,0,
IF(B63=10,1,2))</f>
        <v>0</v>
      </c>
      <c r="D63">
        <f ca="1">RAND()</f>
        <v>0.81678367944326802</v>
      </c>
      <c r="E63">
        <f ca="1">RAND()</f>
        <v>0.16516676500593763</v>
      </c>
      <c r="F63">
        <f ca="1">RAND()</f>
        <v>0.72542793191574195</v>
      </c>
      <c r="G63">
        <f ca="1">RAND()</f>
        <v>0.58371033792460147</v>
      </c>
      <c r="H63">
        <f ca="1">RAND()</f>
        <v>0.26321798809930474</v>
      </c>
      <c r="I63">
        <f ca="1">RAND()</f>
        <v>0.64595023938036022</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Equip1102</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GO</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1300</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1.3495276653171392E-3</v>
      </c>
      <c r="BQ63">
        <f t="shared" ca="1" si="6"/>
        <v>9.4250706880301622E-4</v>
      </c>
      <c r="BR63">
        <f t="shared" ca="1" si="7"/>
        <v>1.0193679918450561E-3</v>
      </c>
      <c r="BS63">
        <f t="shared" ca="1" si="8"/>
        <v>0.55600539811066163</v>
      </c>
      <c r="BT63">
        <f t="shared" ca="1" si="11"/>
        <v>0.38831291234684284</v>
      </c>
      <c r="BU63">
        <f t="shared" ca="1" si="12"/>
        <v>0.4199796126401627</v>
      </c>
      <c r="BV63" t="str">
        <f ca="1">OFFSET([1]EquipTable!$A$1,ROW()-1,0)</f>
        <v>Equip4402</v>
      </c>
    </row>
    <row r="64" spans="1:74">
      <c r="A64">
        <v>7</v>
      </c>
      <c r="B64">
        <v>2</v>
      </c>
      <c r="C64">
        <f>IF(B64&lt;=9,0,
IF(B64=10,1,2))</f>
        <v>0</v>
      </c>
      <c r="D64">
        <f ca="1">RAND()</f>
        <v>0.42842534183102432</v>
      </c>
      <c r="E64">
        <f ca="1">RAND()</f>
        <v>0.53848859027813412</v>
      </c>
      <c r="F64">
        <f ca="1">RAND()</f>
        <v>0.22093505539577429</v>
      </c>
      <c r="G64">
        <f ca="1">RAND()</f>
        <v>0.29943246688048497</v>
      </c>
      <c r="H64">
        <f ca="1">RAND()</f>
        <v>3.6779090082111776E-2</v>
      </c>
      <c r="I64">
        <f ca="1">RAND()</f>
        <v>0.69418593882227919</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53848</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9</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2700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0.55735492577597878</v>
      </c>
      <c r="BT64">
        <f t="shared" ca="1" si="11"/>
        <v>0.38925541941564584</v>
      </c>
      <c r="BU64">
        <f t="shared" ca="1" si="12"/>
        <v>0.42099898063200775</v>
      </c>
      <c r="BV64" t="str">
        <f ca="1">OFFSET([1]EquipTable!$A$1,ROW()-1,0)</f>
        <v>Equip4403</v>
      </c>
    </row>
    <row r="65" spans="1:74">
      <c r="A65">
        <v>7</v>
      </c>
      <c r="B65">
        <v>3</v>
      </c>
      <c r="C65">
        <f>IF(B65&lt;=9,0,
IF(B65=10,1,2))</f>
        <v>0</v>
      </c>
      <c r="D65">
        <f ca="1">RAND()</f>
        <v>0.32186190637740864</v>
      </c>
      <c r="E65">
        <f ca="1">RAND()</f>
        <v>0.86333395938288926</v>
      </c>
      <c r="F65">
        <f ca="1">RAND()</f>
        <v>0.1532333439789807</v>
      </c>
      <c r="G65">
        <f ca="1">RAND()</f>
        <v>0.73563298509143871</v>
      </c>
      <c r="H65">
        <f ca="1">RAND()</f>
        <v>0.56269088812564205</v>
      </c>
      <c r="I65">
        <f ca="1">RAND()</f>
        <v>0.36039596619285685</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86333</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13</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3900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398</v>
      </c>
      <c r="AD65">
        <v>1</v>
      </c>
      <c r="AE65" t="s">
        <v>125</v>
      </c>
      <c r="AG65">
        <v>800</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유목민의 가보</v>
      </c>
      <c r="AL65">
        <v>1</v>
      </c>
      <c r="AM65" t="str">
        <f ca="1">IF(ROW()=2,AN65,OFFSET(AM65,-1,0)&amp;IF(LEN(AN65)=0,"",","&amp;AN65))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v>
      </c>
      <c r="AN65" t="str">
        <f ca="1">IF(AL65&lt;&gt;1,"",
"{"""&amp;A$1&amp;""":"&amp;A65
&amp;","""&amp;B$1&amp;""":"&amp;B65
&amp;IF(LEN(AA65)=0,"",","""&amp;AA$1&amp;""":"""&amp;AA65&amp;"""")
&amp;IF(LEN(AC65)=0,"",","""&amp;AC$1&amp;""":"""&amp;AC65&amp;"""")
&amp;IF(LEN(AD65)=0,"",","""&amp;AD$1&amp;""":"&amp;AD65)
&amp;IF(LEN(AE65)=0,"",","""&amp;AE$1&amp;""":"""&amp;AE65&amp;"""")
&amp;IF(LEN(AF65)=0,"",","""&amp;AF$1&amp;""":"&amp;AF65)
&amp;IF(LEN(AG65)=0,"",","""&amp;AG$1&amp;""":"&amp;AG65)&amp;"}")</f>
        <v>{"dy":7,"sl":3,"tp":"fe","vl":"Equip2001","cn":1,"pt":"GO","pr":800}</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0.55735492577597878</v>
      </c>
      <c r="BT65">
        <f t="shared" ca="1" si="11"/>
        <v>0.38925541941564584</v>
      </c>
      <c r="BU65">
        <f t="shared" ca="1" si="12"/>
        <v>0.42099898063200775</v>
      </c>
      <c r="BV65" t="str">
        <f ca="1">OFFSET([1]EquipTable!$A$1,ROW()-1,0)</f>
        <v>Equip4404</v>
      </c>
    </row>
    <row r="66" spans="1:74">
      <c r="A66">
        <v>7</v>
      </c>
      <c r="B66">
        <v>4</v>
      </c>
      <c r="C66">
        <f>IF(B66&lt;=9,0,
IF(B66=10,1,2))</f>
        <v>0</v>
      </c>
      <c r="D66">
        <f ca="1">RAND()</f>
        <v>0.38670622080431194</v>
      </c>
      <c r="E66">
        <f ca="1">RAND()</f>
        <v>0.14301886663595631</v>
      </c>
      <c r="F66">
        <f ca="1">RAND()</f>
        <v>2.6068576964208612E-2</v>
      </c>
      <c r="G66">
        <f ca="1">RAND()</f>
        <v>0.56615404885672449</v>
      </c>
      <c r="H66">
        <f ca="1">RAND()</f>
        <v>0.11026136231909023</v>
      </c>
      <c r="I66">
        <f ca="1">RAND()</f>
        <v>0.43750613591769627</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14301</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4</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1200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487</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석공의 망치</v>
      </c>
      <c r="AL66">
        <v>1</v>
      </c>
      <c r="AM66" t="str">
        <f ca="1">IF(ROW()=2,AN66,OFFSET(AM66,-1,0)&amp;IF(LEN(AN66)=0,"",","&amp;AN66))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{"dy":7,"sl":4,"tp":"fe","vl":"Equip4001","cn":1,"pt":"GO","pr":900}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0.55735492577597878</v>
      </c>
      <c r="BT66">
        <f t="shared" ca="1" si="11"/>
        <v>0.38925541941564584</v>
      </c>
      <c r="BU66">
        <f t="shared" ca="1" si="12"/>
        <v>0.42099898063200775</v>
      </c>
      <c r="BV66" t="str">
        <f ca="1">OFFSET([1]EquipTable!$A$1,ROW()-1,0)</f>
        <v>Equip4405</v>
      </c>
    </row>
    <row r="67" spans="1:74">
      <c r="A67">
        <v>7</v>
      </c>
      <c r="B67">
        <v>5</v>
      </c>
      <c r="C67">
        <f>IF(B67&lt;=9,0,
IF(B67=10,1,2))</f>
        <v>0</v>
      </c>
      <c r="D67">
        <f ca="1">RAND()</f>
        <v>0.70857675986010449</v>
      </c>
      <c r="E67">
        <f ca="1">RAND()</f>
        <v>0.12435791900733539</v>
      </c>
      <c r="F67">
        <f ca="1">RAND()</f>
        <v>0.92191446867421556</v>
      </c>
      <c r="G67">
        <f ca="1">RAND()</f>
        <v>0.13408722094482117</v>
      </c>
      <c r="H67">
        <f ca="1">RAND()</f>
        <v>0.28486404579965385</v>
      </c>
      <c r="I67">
        <f ca="1">RAND()</f>
        <v>0.3725108986815443</v>
      </c>
      <c r="M67" t="str">
        <f ca="1">IF(LEN(J67)&lt;&gt;0,J67,VLOOKUP(D67+$B67,$BJ:$BK,MATCH($BK$1,$BJ$1:$BK$1,0),1))</f>
        <v>안 지정 캐릭터 PP 영웅등급</v>
      </c>
      <c r="N67">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12435</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4</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1200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404</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숨겨온 원한</v>
      </c>
      <c r="AL67">
        <v>1</v>
      </c>
      <c r="AM67" t="str">
        <f ca="1">IF(ROW()=2,AN67,OFFSET(AM67,-1,0)&amp;IF(LEN(AN67)=0,"",","&amp;AN67))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{"dy":7,"sl":5,"tp":"fe","vl":"Equip1002","cn":1,"pt":"GO","pr":700}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0.55735492577597878</v>
      </c>
      <c r="BT67">
        <f t="shared" ca="1" si="11"/>
        <v>0.38925541941564584</v>
      </c>
      <c r="BU67">
        <f t="shared" ca="1" si="12"/>
        <v>0.42099898063200775</v>
      </c>
      <c r="BV67" t="str">
        <f ca="1">OFFSET([1]EquipTable!$A$1,ROW()-1,0)</f>
        <v>후보</v>
      </c>
    </row>
    <row r="68" spans="1:74">
      <c r="A68">
        <v>7</v>
      </c>
      <c r="B68">
        <v>6</v>
      </c>
      <c r="C68">
        <f>IF(B68&lt;=9,0,
IF(B68=10,1,2))</f>
        <v>0</v>
      </c>
      <c r="D68">
        <f ca="1">RAND()</f>
        <v>0.74928474351733554</v>
      </c>
      <c r="E68">
        <f ca="1">RAND()</f>
        <v>0.85505299956113534</v>
      </c>
      <c r="F68">
        <f ca="1">RAND()</f>
        <v>0.24012414060890486</v>
      </c>
      <c r="G68">
        <f ca="1">RAND()</f>
        <v>0.98531464203279295</v>
      </c>
      <c r="H68">
        <f ca="1">RAND()</f>
        <v>0.57787192192074399</v>
      </c>
      <c r="I68">
        <f ca="1">RAND()</f>
        <v>0.20332772558206036</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Equip7202</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9100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462</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1.3495276653171391E-2</v>
      </c>
      <c r="BQ68">
        <f t="shared" ca="1" si="17"/>
        <v>9.4250706880301613E-3</v>
      </c>
      <c r="BR68">
        <f t="shared" ca="1" si="18"/>
        <v>1.0193679918450561E-2</v>
      </c>
      <c r="BS68">
        <f t="shared" ca="1" si="19"/>
        <v>0.55735492577597878</v>
      </c>
      <c r="BT68">
        <f t="shared" ref="BT68:BT128" ca="1" si="20">BT67+BQ67</f>
        <v>0.38925541941564584</v>
      </c>
      <c r="BU68">
        <f t="shared" ref="BU68:BU128" ca="1" si="21">BU67+BR67</f>
        <v>0.42099898063200775</v>
      </c>
      <c r="BV68" t="str">
        <f ca="1">OFFSET([1]EquipTable!$A$1,ROW()-1,0)</f>
        <v>Equip5001</v>
      </c>
    </row>
    <row r="69" spans="1:74">
      <c r="A69">
        <v>7</v>
      </c>
      <c r="B69">
        <v>7</v>
      </c>
      <c r="C69">
        <f>IF(B69&lt;=9,0,
IF(B69=10,1,2))</f>
        <v>0</v>
      </c>
      <c r="D69">
        <f ca="1">RAND()</f>
        <v>0.71372304891891725</v>
      </c>
      <c r="E69">
        <f ca="1">RAND()</f>
        <v>0.11447959544519959</v>
      </c>
      <c r="F69">
        <f ca="1">RAND()</f>
        <v>0.98531980397396357</v>
      </c>
      <c r="G69">
        <f ca="1">RAND()</f>
        <v>0.3579711736736283</v>
      </c>
      <c r="H69">
        <f ca="1">RAND()</f>
        <v>0.13447073523530628</v>
      </c>
      <c r="I69">
        <f ca="1">RAND()</f>
        <v>3.9430439039872422E-2</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Equip1101</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1000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1.3495276653171391E-2</v>
      </c>
      <c r="BQ69">
        <f t="shared" ca="1" si="17"/>
        <v>9.4250706880301613E-3</v>
      </c>
      <c r="BR69">
        <f t="shared" ca="1" si="18"/>
        <v>1.0193679918450561E-2</v>
      </c>
      <c r="BS69">
        <f t="shared" ca="1" si="19"/>
        <v>0.57085020242915019</v>
      </c>
      <c r="BT69">
        <f t="shared" ca="1" si="20"/>
        <v>0.39868049010367601</v>
      </c>
      <c r="BU69">
        <f t="shared" ca="1" si="21"/>
        <v>0.4311926605504583</v>
      </c>
      <c r="BV69" t="str">
        <f ca="1">OFFSET([1]EquipTable!$A$1,ROW()-1,0)</f>
        <v>Equip5002</v>
      </c>
    </row>
    <row r="70" spans="1:74">
      <c r="A70">
        <v>7</v>
      </c>
      <c r="B70">
        <v>8</v>
      </c>
      <c r="C70">
        <f>IF(B70&lt;=9,0,
IF(B70=10,1,2))</f>
        <v>0</v>
      </c>
      <c r="D70">
        <f ca="1">RAND()</f>
        <v>0.84363528048502756</v>
      </c>
      <c r="E70">
        <f ca="1">RAND()</f>
        <v>0.14371924337320052</v>
      </c>
      <c r="F70">
        <f ca="1">RAND()</f>
        <v>9.086700330547326E-2</v>
      </c>
      <c r="G70">
        <f ca="1">RAND()</f>
        <v>0.47050349544344983</v>
      </c>
      <c r="H70">
        <f ca="1">RAND()</f>
        <v>0.87090652674643132</v>
      </c>
      <c r="I70">
        <f ca="1">RAND()</f>
        <v>0.27501301882070628</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fl5</v>
      </c>
      <c r="AB70" t="s">
        <v>286</v>
      </c>
      <c r="AC70" t="s">
        <v>516</v>
      </c>
      <c r="AD70">
        <v>1</v>
      </c>
      <c r="AE70" t="s">
        <v>129</v>
      </c>
      <c r="AF70">
        <v>80</v>
      </c>
      <c r="AG70">
        <v>49</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롤라</v>
      </c>
      <c r="AL70">
        <v>1</v>
      </c>
      <c r="AM70" t="str">
        <f ca="1">IF(ROW()=2,AN70,OFFSET(AM70,-1,0)&amp;IF(LEN(AN70)=0,"",","&amp;AN70))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v>
      </c>
      <c r="AN70" t="str">
        <f ca="1">IF(AL70&lt;&gt;1,"",
"{"""&amp;A$1&amp;""":"&amp;A70
&amp;","""&amp;B$1&amp;""":"&amp;B70
&amp;IF(LEN(AA70)=0,"",","""&amp;AA$1&amp;""":"""&amp;AA70&amp;"""")
&amp;IF(LEN(AC70)=0,"",","""&amp;AC$1&amp;""":"""&amp;AC70&amp;"""")
&amp;IF(LEN(AD70)=0,"",","""&amp;AD$1&amp;""":"&amp;AD70)
&amp;IF(LEN(AE70)=0,"",","""&amp;AE$1&amp;""":"""&amp;AE70&amp;"""")
&amp;IF(LEN(AF70)=0,"",","""&amp;AF$1&amp;""":"&amp;AF70)
&amp;IF(LEN(AG70)=0,"",","""&amp;AG$1&amp;""":"&amp;AG70)&amp;"}")</f>
        <v>{"dy":7,"sl":8,"tp":"fl5","vl":"Actor3019","cn":1,"pt":"DI","pp":80,"pr":49}</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1.3495276653171391E-2</v>
      </c>
      <c r="BQ70">
        <f t="shared" ca="1" si="17"/>
        <v>9.4250706880301613E-3</v>
      </c>
      <c r="BR70">
        <f t="shared" ca="1" si="18"/>
        <v>1.0193679918450561E-2</v>
      </c>
      <c r="BS70">
        <f t="shared" ca="1" si="19"/>
        <v>0.58434547908232159</v>
      </c>
      <c r="BT70">
        <f t="shared" ca="1" si="20"/>
        <v>0.40810556079170618</v>
      </c>
      <c r="BU70">
        <f t="shared" ca="1" si="21"/>
        <v>0.44138634046890884</v>
      </c>
      <c r="BV70" t="str">
        <f ca="1">OFFSET([1]EquipTable!$A$1,ROW()-1,0)</f>
        <v>Equip5101</v>
      </c>
    </row>
    <row r="71" spans="1:74">
      <c r="A71">
        <v>7</v>
      </c>
      <c r="B71">
        <v>9</v>
      </c>
      <c r="C71">
        <f>IF(B71&lt;=9,0,
IF(B71=10,1,2))</f>
        <v>0</v>
      </c>
      <c r="D71">
        <f ca="1">RAND()</f>
        <v>0.54779399745188295</v>
      </c>
      <c r="E71">
        <f ca="1">RAND()</f>
        <v>0.41061476318618872</v>
      </c>
      <c r="F71">
        <f ca="1">RAND()</f>
        <v>0.79133861073711731</v>
      </c>
      <c r="G71">
        <f ca="1">RAND()</f>
        <v>0.11375190381573697</v>
      </c>
      <c r="H71">
        <f ca="1">RAND()</f>
        <v>0.12273048775353801</v>
      </c>
      <c r="I71">
        <f ca="1">RAND()</f>
        <v>0.27089322468447874</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fl6</v>
      </c>
      <c r="AB71" t="s">
        <v>287</v>
      </c>
      <c r="AC71" t="s">
        <v>516</v>
      </c>
      <c r="AD71">
        <v>1</v>
      </c>
      <c r="AE71" t="s">
        <v>129</v>
      </c>
      <c r="AF71">
        <v>80</v>
      </c>
      <c r="AG71">
        <v>49</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롤라</v>
      </c>
      <c r="AL71">
        <v>1</v>
      </c>
      <c r="AM71" t="str">
        <f ca="1">IF(ROW()=2,AN71,OFFSET(AM71,-1,0)&amp;IF(LEN(AN71)=0,"",","&amp;AN71))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v>
      </c>
      <c r="AN71" t="str">
        <f ca="1">IF(AL71&lt;&gt;1,"",
"{"""&amp;A$1&amp;""":"&amp;A71
&amp;","""&amp;B$1&amp;""":"&amp;B71
&amp;IF(LEN(AA71)=0,"",","""&amp;AA$1&amp;""":"""&amp;AA71&amp;"""")
&amp;IF(LEN(AC71)=0,"",","""&amp;AC$1&amp;""":"""&amp;AC71&amp;"""")
&amp;IF(LEN(AD71)=0,"",","""&amp;AD$1&amp;""":"&amp;AD71)
&amp;IF(LEN(AE71)=0,"",","""&amp;AE$1&amp;""":"""&amp;AE71&amp;"""")
&amp;IF(LEN(AF71)=0,"",","""&amp;AF$1&amp;""":"&amp;AF71)
&amp;IF(LEN(AG71)=0,"",","""&amp;AG$1&amp;""":"&amp;AG71)&amp;"}")</f>
        <v>{"dy":7,"sl":9,"tp":"fl6","vl":"Actor3019","cn":1,"pt":"DI","pp":80,"pr":49}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1.3495276653171391E-2</v>
      </c>
      <c r="BQ71">
        <f t="shared" ca="1" si="17"/>
        <v>9.4250706880301613E-3</v>
      </c>
      <c r="BR71">
        <f t="shared" ca="1" si="18"/>
        <v>1.0193679918450561E-2</v>
      </c>
      <c r="BS71">
        <f t="shared" ca="1" si="19"/>
        <v>0.597840755735493</v>
      </c>
      <c r="BT71">
        <f t="shared" ca="1" si="20"/>
        <v>0.41753063147973635</v>
      </c>
      <c r="BU71">
        <f t="shared" ca="1" si="21"/>
        <v>0.45158002038735939</v>
      </c>
      <c r="BV71" t="str">
        <f ca="1">OFFSET([1]EquipTable!$A$1,ROW()-1,0)</f>
        <v>Equip5102</v>
      </c>
    </row>
    <row r="72" spans="1:74">
      <c r="A72">
        <v>8</v>
      </c>
      <c r="B72">
        <v>0</v>
      </c>
      <c r="C72">
        <f>IF(B72&lt;=9,0,
IF(B72=10,1,2))</f>
        <v>0</v>
      </c>
      <c r="D72">
        <f ca="1">RAND()</f>
        <v>0.13956735972117706</v>
      </c>
      <c r="E72">
        <f ca="1">RAND()</f>
        <v>0.49284889331386805</v>
      </c>
      <c r="F72">
        <f ca="1">RAND()</f>
        <v>0.49397680415524192</v>
      </c>
      <c r="G72">
        <f ca="1">RAND()</f>
        <v>0.94285203228325698</v>
      </c>
      <c r="H72">
        <f ca="1">RAND()</f>
        <v>0.47014827325703912</v>
      </c>
      <c r="I72">
        <f ca="1">RAND()</f>
        <v>3.9668137556279737E-2</v>
      </c>
      <c r="M72" t="str">
        <f ca="1">IF(LEN(J72)&lt;&gt;0,J72,VLOOKUP(D72+$B72,$BJ:$BK,MATCH($BK$1,$BJ$1:$BK$1,0),1))</f>
        <v>지정 장비</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Equip4102</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GO</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1000</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396</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1.3495276653171391E-2</v>
      </c>
      <c r="BQ72">
        <f t="shared" ca="1" si="17"/>
        <v>9.4250706880301613E-3</v>
      </c>
      <c r="BR72">
        <f t="shared" ca="1" si="18"/>
        <v>1.0193679918450561E-2</v>
      </c>
      <c r="BS72">
        <f t="shared" ca="1" si="19"/>
        <v>0.61133603238866441</v>
      </c>
      <c r="BT72">
        <f t="shared" ca="1" si="20"/>
        <v>0.42695570216776652</v>
      </c>
      <c r="BU72">
        <f t="shared" ca="1" si="21"/>
        <v>0.46177370030580994</v>
      </c>
      <c r="BV72" t="str">
        <f ca="1">OFFSET([1]EquipTable!$A$1,ROW()-1,0)</f>
        <v>Equip5201</v>
      </c>
    </row>
    <row r="73" spans="1:74">
      <c r="A73">
        <v>8</v>
      </c>
      <c r="B73">
        <v>1</v>
      </c>
      <c r="C73">
        <f>IF(B73&lt;=9,0,
IF(B73=10,1,2))</f>
        <v>0</v>
      </c>
      <c r="D73">
        <f ca="1">RAND()</f>
        <v>0.51934310330349676</v>
      </c>
      <c r="E73">
        <f ca="1">RAND()</f>
        <v>0.19827450885396614</v>
      </c>
      <c r="F73">
        <f ca="1">RAND()</f>
        <v>0.96816884843782358</v>
      </c>
      <c r="G73">
        <f ca="1">RAND()</f>
        <v>0.75811316131313555</v>
      </c>
      <c r="H73">
        <f ca="1">RAND()</f>
        <v>0.702898274635675</v>
      </c>
      <c r="I73">
        <f ca="1">RAND()</f>
        <v>0.58150152848359693</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Equip1301</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GO</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7600</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397</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홍연의 해머</v>
      </c>
      <c r="AL73">
        <v>1</v>
      </c>
      <c r="AM73" t="str">
        <f ca="1">IF(ROW()=2,AN73,OFFSET(AM73,-1,0)&amp;IF(LEN(AN73)=0,"",","&amp;AN73))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{"dy":8,"sl":1,"tp":"fe","vl":"Equip4301","cn":1,"pt":"GO","pr":7000}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1.3495276653171391E-2</v>
      </c>
      <c r="BQ73">
        <f t="shared" ca="1" si="17"/>
        <v>9.4250706880301613E-3</v>
      </c>
      <c r="BR73">
        <f t="shared" ca="1" si="18"/>
        <v>1.0193679918450561E-2</v>
      </c>
      <c r="BS73">
        <f t="shared" ca="1" si="19"/>
        <v>0.62483130904183581</v>
      </c>
      <c r="BT73">
        <f t="shared" ca="1" si="20"/>
        <v>0.43638077285579668</v>
      </c>
      <c r="BU73">
        <f t="shared" ca="1" si="21"/>
        <v>0.47196738022426049</v>
      </c>
      <c r="BV73" t="str">
        <f ca="1">OFFSET([1]EquipTable!$A$1,ROW()-1,0)</f>
        <v>Equip5202</v>
      </c>
    </row>
    <row r="74" spans="1:74">
      <c r="A74">
        <v>8</v>
      </c>
      <c r="B74">
        <v>2</v>
      </c>
      <c r="C74">
        <f>IF(B74&lt;=9,0,
IF(B74=10,1,2))</f>
        <v>0</v>
      </c>
      <c r="D74">
        <f ca="1">RAND()</f>
        <v>0.50353676571434869</v>
      </c>
      <c r="E74">
        <f ca="1">RAND()</f>
        <v>0.94313777285782507</v>
      </c>
      <c r="F74">
        <f ca="1">RAND()</f>
        <v>0.79961293135067268</v>
      </c>
      <c r="G74">
        <f ca="1">RAND()</f>
        <v>0.54112091849429322</v>
      </c>
      <c r="H74">
        <f ca="1">RAND()</f>
        <v>0.43878786976971151</v>
      </c>
      <c r="I74">
        <f ca="1">RAND()</f>
        <v>0.97621384164513081</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94313</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14</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4200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386</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블레이드 보우</v>
      </c>
      <c r="AL74">
        <v>1</v>
      </c>
      <c r="AM74" t="str">
        <f ca="1">IF(ROW()=2,AN74,OFFSET(AM74,-1,0)&amp;IF(LEN(AN74)=0,"",","&amp;AN74))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{"dy":8,"sl":2,"tp":"fe","vl":"Equip2002","cn":1,"pt":"GO","pr":600}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1.3495276653171391E-2</v>
      </c>
      <c r="BQ74">
        <f t="shared" ca="1" si="17"/>
        <v>9.4250706880301613E-3</v>
      </c>
      <c r="BR74">
        <f t="shared" ca="1" si="18"/>
        <v>1.0193679918450561E-2</v>
      </c>
      <c r="BS74">
        <f t="shared" ca="1" si="19"/>
        <v>0.63832658569500722</v>
      </c>
      <c r="BT74">
        <f t="shared" ca="1" si="20"/>
        <v>0.44580584354382685</v>
      </c>
      <c r="BU74">
        <f t="shared" ca="1" si="21"/>
        <v>0.48216106014271104</v>
      </c>
      <c r="BV74" t="str">
        <f ca="1">OFFSET([1]EquipTable!$A$1,ROW()-1,0)</f>
        <v>Equip5301</v>
      </c>
    </row>
    <row r="75" spans="1:74">
      <c r="A75">
        <v>8</v>
      </c>
      <c r="B75">
        <v>3</v>
      </c>
      <c r="C75">
        <f>IF(B75&lt;=9,0,
IF(B75=10,1,2))</f>
        <v>0</v>
      </c>
      <c r="D75">
        <f ca="1">RAND()</f>
        <v>0.17787253773954936</v>
      </c>
      <c r="E75">
        <f ca="1">RAND()</f>
        <v>0.17806001388987203</v>
      </c>
      <c r="F75">
        <f ca="1">RAND()</f>
        <v>0.14156902430186913</v>
      </c>
      <c r="G75">
        <f ca="1">RAND()</f>
        <v>0.56658507978353767</v>
      </c>
      <c r="H75">
        <f ca="1">RAND()</f>
        <v>0.12610691731171608</v>
      </c>
      <c r="I75">
        <f ca="1">RAND()</f>
        <v>0.80291059995874214</v>
      </c>
      <c r="M75" t="str">
        <f ca="1">IF(LEN(J75)&lt;&gt;0,J75,VLOOKUP(D75+$B75,$BJ:$BK,MATCH($BK$1,$BJ$1:$BK$1,0),1))</f>
        <v>안 지정 캐릭터 PP 영웅등급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17806</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5</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1500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493</v>
      </c>
      <c r="AD75">
        <v>1</v>
      </c>
      <c r="AE75" t="s">
        <v>129</v>
      </c>
      <c r="AF75">
        <v>129</v>
      </c>
      <c r="AG75">
        <v>49</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전설</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악인의 최후</v>
      </c>
      <c r="AL75">
        <v>1</v>
      </c>
      <c r="AM75" t="str">
        <f ca="1">IF(ROW()=2,AN75,OFFSET(AM75,-1,0)&amp;IF(LEN(AN75)=0,"",","&amp;AN75))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v>
      </c>
      <c r="AN75" t="str">
        <f ca="1">IF(AL75&lt;&gt;1,"",
"{"""&amp;A$1&amp;""":"&amp;A75
&amp;","""&amp;B$1&amp;""":"&amp;B75
&amp;IF(LEN(AA75)=0,"",","""&amp;AA$1&amp;""":"""&amp;AA75&amp;"""")
&amp;IF(LEN(AC75)=0,"",","""&amp;AC$1&amp;""":"""&amp;AC75&amp;"""")
&amp;IF(LEN(AD75)=0,"",","""&amp;AD$1&amp;""":"&amp;AD75)
&amp;IF(LEN(AE75)=0,"",","""&amp;AE$1&amp;""":"""&amp;AE75&amp;"""")
&amp;IF(LEN(AF75)=0,"",","""&amp;AF$1&amp;""":"&amp;AF75)
&amp;IF(LEN(AG75)=0,"",","""&amp;AG$1&amp;""":"&amp;AG75)&amp;"}")</f>
        <v>{"dy":8,"sl":3,"tp":"fe","vl":"Equip0401","cn":1,"pt":"DI","pp":129,"pr":49}</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1.3495276653171391E-2</v>
      </c>
      <c r="BQ75">
        <f t="shared" ca="1" si="17"/>
        <v>9.4250706880301613E-3</v>
      </c>
      <c r="BR75">
        <f t="shared" ca="1" si="18"/>
        <v>1.0193679918450561E-2</v>
      </c>
      <c r="BS75">
        <f t="shared" ca="1" si="19"/>
        <v>0.65182186234817863</v>
      </c>
      <c r="BT75">
        <f t="shared" ca="1" si="20"/>
        <v>0.45523091423185702</v>
      </c>
      <c r="BU75">
        <f t="shared" ca="1" si="21"/>
        <v>0.49235474006116159</v>
      </c>
      <c r="BV75" t="str">
        <f ca="1">OFFSET([1]EquipTable!$A$1,ROW()-1,0)</f>
        <v>Equip5302</v>
      </c>
    </row>
    <row r="76" spans="1:74">
      <c r="A76">
        <v>8</v>
      </c>
      <c r="B76">
        <v>4</v>
      </c>
      <c r="C76">
        <f>IF(B76&lt;=9,0,
IF(B76=10,1,2))</f>
        <v>0</v>
      </c>
      <c r="D76">
        <f ca="1">RAND()</f>
        <v>0.64244698575341097</v>
      </c>
      <c r="E76">
        <f ca="1">RAND()</f>
        <v>0.1098845727377844</v>
      </c>
      <c r="F76">
        <f ca="1">RAND()</f>
        <v>0.28404117984359967</v>
      </c>
      <c r="G76">
        <f ca="1">RAND()</f>
        <v>0.65764803639032532</v>
      </c>
      <c r="H76">
        <f ca="1">RAND()</f>
        <v>0.77795769682066263</v>
      </c>
      <c r="I76">
        <f ca="1">RAND()</f>
        <v>0.96618502685145558</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10988</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4</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1200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395</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1.3495276653171392E-3</v>
      </c>
      <c r="BQ76">
        <f t="shared" ca="1" si="17"/>
        <v>9.4250706880301622E-4</v>
      </c>
      <c r="BR76">
        <f t="shared" ca="1" si="18"/>
        <v>1.0193679918450561E-3</v>
      </c>
      <c r="BS76">
        <f t="shared" ca="1" si="19"/>
        <v>0.66531713900135003</v>
      </c>
      <c r="BT76">
        <f t="shared" ca="1" si="20"/>
        <v>0.46465598491988719</v>
      </c>
      <c r="BU76">
        <f t="shared" ca="1" si="21"/>
        <v>0.50254841997961219</v>
      </c>
      <c r="BV76" t="str">
        <f ca="1">OFFSET([1]EquipTable!$A$1,ROW()-1,0)</f>
        <v>Equip5401</v>
      </c>
    </row>
    <row r="77" spans="1:74">
      <c r="A77">
        <v>8</v>
      </c>
      <c r="B77">
        <v>5</v>
      </c>
      <c r="C77">
        <f>IF(B77&lt;=9,0,
IF(B77=10,1,2))</f>
        <v>0</v>
      </c>
      <c r="D77">
        <f ca="1">RAND()</f>
        <v>0.99189524214981206</v>
      </c>
      <c r="E77">
        <f ca="1">RAND()</f>
        <v>0.59033604462163647</v>
      </c>
      <c r="F77">
        <f ca="1">RAND()</f>
        <v>0.19747688872678848</v>
      </c>
      <c r="G77">
        <f ca="1">RAND()</f>
        <v>6.6370211871575435E-2</v>
      </c>
      <c r="H77">
        <f ca="1">RAND()</f>
        <v>0.50596045055374439</v>
      </c>
      <c r="I77">
        <f ca="1">RAND()</f>
        <v>0.67884954570789824</v>
      </c>
      <c r="M77" t="str">
        <f ca="1">IF(LEN(J77)&lt;&gt;0,J77,VLOOKUP(D77+$B77,$BJ:$BK,MATCH($BK$1,$BJ$1:$BK$1,0),1))</f>
        <v>안 지정 캐릭터 PP 일반등급</v>
      </c>
      <c r="N77">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59033</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10</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3000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401</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뿔과 뼈</v>
      </c>
      <c r="AL77">
        <v>1</v>
      </c>
      <c r="AM77" t="str">
        <f ca="1">IF(ROW()=2,AN77,OFFSET(AM77,-1,0)&amp;IF(LEN(AN77)=0,"",","&amp;AN77))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{"dy":8,"sl":5,"tp":"fe","vl":"Equip2301","cn":1,"pt":"GO","pr":7300}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1.3495276653171392E-3</v>
      </c>
      <c r="BQ77">
        <f t="shared" ca="1" si="17"/>
        <v>9.4250706880301622E-4</v>
      </c>
      <c r="BR77">
        <f t="shared" ca="1" si="18"/>
        <v>1.0193679918450561E-3</v>
      </c>
      <c r="BS77">
        <f t="shared" ca="1" si="19"/>
        <v>0.66666666666666718</v>
      </c>
      <c r="BT77">
        <f t="shared" ca="1" si="20"/>
        <v>0.46559849198869019</v>
      </c>
      <c r="BU77">
        <f t="shared" ca="1" si="21"/>
        <v>0.50356778797145729</v>
      </c>
      <c r="BV77" t="str">
        <f ca="1">OFFSET([1]EquipTable!$A$1,ROW()-1,0)</f>
        <v>Equip5402</v>
      </c>
    </row>
    <row r="78" spans="1:74">
      <c r="A78">
        <v>8</v>
      </c>
      <c r="B78">
        <v>6</v>
      </c>
      <c r="C78">
        <f>IF(B78&lt;=9,0,
IF(B78=10,1,2))</f>
        <v>0</v>
      </c>
      <c r="D78">
        <f ca="1">RAND()</f>
        <v>0.88408171380971268</v>
      </c>
      <c r="E78">
        <f ca="1">RAND()</f>
        <v>0.25593335599991751</v>
      </c>
      <c r="F78">
        <f ca="1">RAND()</f>
        <v>0.90746462620844914</v>
      </c>
      <c r="G78">
        <f ca="1">RAND()</f>
        <v>2.1544344205107868E-2</v>
      </c>
      <c r="H78">
        <f ca="1">RAND()</f>
        <v>0.19793421287877622</v>
      </c>
      <c r="I78">
        <f ca="1">RAND()</f>
        <v>4.5196854214755833E-2</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Equip3101</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GO</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1000</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0.66801619433198434</v>
      </c>
      <c r="BT78">
        <f t="shared" ca="1" si="20"/>
        <v>0.46654099905749319</v>
      </c>
      <c r="BU78">
        <f t="shared" ca="1" si="21"/>
        <v>0.50458715596330239</v>
      </c>
      <c r="BV78" t="str">
        <f ca="1">OFFSET([1]EquipTable!$A$1,ROW()-1,0)</f>
        <v>Equip5403</v>
      </c>
    </row>
    <row r="79" spans="1:74">
      <c r="A79">
        <v>8</v>
      </c>
      <c r="B79">
        <v>7</v>
      </c>
      <c r="C79">
        <f>IF(B79&lt;=9,0,
IF(B79=10,1,2))</f>
        <v>0</v>
      </c>
      <c r="D79">
        <f ca="1">RAND()</f>
        <v>0.81124116562573467</v>
      </c>
      <c r="E79">
        <f ca="1">RAND()</f>
        <v>0.80723766539011144</v>
      </c>
      <c r="F79">
        <f ca="1">RAND()</f>
        <v>0.86286357218314624</v>
      </c>
      <c r="G79">
        <f ca="1">RAND()</f>
        <v>0.58041742107200933</v>
      </c>
      <c r="H79">
        <f ca="1">RAND()</f>
        <v>0.65543760525045669</v>
      </c>
      <c r="I79">
        <f ca="1">RAND()</f>
        <v>0.79916447609975094</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Equip8102</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8300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400</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M29 그레이트소드</v>
      </c>
      <c r="AL79">
        <v>1</v>
      </c>
      <c r="AM79" t="str">
        <f ca="1">IF(ROW()=2,AN79,OFFSET(AM79,-1,0)&amp;IF(LEN(AN79)=0,"",","&amp;AN79))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{"dy":8,"sl":7,"tp":"fe","vl":"Equip8201","cn":1,"pt":"GO","pr":29300}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0.66801619433198434</v>
      </c>
      <c r="BT79">
        <f t="shared" ca="1" si="20"/>
        <v>0.46654099905749319</v>
      </c>
      <c r="BU79">
        <f t="shared" ca="1" si="21"/>
        <v>0.50458715596330239</v>
      </c>
      <c r="BV79" t="str">
        <f ca="1">OFFSET([1]EquipTable!$A$1,ROW()-1,0)</f>
        <v>Equip5404</v>
      </c>
    </row>
    <row r="80" spans="1:74">
      <c r="A80">
        <v>8</v>
      </c>
      <c r="B80">
        <v>8</v>
      </c>
      <c r="C80">
        <f>IF(B80&lt;=9,0,
IF(B80=10,1,2))</f>
        <v>0</v>
      </c>
      <c r="D80">
        <f ca="1">RAND()</f>
        <v>0.93621333570393395</v>
      </c>
      <c r="E80">
        <f ca="1">RAND()</f>
        <v>0.94905168431780318</v>
      </c>
      <c r="F80">
        <f ca="1">RAND()</f>
        <v>0.89990732436290122</v>
      </c>
      <c r="G80">
        <f ca="1">RAND()</f>
        <v>0.77194879073449685</v>
      </c>
      <c r="H80">
        <f ca="1">RAND()</f>
        <v>0.93041539708169985</v>
      </c>
      <c r="I80">
        <f ca="1">RAND()</f>
        <v>0.1304738173484824</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
      </c>
      <c r="AL80">
        <v>1</v>
      </c>
      <c r="AM80" t="str">
        <f ca="1">IF(ROW()=2,AN80,OFFSET(AM80,-1,0)&amp;IF(LEN(AN80)=0,"",","&amp;AN80))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v>
      </c>
      <c r="AN80" t="str">
        <f ca="1">IF(AL80&lt;&gt;1,"",
"{"""&amp;A$1&amp;""":"&amp;A80
&amp;","""&amp;B$1&amp;""":"&amp;B80
&amp;IF(LEN(AA80)=0,"",","""&amp;AA$1&amp;""":"""&amp;AA80&amp;"""")
&amp;IF(LEN(AC80)=0,"",","""&amp;AC$1&amp;""":"""&amp;AC80&amp;"""")
&amp;IF(LEN(AD80)=0,"",","""&amp;AD$1&amp;""":"&amp;AD80)
&amp;IF(LEN(AE80)=0,"",","""&amp;AE$1&amp;""":"""&amp;AE80&amp;"""")
&amp;IF(LEN(AF80)=0,"",","""&amp;AF$1&amp;""":"&amp;AF80)
&amp;IF(LEN(AG80)=0,"",","""&amp;AG$1&amp;""":"&amp;AG80)&amp;"}")</f>
        <v>{"dy":8,"sl":8}</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0.66801619433198434</v>
      </c>
      <c r="BT80">
        <f t="shared" ca="1" si="20"/>
        <v>0.46654099905749319</v>
      </c>
      <c r="BU80">
        <f t="shared" ca="1" si="21"/>
        <v>0.50458715596330239</v>
      </c>
      <c r="BV80" t="str">
        <f ca="1">OFFSET([1]EquipTable!$A$1,ROW()-1,0)</f>
        <v>Equip5405</v>
      </c>
    </row>
    <row r="81" spans="1:74">
      <c r="A81">
        <v>8</v>
      </c>
      <c r="B81">
        <v>9</v>
      </c>
      <c r="C81">
        <f>IF(B81&lt;=9,0,
IF(B81=10,1,2))</f>
        <v>0</v>
      </c>
      <c r="D81">
        <f ca="1">RAND()</f>
        <v>0.10773179248797771</v>
      </c>
      <c r="E81">
        <f ca="1">RAND()</f>
        <v>0.39493027214201215</v>
      </c>
      <c r="F81">
        <f ca="1">RAND()</f>
        <v>0.16285049659838979</v>
      </c>
      <c r="G81">
        <f ca="1">RAND()</f>
        <v>0.59727474226655375</v>
      </c>
      <c r="H81">
        <f ca="1">RAND()</f>
        <v>0.49414913321356257</v>
      </c>
      <c r="I81">
        <f ca="1">RAND()</f>
        <v>0.83956010105839463</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
      </c>
      <c r="AL81">
        <v>1</v>
      </c>
      <c r="AM81" t="str">
        <f ca="1">IF(ROW()=2,AN81,OFFSET(AM81,-1,0)&amp;IF(LEN(AN81)=0,"",","&amp;AN81))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v>
      </c>
      <c r="AN81" t="str">
        <f ca="1">IF(AL81&lt;&gt;1,"",
"{"""&amp;A$1&amp;""":"&amp;A81
&amp;","""&amp;B$1&amp;""":"&amp;B81
&amp;IF(LEN(AA81)=0,"",","""&amp;AA$1&amp;""":"""&amp;AA81&amp;"""")
&amp;IF(LEN(AC81)=0,"",","""&amp;AC$1&amp;""":"""&amp;AC81&amp;"""")
&amp;IF(LEN(AD81)=0,"",","""&amp;AD$1&amp;""":"&amp;AD81)
&amp;IF(LEN(AE81)=0,"",","""&amp;AE$1&amp;""":"""&amp;AE81&amp;"""")
&amp;IF(LEN(AF81)=0,"",","""&amp;AF$1&amp;""":"&amp;AF81)
&amp;IF(LEN(AG81)=0,"",","""&amp;AG$1&amp;""":"&amp;AG81)&amp;"}")</f>
        <v>{"dy":8,"sl":9}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0.66801619433198434</v>
      </c>
      <c r="BT81">
        <f t="shared" ca="1" si="20"/>
        <v>0.46654099905749319</v>
      </c>
      <c r="BU81">
        <f t="shared" ca="1" si="21"/>
        <v>0.50458715596330239</v>
      </c>
      <c r="BV81" t="str">
        <f ca="1">OFFSET([1]EquipTable!$A$1,ROW()-1,0)</f>
        <v>후보</v>
      </c>
    </row>
    <row r="82" spans="1:74">
      <c r="A82">
        <v>9</v>
      </c>
      <c r="B82">
        <v>0</v>
      </c>
      <c r="C82">
        <f>IF(B82&lt;=9,0,
IF(B82=10,1,2))</f>
        <v>0</v>
      </c>
      <c r="D82">
        <f ca="1">RAND()</f>
        <v>0.37992822308167762</v>
      </c>
      <c r="E82">
        <f ca="1">RAND()</f>
        <v>0.69973986116032272</v>
      </c>
      <c r="F82">
        <f ca="1">RAND()</f>
        <v>0.2192089481475914</v>
      </c>
      <c r="G82">
        <f ca="1">RAND()</f>
        <v>0.80699436681967918</v>
      </c>
      <c r="H82">
        <f ca="1">RAND()</f>
        <v>5.955764473952696E-2</v>
      </c>
      <c r="I82">
        <f ca="1">RAND()</f>
        <v>0.67109555162806744</v>
      </c>
      <c r="M82" t="str">
        <f ca="1">IF(LEN(J82)&lt;&gt;0,J82,VLOOKUP(D82+$B82,$BJ:$BK,MATCH($BK$1,$BJ$1:$BK$1,0),1))</f>
        <v>지정 장비</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Equip6101</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GO</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3700</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443</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까마귀 리볼버</v>
      </c>
      <c r="AL82">
        <v>1</v>
      </c>
      <c r="AM82" t="str">
        <f ca="1">IF(ROW()=2,AN82,OFFSET(AM82,-1,0)&amp;IF(LEN(AN82)=0,"",","&amp;AN82))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{"dy":9,"sl":0,"tp":"fe","vl":"Equip6001","cn":1,"pt":"GO","pr":1900}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0.66801619433198434</v>
      </c>
      <c r="BT82">
        <f t="shared" ca="1" si="20"/>
        <v>0.46654099905749319</v>
      </c>
      <c r="BU82">
        <f t="shared" ca="1" si="21"/>
        <v>0.50458715596330239</v>
      </c>
      <c r="BV82" t="str">
        <f ca="1">OFFSET([1]EquipTable!$A$1,ROW()-1,0)</f>
        <v>후보</v>
      </c>
    </row>
    <row r="83" spans="1:74">
      <c r="A83">
        <v>9</v>
      </c>
      <c r="B83">
        <v>1</v>
      </c>
      <c r="C83">
        <f>IF(B83&lt;=9,0,
IF(B83=10,1,2))</f>
        <v>0</v>
      </c>
      <c r="D83">
        <f ca="1">RAND()</f>
        <v>0.2733279829605112</v>
      </c>
      <c r="E83">
        <f ca="1">RAND()</f>
        <v>0.34592204070729204</v>
      </c>
      <c r="F83">
        <f ca="1">RAND()</f>
        <v>0.95377560058701116</v>
      </c>
      <c r="G83">
        <f ca="1">RAND()</f>
        <v>6.5423766565640529E-2</v>
      </c>
      <c r="H83">
        <f ca="1">RAND()</f>
        <v>0.55709809299816715</v>
      </c>
      <c r="I83">
        <f ca="1">RAND()</f>
        <v>0.45548192437775192</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Equip3001</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GO</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700</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0.66801619433198434</v>
      </c>
      <c r="BT83">
        <f t="shared" ca="1" si="20"/>
        <v>0.46654099905749319</v>
      </c>
      <c r="BU83">
        <f t="shared" ca="1" si="21"/>
        <v>0.50458715596330239</v>
      </c>
      <c r="BV83" t="str">
        <f ca="1">OFFSET([1]EquipTable!$A$1,ROW()-1,0)</f>
        <v>후보</v>
      </c>
    </row>
    <row r="84" spans="1:74">
      <c r="A84">
        <v>9</v>
      </c>
      <c r="B84">
        <v>2</v>
      </c>
      <c r="C84">
        <f>IF(B84&lt;=9,0,
IF(B84=10,1,2))</f>
        <v>0</v>
      </c>
      <c r="D84">
        <f ca="1">RAND()</f>
        <v>0.26568557297244244</v>
      </c>
      <c r="E84">
        <f ca="1">RAND()</f>
        <v>0.33722406090869339</v>
      </c>
      <c r="F84">
        <f ca="1">RAND()</f>
        <v>0.77120968617134955</v>
      </c>
      <c r="G84">
        <f ca="1">RAND()</f>
        <v>0.60540103723807326</v>
      </c>
      <c r="H84">
        <f ca="1">RAND()</f>
        <v>0.49919923011658529</v>
      </c>
      <c r="I84">
        <f ca="1">RAND()</f>
        <v>0.81780168718605406</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33722</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7</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2100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447</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T75식 레이피어</v>
      </c>
      <c r="AL84">
        <v>1</v>
      </c>
      <c r="AM84" t="str">
        <f ca="1">IF(ROW()=2,AN84,OFFSET(AM84,-1,0)&amp;IF(LEN(AN84)=0,"",","&amp;AN84))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{"dy":9,"sl":2,"tp":"fe","vl":"Equip5202","cn":1,"pt":"GO","pr":3400}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0.66801619433198434</v>
      </c>
      <c r="BT84">
        <f t="shared" ca="1" si="20"/>
        <v>0.46654099905749319</v>
      </c>
      <c r="BU84">
        <f t="shared" ca="1" si="21"/>
        <v>0.50458715596330239</v>
      </c>
      <c r="BV84" t="str">
        <f ca="1">OFFSET([1]EquipTable!$A$1,ROW()-1,0)</f>
        <v>후보</v>
      </c>
    </row>
    <row r="85" spans="1:74">
      <c r="A85">
        <v>9</v>
      </c>
      <c r="B85">
        <v>3</v>
      </c>
      <c r="C85">
        <f>IF(B85&lt;=9,0,
IF(B85=10,1,2))</f>
        <v>0</v>
      </c>
      <c r="D85">
        <f ca="1">RAND()</f>
        <v>0.61311109490340898</v>
      </c>
      <c r="E85">
        <f ca="1">RAND()</f>
        <v>0.97933857897814813</v>
      </c>
      <c r="F85">
        <f ca="1">RAND()</f>
        <v>0.37696858582630066</v>
      </c>
      <c r="G85">
        <f ca="1">RAND()</f>
        <v>7.2794713409125689E-2</v>
      </c>
      <c r="H85">
        <f ca="1">RAND()</f>
        <v>0.26864637635964739</v>
      </c>
      <c r="I85">
        <f ca="1">RAND()</f>
        <v>0.39641977400505768</v>
      </c>
      <c r="M85" t="str">
        <f ca="1">IF(LEN(J85)&lt;&gt;0,J85,VLOOKUP(D85+$B85,$BJ:$BK,MATCH($BK$1,$BJ$1:$BK$1,0),1))</f>
        <v>안 지정 캐릭터 PP 일반등급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97933</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14</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4200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252</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울려퍼지는 여명</v>
      </c>
      <c r="AL85">
        <v>1</v>
      </c>
      <c r="AM85" t="str">
        <f ca="1">IF(ROW()=2,AN85,OFFSET(AM85,-1,0)&amp;IF(LEN(AN85)=0,"",","&amp;AN85))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{"dy":9,"sl":3,"tp":"fe","vl":"Equip2302","cn":1,"pt":"GO","pr":7300}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0.66801619433198434</v>
      </c>
      <c r="BT85">
        <f t="shared" ca="1" si="20"/>
        <v>0.46654099905749319</v>
      </c>
      <c r="BU85">
        <f t="shared" ca="1" si="21"/>
        <v>0.50458715596330239</v>
      </c>
      <c r="BV85" t="str">
        <f ca="1">OFFSET([1]EquipTable!$A$1,ROW()-1,0)</f>
        <v>후보</v>
      </c>
    </row>
    <row r="86" spans="1:74">
      <c r="A86">
        <v>9</v>
      </c>
      <c r="B86">
        <v>4</v>
      </c>
      <c r="C86">
        <f>IF(B86&lt;=9,0,
IF(B86=10,1,2))</f>
        <v>0</v>
      </c>
      <c r="D86">
        <f ca="1">RAND()</f>
        <v>0.84032239072844905</v>
      </c>
      <c r="E86">
        <f ca="1">RAND()</f>
        <v>0.14860124707727795</v>
      </c>
      <c r="F86">
        <f ca="1">RAND()</f>
        <v>0.70823530092787079</v>
      </c>
      <c r="G86">
        <f ca="1">RAND()</f>
        <v>0.90718013717145207</v>
      </c>
      <c r="H86">
        <f ca="1">RAND()</f>
        <v>0.45360948192327111</v>
      </c>
      <c r="I86">
        <f ca="1">RAND()</f>
        <v>0.65222575895635171</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14860</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4</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1200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241</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위장용 세검</v>
      </c>
      <c r="AL86">
        <v>1</v>
      </c>
      <c r="AM86" t="str">
        <f ca="1">IF(ROW()=2,AN86,OFFSET(AM86,-1,0)&amp;IF(LEN(AN86)=0,"",","&amp;AN86))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{"dy":9,"sl":4,"tp":"fe","vl":"Equip1301","cn":1,"pt":"DI","pr":11}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0.66801619433198434</v>
      </c>
      <c r="BT86">
        <f t="shared" ca="1" si="20"/>
        <v>0.46654099905749319</v>
      </c>
      <c r="BU86">
        <f t="shared" ca="1" si="21"/>
        <v>0.50458715596330239</v>
      </c>
      <c r="BV86" t="str">
        <f ca="1">OFFSET([1]EquipTable!$A$1,ROW()-1,0)</f>
        <v>후보</v>
      </c>
    </row>
    <row r="87" spans="1:74">
      <c r="A87">
        <v>9</v>
      </c>
      <c r="B87">
        <v>5</v>
      </c>
      <c r="C87">
        <f>IF(B87&lt;=9,0,
IF(B87=10,1,2))</f>
        <v>0</v>
      </c>
      <c r="D87">
        <f ca="1">RAND()</f>
        <v>0.20914007182806971</v>
      </c>
      <c r="E87">
        <f ca="1">RAND()</f>
        <v>0.68116288830282612</v>
      </c>
      <c r="F87">
        <f ca="1">RAND()</f>
        <v>0.95687684136766593</v>
      </c>
      <c r="G87">
        <f ca="1">RAND()</f>
        <v>7.2277366577983004E-3</v>
      </c>
      <c r="H87">
        <f ca="1">RAND()</f>
        <v>0.26544829197675257</v>
      </c>
      <c r="I87">
        <f ca="1">RAND()</f>
        <v>0.80204395830944075</v>
      </c>
      <c r="M87" t="str">
        <f ca="1">IF(LEN(J87)&lt;&gt;0,J87,VLOOKUP(D87+$B87,$BJ:$BK,MATCH($BK$1,$BJ$1:$BK$1,0),1))</f>
        <v>지정 장비</v>
      </c>
      <c r="N87" t="str">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Equip6001</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1</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2200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0.66801619433198434</v>
      </c>
      <c r="BT87">
        <f t="shared" ca="1" si="20"/>
        <v>0.46654099905749319</v>
      </c>
      <c r="BU87">
        <f t="shared" ca="1" si="21"/>
        <v>0.50458715596330239</v>
      </c>
      <c r="BV87" t="str">
        <f ca="1">OFFSET([1]EquipTable!$A$1,ROW()-1,0)</f>
        <v>후보</v>
      </c>
    </row>
    <row r="88" spans="1:74">
      <c r="A88">
        <v>9</v>
      </c>
      <c r="B88">
        <v>6</v>
      </c>
      <c r="C88">
        <f>IF(B88&lt;=9,0,
IF(B88=10,1,2))</f>
        <v>0</v>
      </c>
      <c r="D88">
        <f ca="1">RAND()</f>
        <v>0.96061957780834617</v>
      </c>
      <c r="E88">
        <f ca="1">RAND()</f>
        <v>3.0700304606822493E-2</v>
      </c>
      <c r="F88">
        <f ca="1">RAND()</f>
        <v>0.9894606054650974</v>
      </c>
      <c r="G88">
        <f ca="1">RAND()</f>
        <v>0.50415056499432065</v>
      </c>
      <c r="H88">
        <f ca="1">RAND()</f>
        <v>0.57747191948663068</v>
      </c>
      <c r="I88">
        <f ca="1">RAND()</f>
        <v>0.72597529403057071</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Equip0102</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GO</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1400</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239</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스톰 브링어</v>
      </c>
      <c r="AL88">
        <v>1</v>
      </c>
      <c r="AM88" t="str">
        <f ca="1">IF(ROW()=2,AN88,OFFSET(AM88,-1,0)&amp;IF(LEN(AN88)=0,"",","&amp;AN88))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{"dy":9,"sl":6,"tp":"fe","vl":"Equip8202","cn":1,"pt":"GO","pr":29300}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1.3495276653171391E-2</v>
      </c>
      <c r="BQ88">
        <f t="shared" ca="1" si="17"/>
        <v>2.8275212064090487E-2</v>
      </c>
      <c r="BR88">
        <f t="shared" ca="1" si="18"/>
        <v>1.0193679918450561E-2</v>
      </c>
      <c r="BS88">
        <f t="shared" ca="1" si="19"/>
        <v>0.66801619433198434</v>
      </c>
      <c r="BT88">
        <f t="shared" ca="1" si="20"/>
        <v>0.46654099905749319</v>
      </c>
      <c r="BU88">
        <f t="shared" ca="1" si="21"/>
        <v>0.50458715596330239</v>
      </c>
      <c r="BV88" t="str">
        <f ca="1">OFFSET([1]EquipTable!$A$1,ROW()-1,0)</f>
        <v>Equip6001</v>
      </c>
    </row>
    <row r="89" spans="1:74">
      <c r="A89">
        <v>9</v>
      </c>
      <c r="B89">
        <v>7</v>
      </c>
      <c r="C89">
        <f>IF(B89&lt;=9,0,
IF(B89=10,1,2))</f>
        <v>0</v>
      </c>
      <c r="D89">
        <f ca="1">RAND()</f>
        <v>0.5961826011992809</v>
      </c>
      <c r="E89">
        <f ca="1">RAND()</f>
        <v>0.78250612612504222</v>
      </c>
      <c r="F89">
        <f ca="1">RAND()</f>
        <v>0.50136399489145433</v>
      </c>
      <c r="G89">
        <f ca="1">RAND()</f>
        <v>0.46748721606105559</v>
      </c>
      <c r="H89">
        <f ca="1">RAND()</f>
        <v>3.5752055122252546E-2</v>
      </c>
      <c r="I89">
        <f ca="1">RAND()</f>
        <v>0.64420059323381451</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Equip8101</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GO</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8200</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1.3495276653171391E-2</v>
      </c>
      <c r="BQ89">
        <f t="shared" ca="1" si="17"/>
        <v>2.8275212064090487E-2</v>
      </c>
      <c r="BR89">
        <f t="shared" ca="1" si="18"/>
        <v>1.0193679918450561E-2</v>
      </c>
      <c r="BS89">
        <f t="shared" ca="1" si="19"/>
        <v>0.68151147098515574</v>
      </c>
      <c r="BT89">
        <f t="shared" ca="1" si="20"/>
        <v>0.49481621112158369</v>
      </c>
      <c r="BU89">
        <f t="shared" ca="1" si="21"/>
        <v>0.51478083588175294</v>
      </c>
      <c r="BV89" t="str">
        <f ca="1">OFFSET([1]EquipTable!$A$1,ROW()-1,0)</f>
        <v>Equip6002</v>
      </c>
    </row>
    <row r="90" spans="1:74">
      <c r="A90">
        <v>9</v>
      </c>
      <c r="B90">
        <v>8</v>
      </c>
      <c r="C90">
        <f>IF(B90&lt;=9,0,
IF(B90=10,1,2))</f>
        <v>0</v>
      </c>
      <c r="D90">
        <f ca="1">RAND()</f>
        <v>0.41703112556498823</v>
      </c>
      <c r="E90">
        <f ca="1">RAND()</f>
        <v>0.1850114618515355</v>
      </c>
      <c r="F90">
        <f ca="1">RAND()</f>
        <v>0.30178926640368675</v>
      </c>
      <c r="G90">
        <f ca="1">RAND()</f>
        <v>0.40114099555979255</v>
      </c>
      <c r="H90">
        <f ca="1">RAND()</f>
        <v>0.44023815085131346</v>
      </c>
      <c r="I90">
        <f ca="1">RAND()</f>
        <v>9.5094923905988948E-2</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fl1</v>
      </c>
      <c r="AB90" t="s">
        <v>87</v>
      </c>
      <c r="AC90" t="s">
        <v>465</v>
      </c>
      <c r="AD90">
        <v>1</v>
      </c>
      <c r="AE90" t="s">
        <v>129</v>
      </c>
      <c r="AF90">
        <v>209</v>
      </c>
      <c r="AG90">
        <v>109</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테이슨</v>
      </c>
      <c r="AL90">
        <v>1</v>
      </c>
      <c r="AM90" t="str">
        <f ca="1">IF(ROW()=2,AN90,OFFSET(AM90,-1,0)&amp;IF(LEN(AN90)=0,"",","&amp;AN90))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v>
      </c>
      <c r="AN90" t="str">
        <f ca="1">IF(AL90&lt;&gt;1,"",
"{"""&amp;A$1&amp;""":"&amp;A90
&amp;","""&amp;B$1&amp;""":"&amp;B90
&amp;IF(LEN(AA90)=0,"",","""&amp;AA$1&amp;""":"""&amp;AA90&amp;"""")
&amp;IF(LEN(AC90)=0,"",","""&amp;AC$1&amp;""":"""&amp;AC90&amp;"""")
&amp;IF(LEN(AD90)=0,"",","""&amp;AD$1&amp;""":"&amp;AD90)
&amp;IF(LEN(AE90)=0,"",","""&amp;AE$1&amp;""":"""&amp;AE90&amp;"""")
&amp;IF(LEN(AF90)=0,"",","""&amp;AF$1&amp;""":"&amp;AF90)
&amp;IF(LEN(AG90)=0,"",","""&amp;AG$1&amp;""":"&amp;AG90)&amp;"}")</f>
        <v>{"dy":9,"sl":8,"tp":"fl1","vl":"Actor1108","cn":1,"pt":"DI","pp":209,"pr":109}</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1.3495276653171391E-2</v>
      </c>
      <c r="BQ90">
        <f t="shared" ca="1" si="17"/>
        <v>2.8275212064090487E-2</v>
      </c>
      <c r="BR90">
        <f t="shared" ca="1" si="18"/>
        <v>1.0193679918450561E-2</v>
      </c>
      <c r="BS90">
        <f t="shared" ca="1" si="19"/>
        <v>0.69500674763832715</v>
      </c>
      <c r="BT90">
        <f t="shared" ca="1" si="20"/>
        <v>0.52309142318567414</v>
      </c>
      <c r="BU90">
        <f t="shared" ca="1" si="21"/>
        <v>0.52497451580020349</v>
      </c>
      <c r="BV90" t="str">
        <f ca="1">OFFSET([1]EquipTable!$A$1,ROW()-1,0)</f>
        <v>Equip6101</v>
      </c>
    </row>
    <row r="91" spans="1:74">
      <c r="A91">
        <v>9</v>
      </c>
      <c r="B91">
        <v>9</v>
      </c>
      <c r="C91">
        <f>IF(B91&lt;=9,0,
IF(B91=10,1,2))</f>
        <v>0</v>
      </c>
      <c r="D91">
        <f ca="1">RAND()</f>
        <v>0.67570762263049455</v>
      </c>
      <c r="E91">
        <f ca="1">RAND()</f>
        <v>0.61471513924767263</v>
      </c>
      <c r="F91">
        <f ca="1">RAND()</f>
        <v>0.89182343098219863</v>
      </c>
      <c r="G91">
        <f ca="1">RAND()</f>
        <v>0.94273509373633602</v>
      </c>
      <c r="H91">
        <f ca="1">RAND()</f>
        <v>2.7847500932504987E-2</v>
      </c>
      <c r="I91">
        <f ca="1">RAND()</f>
        <v>0.2788961103023645</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fl1</v>
      </c>
      <c r="AB91" t="s">
        <v>87</v>
      </c>
      <c r="AC91" t="s">
        <v>480</v>
      </c>
      <c r="AD91">
        <v>1</v>
      </c>
      <c r="AE91" t="s">
        <v>129</v>
      </c>
      <c r="AF91">
        <v>219</v>
      </c>
      <c r="AG91">
        <v>119</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원더</v>
      </c>
      <c r="AL91">
        <v>1</v>
      </c>
      <c r="AM91" t="str">
        <f ca="1">IF(ROW()=2,AN91,OFFSET(AM91,-1,0)&amp;IF(LEN(AN91)=0,"",","&amp;AN91))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v>
      </c>
      <c r="AN91" t="str">
        <f ca="1">IF(AL91&lt;&gt;1,"",
"{"""&amp;A$1&amp;""":"&amp;A91
&amp;","""&amp;B$1&amp;""":"&amp;B91
&amp;IF(LEN(AA91)=0,"",","""&amp;AA$1&amp;""":"""&amp;AA91&amp;"""")
&amp;IF(LEN(AC91)=0,"",","""&amp;AC$1&amp;""":"""&amp;AC91&amp;"""")
&amp;IF(LEN(AD91)=0,"",","""&amp;AD$1&amp;""":"&amp;AD91)
&amp;IF(LEN(AE91)=0,"",","""&amp;AE$1&amp;""":"""&amp;AE91&amp;"""")
&amp;IF(LEN(AF91)=0,"",","""&amp;AF$1&amp;""":"&amp;AF91)
&amp;IF(LEN(AG91)=0,"",","""&amp;AG$1&amp;""":"&amp;AG91)&amp;"}")</f>
        <v>{"dy":9,"sl":9,"tp":"fl1","vl":"Actor2128","cn":1,"pt":"DI","pp":219,"pr":119}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1.3495276653171391E-2</v>
      </c>
      <c r="BQ91">
        <f t="shared" ca="1" si="17"/>
        <v>2.8275212064090487E-2</v>
      </c>
      <c r="BR91">
        <f t="shared" ca="1" si="18"/>
        <v>1.0193679918450561E-2</v>
      </c>
      <c r="BS91">
        <f t="shared" ca="1" si="19"/>
        <v>0.70850202429149856</v>
      </c>
      <c r="BT91">
        <f t="shared" ca="1" si="20"/>
        <v>0.55136663524976459</v>
      </c>
      <c r="BU91">
        <f t="shared" ca="1" si="21"/>
        <v>0.53516819571865404</v>
      </c>
      <c r="BV91" t="str">
        <f ca="1">OFFSET([1]EquipTable!$A$1,ROW()-1,0)</f>
        <v>Equip6102</v>
      </c>
    </row>
    <row r="92" spans="1:74">
      <c r="A92">
        <v>10</v>
      </c>
      <c r="B92">
        <v>0</v>
      </c>
      <c r="C92">
        <f>IF(B92&lt;=9,0,
IF(B92=10,1,2))</f>
        <v>0</v>
      </c>
      <c r="D92">
        <f ca="1">RAND()</f>
        <v>0.2669763900465858</v>
      </c>
      <c r="E92">
        <f ca="1">RAND()</f>
        <v>0.93055766747064661</v>
      </c>
      <c r="F92">
        <f ca="1">RAND()</f>
        <v>0.52007200293730238</v>
      </c>
      <c r="G92">
        <f ca="1">RAND()</f>
        <v>0.8878628688419492</v>
      </c>
      <c r="H92">
        <f ca="1">RAND()</f>
        <v>0.27538118766118469</v>
      </c>
      <c r="I92">
        <f ca="1">RAND()</f>
        <v>0.10934934681219455</v>
      </c>
      <c r="M92" t="str">
        <f ca="1">IF(LEN(J92)&lt;&gt;0,J92,VLOOKUP(D92+$B92,$BJ:$BK,MATCH($BK$1,$BJ$1:$BK$1,0),1))</f>
        <v>지정 장비</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Equip8102</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GO</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7600</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386</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1.3495276653171391E-2</v>
      </c>
      <c r="BQ92">
        <f t="shared" ca="1" si="17"/>
        <v>2.8275212064090487E-2</v>
      </c>
      <c r="BR92">
        <f t="shared" ca="1" si="18"/>
        <v>1.0193679918450561E-2</v>
      </c>
      <c r="BS92">
        <f t="shared" ca="1" si="19"/>
        <v>0.72199730094466996</v>
      </c>
      <c r="BT92">
        <f t="shared" ca="1" si="20"/>
        <v>0.57964184731385504</v>
      </c>
      <c r="BU92">
        <f t="shared" ca="1" si="21"/>
        <v>0.54536187563710459</v>
      </c>
      <c r="BV92" t="str">
        <f ca="1">OFFSET([1]EquipTable!$A$1,ROW()-1,0)</f>
        <v>Equip6201</v>
      </c>
    </row>
    <row r="93" spans="1:74">
      <c r="A93">
        <v>10</v>
      </c>
      <c r="B93">
        <v>1</v>
      </c>
      <c r="C93">
        <f>IF(B93&lt;=9,0,
IF(B93=10,1,2))</f>
        <v>0</v>
      </c>
      <c r="D93">
        <f ca="1">RAND()</f>
        <v>0.94403746832658519</v>
      </c>
      <c r="E93">
        <f ca="1">RAND()</f>
        <v>0.51949474448641419</v>
      </c>
      <c r="F93">
        <f ca="1">RAND()</f>
        <v>0.68640107637588565</v>
      </c>
      <c r="G93">
        <f ca="1">RAND()</f>
        <v>0.39248893973078591</v>
      </c>
      <c r="H93">
        <f ca="1">RAND()</f>
        <v>0.10174265245569636</v>
      </c>
      <c r="I93">
        <f ca="1">RAND()</f>
        <v>0.81938194679284382</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Equip4202</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DI</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5</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475</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별의 계시</v>
      </c>
      <c r="AL93">
        <v>1</v>
      </c>
      <c r="AM93" t="str">
        <f ca="1">IF(ROW()=2,AN93,OFFSET(AM93,-1,0)&amp;IF(LEN(AN93)=0,"",","&amp;AN93))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{"dy":10,"sl":1,"tp":"fe","vl":"Equip4101","cn":1,"pt":"GO","pr":1200}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1.3495276653171391E-2</v>
      </c>
      <c r="BQ93">
        <f t="shared" ca="1" si="17"/>
        <v>2.8275212064090487E-2</v>
      </c>
      <c r="BR93">
        <f t="shared" ca="1" si="18"/>
        <v>1.0193679918450561E-2</v>
      </c>
      <c r="BS93">
        <f t="shared" ca="1" si="19"/>
        <v>0.73549257759784137</v>
      </c>
      <c r="BT93">
        <f t="shared" ca="1" si="20"/>
        <v>0.60791705937794549</v>
      </c>
      <c r="BU93">
        <f t="shared" ca="1" si="21"/>
        <v>0.55555555555555514</v>
      </c>
      <c r="BV93" t="str">
        <f ca="1">OFFSET([1]EquipTable!$A$1,ROW()-1,0)</f>
        <v>Equip6202</v>
      </c>
    </row>
    <row r="94" spans="1:74">
      <c r="A94">
        <v>10</v>
      </c>
      <c r="B94">
        <v>2</v>
      </c>
      <c r="C94">
        <f>IF(B94&lt;=9,0,
IF(B94=10,1,2))</f>
        <v>0</v>
      </c>
      <c r="D94">
        <f ca="1">RAND()</f>
        <v>0.39954643597549155</v>
      </c>
      <c r="E94">
        <f ca="1">RAND()</f>
        <v>0.80347953912540926</v>
      </c>
      <c r="F94">
        <f ca="1">RAND()</f>
        <v>0.77671314740150854</v>
      </c>
      <c r="G94">
        <f ca="1">RAND()</f>
        <v>0.3807908381127687</v>
      </c>
      <c r="H94">
        <f ca="1">RAND()</f>
        <v>0.57193990677311068</v>
      </c>
      <c r="I94">
        <f ca="1">RAND()</f>
        <v>0.39639752495298231</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80347</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12</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3600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1.3495276653171391E-2</v>
      </c>
      <c r="BQ94">
        <f t="shared" ca="1" si="17"/>
        <v>2.8275212064090487E-2</v>
      </c>
      <c r="BR94">
        <f t="shared" ca="1" si="18"/>
        <v>1.0193679918450561E-2</v>
      </c>
      <c r="BS94">
        <f t="shared" ca="1" si="19"/>
        <v>0.74898785425101277</v>
      </c>
      <c r="BT94">
        <f t="shared" ca="1" si="20"/>
        <v>0.63619227144203594</v>
      </c>
      <c r="BU94">
        <f t="shared" ca="1" si="21"/>
        <v>0.56574923547400569</v>
      </c>
      <c r="BV94" t="str">
        <f ca="1">OFFSET([1]EquipTable!$A$1,ROW()-1,0)</f>
        <v>Equip6301</v>
      </c>
    </row>
    <row r="95" spans="1:74">
      <c r="A95">
        <v>10</v>
      </c>
      <c r="B95">
        <v>3</v>
      </c>
      <c r="C95">
        <f>IF(B95&lt;=9,0,
IF(B95=10,1,2))</f>
        <v>0</v>
      </c>
      <c r="D95">
        <f ca="1">RAND()</f>
        <v>0.70542534330386264</v>
      </c>
      <c r="E95">
        <f ca="1">RAND()</f>
        <v>0.72310714355798755</v>
      </c>
      <c r="F95">
        <f ca="1">RAND()</f>
        <v>6.3756913504670609E-2</v>
      </c>
      <c r="G95">
        <f ca="1">RAND()</f>
        <v>0.8538021207181965</v>
      </c>
      <c r="H95">
        <f ca="1">RAND()</f>
        <v>0.94528406189073222</v>
      </c>
      <c r="I95">
        <f ca="1">RAND()</f>
        <v>0.49295807646593359</v>
      </c>
      <c r="M95" t="str">
        <f ca="1">IF(LEN(J95)&lt;&gt;0,J95,VLOOKUP(D95+$B95,$BJ:$BK,MATCH($BK$1,$BJ$1:$BK$1,0),1))</f>
        <v>안 지정 캐릭터 PP 일반등급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72310</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11</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3300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488</v>
      </c>
      <c r="AD95">
        <v>1</v>
      </c>
      <c r="AE95" t="s">
        <v>125</v>
      </c>
      <c r="AG95">
        <v>7900</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자작나무 도끼</v>
      </c>
      <c r="AL95">
        <v>1</v>
      </c>
      <c r="AM95" t="str">
        <f ca="1">IF(ROW()=2,AN95,OFFSET(AM95,-1,0)&amp;IF(LEN(AN95)=0,"",","&amp;AN95))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v>
      </c>
      <c r="AN95" t="str">
        <f ca="1">IF(AL95&lt;&gt;1,"",
"{"""&amp;A$1&amp;""":"&amp;A95
&amp;","""&amp;B$1&amp;""":"&amp;B95
&amp;IF(LEN(AA95)=0,"",","""&amp;AA$1&amp;""":"""&amp;AA95&amp;"""")
&amp;IF(LEN(AC95)=0,"",","""&amp;AC$1&amp;""":"""&amp;AC95&amp;"""")
&amp;IF(LEN(AD95)=0,"",","""&amp;AD$1&amp;""":"&amp;AD95)
&amp;IF(LEN(AE95)=0,"",","""&amp;AE$1&amp;""":"""&amp;AE95&amp;"""")
&amp;IF(LEN(AF95)=0,"",","""&amp;AF$1&amp;""":"&amp;AF95)
&amp;IF(LEN(AG95)=0,"",","""&amp;AG$1&amp;""":"&amp;AG95)&amp;"}")</f>
        <v>{"dy":10,"sl":3,"tp":"fe","vl":"Equip0301","cn":1,"pt":"GO","pr":7900}</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1.3495276653171391E-2</v>
      </c>
      <c r="BQ95">
        <f t="shared" ca="1" si="17"/>
        <v>2.8275212064090487E-2</v>
      </c>
      <c r="BR95">
        <f t="shared" ca="1" si="18"/>
        <v>1.0193679918450561E-2</v>
      </c>
      <c r="BS95">
        <f t="shared" ca="1" si="19"/>
        <v>0.76248313090418418</v>
      </c>
      <c r="BT95">
        <f t="shared" ca="1" si="20"/>
        <v>0.66446748350612639</v>
      </c>
      <c r="BU95">
        <f t="shared" ca="1" si="21"/>
        <v>0.57594291539245623</v>
      </c>
      <c r="BV95" t="str">
        <f ca="1">OFFSET([1]EquipTable!$A$1,ROW()-1,0)</f>
        <v>Equip6302</v>
      </c>
    </row>
    <row r="96" spans="1:74">
      <c r="A96">
        <v>10</v>
      </c>
      <c r="B96">
        <v>4</v>
      </c>
      <c r="C96">
        <f>IF(B96&lt;=9,0,
IF(B96=10,1,2))</f>
        <v>0</v>
      </c>
      <c r="D96">
        <f ca="1">RAND()</f>
        <v>0.1175868539439936</v>
      </c>
      <c r="E96">
        <f ca="1">RAND()</f>
        <v>0.70655844852064176</v>
      </c>
      <c r="F96">
        <f ca="1">RAND()</f>
        <v>0.88122435918699338</v>
      </c>
      <c r="G96">
        <f ca="1">RAND()</f>
        <v>0.36744013602392156</v>
      </c>
      <c r="H96">
        <f ca="1">RAND()</f>
        <v>0.17904389437316448</v>
      </c>
      <c r="I96">
        <f ca="1">RAND()</f>
        <v>0.91995486150546923</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70655</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11</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3300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1.3495276653171392E-3</v>
      </c>
      <c r="BQ96">
        <f t="shared" ca="1" si="17"/>
        <v>9.4250706880301622E-4</v>
      </c>
      <c r="BR96">
        <f t="shared" ca="1" si="18"/>
        <v>1.0193679918450561E-3</v>
      </c>
      <c r="BS96">
        <f t="shared" ca="1" si="19"/>
        <v>0.77597840755735559</v>
      </c>
      <c r="BT96">
        <f t="shared" ca="1" si="20"/>
        <v>0.69274269557021684</v>
      </c>
      <c r="BU96">
        <f t="shared" ca="1" si="21"/>
        <v>0.58613659531090678</v>
      </c>
      <c r="BV96" t="str">
        <f ca="1">OFFSET([1]EquipTable!$A$1,ROW()-1,0)</f>
        <v>Equip6401</v>
      </c>
    </row>
    <row r="97" spans="1:74">
      <c r="A97">
        <v>10</v>
      </c>
      <c r="B97">
        <v>5</v>
      </c>
      <c r="C97">
        <f>IF(B97&lt;=9,0,
IF(B97=10,1,2))</f>
        <v>0</v>
      </c>
      <c r="D97">
        <f ca="1">RAND()</f>
        <v>0.65421970610500302</v>
      </c>
      <c r="E97">
        <f ca="1">RAND()</f>
        <v>0.573056439750668</v>
      </c>
      <c r="F97">
        <f ca="1">RAND()</f>
        <v>0.39817910762036635</v>
      </c>
      <c r="G97">
        <f ca="1">RAND()</f>
        <v>0.50853534628143049</v>
      </c>
      <c r="H97">
        <f ca="1">RAND()</f>
        <v>0.14717584121114091</v>
      </c>
      <c r="I97">
        <f ca="1">RAND()</f>
        <v>0.56752717161696242</v>
      </c>
      <c r="M97" t="str">
        <f ca="1">IF(LEN(J97)&lt;&gt;0,J97,VLOOKUP(D97+$B97,$BJ:$BK,MATCH($BK$1,$BJ$1:$BK$1,0),1))</f>
        <v>안 지정 캐릭터 PP 영웅등급</v>
      </c>
      <c r="N97">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57305</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9</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2700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403</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1.3495276653171392E-3</v>
      </c>
      <c r="BQ97">
        <f t="shared" ca="1" si="17"/>
        <v>9.4250706880301622E-4</v>
      </c>
      <c r="BR97">
        <f t="shared" ca="1" si="18"/>
        <v>1.0193679918450561E-3</v>
      </c>
      <c r="BS97">
        <f t="shared" ca="1" si="19"/>
        <v>0.77732793522267274</v>
      </c>
      <c r="BT97">
        <f t="shared" ca="1" si="20"/>
        <v>0.69368520263901989</v>
      </c>
      <c r="BU97">
        <f t="shared" ca="1" si="21"/>
        <v>0.58715596330275188</v>
      </c>
      <c r="BV97" t="str">
        <f ca="1">OFFSET([1]EquipTable!$A$1,ROW()-1,0)</f>
        <v>Equip6402</v>
      </c>
    </row>
    <row r="98" spans="1:74">
      <c r="A98">
        <v>10</v>
      </c>
      <c r="B98">
        <v>6</v>
      </c>
      <c r="C98">
        <f>IF(B98&lt;=9,0,
IF(B98=10,1,2))</f>
        <v>0</v>
      </c>
      <c r="D98">
        <f ca="1">RAND()</f>
        <v>5.3428378652348729E-2</v>
      </c>
      <c r="E98">
        <f ca="1">RAND()</f>
        <v>0.59927272335595139</v>
      </c>
      <c r="F98">
        <f ca="1">RAND()</f>
        <v>0.46541442719565984</v>
      </c>
      <c r="G98">
        <f ca="1">RAND()</f>
        <v>0.28265886283881492</v>
      </c>
      <c r="H98">
        <f ca="1">RAND()</f>
        <v>0.29393404391820865</v>
      </c>
      <c r="I98">
        <f ca="1">RAND()</f>
        <v>0.28835537364776564</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Equip6201</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9200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v>
      </c>
      <c r="BN98">
        <f ca="1">IF(VLOOKUP($BV98,[1]EquipTable!$1:$1048576,MATCH("업데이트순번",[1]EquipTable!$1:$1,0),0)&lt;=$BP$1,1,0)
*IF(MID(BV98,7,1)="4",0.1,1)
*IF(AND(MID(BV98,7,1)&lt;&gt;"4",OR(MID(BV98,6,1)="6",MID(BV98,6,1)="7")),3,1)</f>
        <v>0</v>
      </c>
      <c r="BO98">
        <f ca="1">IF(VLOOKUP($BV98,[1]EquipTable!$1:$1048576,MATCH("업데이트순번",[1]EquipTable!$1:$1,0),0)&lt;=$BP$1,1,0)
*IF(MID(BV98,7,1)="4",0.1,1)
*IF(AND(MID(BV98,7,1)&lt;&gt;"4",MID(BV98,6,1)="8"),4,1)</f>
        <v>0</v>
      </c>
      <c r="BP98">
        <f t="shared" ca="1" si="16"/>
        <v>0</v>
      </c>
      <c r="BQ98">
        <f t="shared" ca="1" si="17"/>
        <v>0</v>
      </c>
      <c r="BR98">
        <f t="shared" ca="1" si="18"/>
        <v>0</v>
      </c>
      <c r="BS98">
        <f t="shared" ca="1" si="19"/>
        <v>0.77867746288798989</v>
      </c>
      <c r="BT98">
        <f t="shared" ca="1" si="20"/>
        <v>0.69462770970782295</v>
      </c>
      <c r="BU98">
        <f t="shared" ca="1" si="21"/>
        <v>0.58817533129459698</v>
      </c>
      <c r="BV98" t="str">
        <f ca="1">OFFSET([1]EquipTable!$A$1,ROW()-1,0)</f>
        <v>Equip6403</v>
      </c>
    </row>
    <row r="99" spans="1:74">
      <c r="A99">
        <v>10</v>
      </c>
      <c r="B99">
        <v>7</v>
      </c>
      <c r="C99">
        <f>IF(B99&lt;=9,0,
IF(B99=10,1,2))</f>
        <v>0</v>
      </c>
      <c r="D99">
        <f ca="1">RAND()</f>
        <v>0.54730584540089244</v>
      </c>
      <c r="E99">
        <f ca="1">RAND()</f>
        <v>0.79376268813053674</v>
      </c>
      <c r="F99">
        <f ca="1">RAND()</f>
        <v>0.80542559789493295</v>
      </c>
      <c r="G99">
        <f ca="1">RAND()</f>
        <v>0.44272893660229029</v>
      </c>
      <c r="H99">
        <f ca="1">RAND()</f>
        <v>0.41441683794918049</v>
      </c>
      <c r="I99">
        <f ca="1">RAND()</f>
        <v>0.65588286843175447</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Equip8101</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GO</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8200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474</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블룸 유탄발사기</v>
      </c>
      <c r="AL99">
        <v>1</v>
      </c>
      <c r="AM99" t="str">
        <f ca="1">IF(ROW()=2,AN99,OFFSET(AM99,-1,0)&amp;IF(LEN(AN99)=0,"",","&amp;AN99))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{"dy":10,"sl":7,"tp":"fe","vl":"Equip6302","cn":1,"pt":"GO","pr":22300}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0.77867746288798989</v>
      </c>
      <c r="BT99">
        <f t="shared" ca="1" si="20"/>
        <v>0.69462770970782295</v>
      </c>
      <c r="BU99">
        <f t="shared" ca="1" si="21"/>
        <v>0.58817533129459698</v>
      </c>
      <c r="BV99" t="str">
        <f ca="1">OFFSET([1]EquipTable!$A$1,ROW()-1,0)</f>
        <v>Equip6404</v>
      </c>
    </row>
    <row r="100" spans="1:74">
      <c r="A100">
        <v>10</v>
      </c>
      <c r="B100">
        <v>8</v>
      </c>
      <c r="C100">
        <f>IF(B100&lt;=9,0,
IF(B100=10,1,2))</f>
        <v>0</v>
      </c>
      <c r="D100">
        <f ca="1">RAND()</f>
        <v>0.3641374380111615</v>
      </c>
      <c r="E100">
        <f ca="1">RAND()</f>
        <v>0.97494332506052794</v>
      </c>
      <c r="F100">
        <f ca="1">RAND()</f>
        <v>9.937392093369557E-2</v>
      </c>
      <c r="G100">
        <f ca="1">RAND()</f>
        <v>0.43368121743024091</v>
      </c>
      <c r="H100">
        <f ca="1">RAND()</f>
        <v>0.54669163317188196</v>
      </c>
      <c r="I100">
        <f ca="1">RAND()</f>
        <v>0.85079097516573388</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0.77867746288798989</v>
      </c>
      <c r="BT100">
        <f t="shared" ca="1" si="20"/>
        <v>0.69462770970782295</v>
      </c>
      <c r="BU100">
        <f t="shared" ca="1" si="21"/>
        <v>0.58817533129459698</v>
      </c>
      <c r="BV100" t="str">
        <f ca="1">OFFSET([1]EquipTable!$A$1,ROW()-1,0)</f>
        <v>Equip6405</v>
      </c>
    </row>
    <row r="101" spans="1:74">
      <c r="A101">
        <v>10</v>
      </c>
      <c r="B101">
        <v>9</v>
      </c>
      <c r="C101">
        <f>IF(B101&lt;=9,0,
IF(B101=10,1,2))</f>
        <v>0</v>
      </c>
      <c r="D101">
        <f ca="1">RAND()</f>
        <v>0.12613445284680436</v>
      </c>
      <c r="E101">
        <f ca="1">RAND()</f>
        <v>0.90045302255450876</v>
      </c>
      <c r="F101">
        <f ca="1">RAND()</f>
        <v>0.85177208577924357</v>
      </c>
      <c r="G101">
        <f ca="1">RAND()</f>
        <v>0.28671311946266376</v>
      </c>
      <c r="H101">
        <f ca="1">RAND()</f>
        <v>8.2086942173931199E-4</v>
      </c>
      <c r="I101">
        <f ca="1">RAND()</f>
        <v>2.251566908148428E-2</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1.3495276653171391E-2</v>
      </c>
      <c r="BQ101">
        <f t="shared" ca="1" si="17"/>
        <v>2.8275212064090487E-2</v>
      </c>
      <c r="BR101">
        <f t="shared" ca="1" si="18"/>
        <v>1.0193679918450561E-2</v>
      </c>
      <c r="BS101">
        <f t="shared" ca="1" si="19"/>
        <v>0.77867746288798989</v>
      </c>
      <c r="BT101">
        <f t="shared" ca="1" si="20"/>
        <v>0.69462770970782295</v>
      </c>
      <c r="BU101">
        <f t="shared" ca="1" si="21"/>
        <v>0.58817533129459698</v>
      </c>
      <c r="BV101" t="str">
        <f ca="1">OFFSET([1]EquipTable!$A$1,ROW()-1,0)</f>
        <v>Equip7001</v>
      </c>
    </row>
    <row r="102" spans="1:74">
      <c r="A102">
        <v>11</v>
      </c>
      <c r="B102">
        <v>0</v>
      </c>
      <c r="C102">
        <f>IF(B102&lt;=9,0,
IF(B102=10,1,2))</f>
        <v>0</v>
      </c>
      <c r="D102">
        <f ca="1">RAND()</f>
        <v>0.16634220046523907</v>
      </c>
      <c r="E102">
        <f ca="1">RAND()</f>
        <v>0.15407673929146515</v>
      </c>
      <c r="F102">
        <f ca="1">RAND()</f>
        <v>0.70137835725283992</v>
      </c>
      <c r="G102">
        <f ca="1">RAND()</f>
        <v>0.19154551775630912</v>
      </c>
      <c r="H102">
        <f ca="1">RAND()</f>
        <v>0.22925939565303388</v>
      </c>
      <c r="I102">
        <f ca="1">RAND()</f>
        <v>0.93830018406559745</v>
      </c>
      <c r="M102" t="str">
        <f ca="1">IF(LEN(J102)&lt;&gt;0,J102,VLOOKUP(D102+$B102,$BJ:$BK,MATCH($BK$1,$BJ$1:$BK$1,0),1))</f>
        <v>지정 장비</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Equip1102</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GO</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1500</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431</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1.3495276653171391E-2</v>
      </c>
      <c r="BQ102">
        <f t="shared" ca="1" si="17"/>
        <v>2.8275212064090487E-2</v>
      </c>
      <c r="BR102">
        <f t="shared" ca="1" si="18"/>
        <v>1.0193679918450561E-2</v>
      </c>
      <c r="BS102">
        <f t="shared" ca="1" si="19"/>
        <v>0.7921727395411613</v>
      </c>
      <c r="BT102">
        <f t="shared" ca="1" si="20"/>
        <v>0.7229029217719134</v>
      </c>
      <c r="BU102">
        <f t="shared" ca="1" si="21"/>
        <v>0.59836901121304753</v>
      </c>
      <c r="BV102" t="str">
        <f ca="1">OFFSET([1]EquipTable!$A$1,ROW()-1,0)</f>
        <v>Equip7002</v>
      </c>
    </row>
    <row r="103" spans="1:74">
      <c r="A103">
        <v>11</v>
      </c>
      <c r="B103">
        <v>1</v>
      </c>
      <c r="C103">
        <f>IF(B103&lt;=9,0,
IF(B103=10,1,2))</f>
        <v>0</v>
      </c>
      <c r="D103">
        <f ca="1">RAND()</f>
        <v>0.73490011381201203</v>
      </c>
      <c r="E103">
        <f ca="1">RAND()</f>
        <v>0.93192556708859819</v>
      </c>
      <c r="F103">
        <f ca="1">RAND()</f>
        <v>0.30021111086001806</v>
      </c>
      <c r="G103">
        <f ca="1">RAND()</f>
        <v>0.14923449623465468</v>
      </c>
      <c r="H103">
        <f ca="1">RAND()</f>
        <v>9.843968756836019E-2</v>
      </c>
      <c r="I103">
        <f ca="1">RAND()</f>
        <v>0.9504520214192258</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Equip8102</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GO</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8500</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1.3495276653171391E-2</v>
      </c>
      <c r="BQ103">
        <f t="shared" ca="1" si="17"/>
        <v>2.8275212064090487E-2</v>
      </c>
      <c r="BR103">
        <f t="shared" ca="1" si="18"/>
        <v>1.0193679918450561E-2</v>
      </c>
      <c r="BS103">
        <f t="shared" ca="1" si="19"/>
        <v>0.8056680161943327</v>
      </c>
      <c r="BT103">
        <f t="shared" ca="1" si="20"/>
        <v>0.75117813383600385</v>
      </c>
      <c r="BU103">
        <f t="shared" ca="1" si="21"/>
        <v>0.60856269113149808</v>
      </c>
      <c r="BV103" t="str">
        <f ca="1">OFFSET([1]EquipTable!$A$1,ROW()-1,0)</f>
        <v>Equip7101</v>
      </c>
    </row>
    <row r="104" spans="1:74">
      <c r="A104">
        <v>11</v>
      </c>
      <c r="B104">
        <v>2</v>
      </c>
      <c r="C104">
        <f>IF(B104&lt;=9,0,
IF(B104=10,1,2))</f>
        <v>0</v>
      </c>
      <c r="D104">
        <f ca="1">RAND()</f>
        <v>0.42863568790009399</v>
      </c>
      <c r="E104">
        <f ca="1">RAND()</f>
        <v>0.55519687401902174</v>
      </c>
      <c r="F104">
        <f ca="1">RAND()</f>
        <v>0.91868421169470815</v>
      </c>
      <c r="G104">
        <f ca="1">RAND()</f>
        <v>0.15358270745497149</v>
      </c>
      <c r="H104">
        <f ca="1">RAND()</f>
        <v>0.28603744838123091</v>
      </c>
      <c r="I104">
        <f ca="1">RAND()</f>
        <v>0.9444115558081837</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55519</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9</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2700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409</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1.3495276653171391E-2</v>
      </c>
      <c r="BQ104">
        <f t="shared" ca="1" si="17"/>
        <v>2.8275212064090487E-2</v>
      </c>
      <c r="BR104">
        <f t="shared" ca="1" si="18"/>
        <v>1.0193679918450561E-2</v>
      </c>
      <c r="BS104">
        <f t="shared" ca="1" si="19"/>
        <v>0.81916329284750411</v>
      </c>
      <c r="BT104">
        <f t="shared" ca="1" si="20"/>
        <v>0.7794533459000943</v>
      </c>
      <c r="BU104">
        <f t="shared" ca="1" si="21"/>
        <v>0.61875637104994863</v>
      </c>
      <c r="BV104" t="str">
        <f ca="1">OFFSET([1]EquipTable!$A$1,ROW()-1,0)</f>
        <v>Equip7102</v>
      </c>
    </row>
    <row r="105" spans="1:74">
      <c r="A105">
        <v>11</v>
      </c>
      <c r="B105">
        <v>3</v>
      </c>
      <c r="C105">
        <f>IF(B105&lt;=9,0,
IF(B105=10,1,2))</f>
        <v>0</v>
      </c>
      <c r="D105">
        <f ca="1">RAND()</f>
        <v>0.15751257515460648</v>
      </c>
      <c r="E105">
        <f ca="1">RAND()</f>
        <v>0.75835630041863533</v>
      </c>
      <c r="F105">
        <f ca="1">RAND()</f>
        <v>0.27339930542924251</v>
      </c>
      <c r="G105">
        <f ca="1">RAND()</f>
        <v>0.67118539429420798</v>
      </c>
      <c r="H105">
        <f ca="1">RAND()</f>
        <v>1.9634415097752989E-2</v>
      </c>
      <c r="I105">
        <f ca="1">RAND()</f>
        <v>7.9353952996230159E-2</v>
      </c>
      <c r="M105" t="str">
        <f ca="1">IF(LEN(J105)&lt;&gt;0,J105,VLOOKUP(D105+$B105,$BJ:$BK,MATCH($BK$1,$BJ$1:$BK$1,0),1))</f>
        <v>안 지정 캐릭터 PP 영웅등급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75835</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12</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3600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492</v>
      </c>
      <c r="AD105">
        <v>1</v>
      </c>
      <c r="AE105" t="s">
        <v>129</v>
      </c>
      <c r="AF105">
        <v>189</v>
      </c>
      <c r="AG105">
        <v>59</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전설</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나선형 단검</v>
      </c>
      <c r="AL105">
        <v>1</v>
      </c>
      <c r="AM105" t="str">
        <f ca="1">IF(ROW()=2,AN105,OFFSET(AM105,-1,0)&amp;IF(LEN(AN105)=0,"",","&amp;AN105))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{"dy":11,"sl":3,"tp":"fe","vl":"Equip1402","cn":1,"pt":"DI","pp":189,"pr":59}</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1.3495276653171391E-2</v>
      </c>
      <c r="BQ105">
        <f t="shared" ca="1" si="17"/>
        <v>2.8275212064090487E-2</v>
      </c>
      <c r="BR105">
        <f t="shared" ca="1" si="18"/>
        <v>1.0193679918450561E-2</v>
      </c>
      <c r="BS105">
        <f t="shared" ca="1" si="19"/>
        <v>0.83265856950067552</v>
      </c>
      <c r="BT105">
        <f t="shared" ca="1" si="20"/>
        <v>0.80772855796418475</v>
      </c>
      <c r="BU105">
        <f t="shared" ca="1" si="21"/>
        <v>0.62895005096839918</v>
      </c>
      <c r="BV105" t="str">
        <f ca="1">OFFSET([1]EquipTable!$A$1,ROW()-1,0)</f>
        <v>Equip7201</v>
      </c>
    </row>
    <row r="106" spans="1:74">
      <c r="A106">
        <v>11</v>
      </c>
      <c r="B106">
        <v>4</v>
      </c>
      <c r="C106">
        <f>IF(B106&lt;=9,0,
IF(B106=10,1,2))</f>
        <v>0</v>
      </c>
      <c r="D106">
        <f ca="1">RAND()</f>
        <v>0.40319064489035217</v>
      </c>
      <c r="E106">
        <f ca="1">RAND()</f>
        <v>0.65420759977436749</v>
      </c>
      <c r="F106">
        <f ca="1">RAND()</f>
        <v>0.15485451423041574</v>
      </c>
      <c r="G106">
        <f ca="1">RAND()</f>
        <v>4.5211869194926146E-2</v>
      </c>
      <c r="H106">
        <f ca="1">RAND()</f>
        <v>0.62769857541537588</v>
      </c>
      <c r="I106">
        <f ca="1">RAND()</f>
        <v>0.72501351188405405</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65420</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10</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3000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1.3495276653171391E-2</v>
      </c>
      <c r="BQ106">
        <f t="shared" ca="1" si="17"/>
        <v>2.8275212064090487E-2</v>
      </c>
      <c r="BR106">
        <f t="shared" ca="1" si="18"/>
        <v>1.0193679918450561E-2</v>
      </c>
      <c r="BS106">
        <f t="shared" ca="1" si="19"/>
        <v>0.84615384615384692</v>
      </c>
      <c r="BT106">
        <f t="shared" ca="1" si="20"/>
        <v>0.83600377002827519</v>
      </c>
      <c r="BU106">
        <f t="shared" ca="1" si="21"/>
        <v>0.63914373088684973</v>
      </c>
      <c r="BV106" t="str">
        <f ca="1">OFFSET([1]EquipTable!$A$1,ROW()-1,0)</f>
        <v>Equip7202</v>
      </c>
    </row>
    <row r="107" spans="1:74">
      <c r="A107">
        <v>11</v>
      </c>
      <c r="B107">
        <v>5</v>
      </c>
      <c r="C107">
        <f>IF(B107&lt;=9,0,
IF(B107=10,1,2))</f>
        <v>0</v>
      </c>
      <c r="D107">
        <f ca="1">RAND()</f>
        <v>0.6967215783014864</v>
      </c>
      <c r="E107">
        <f ca="1">RAND()</f>
        <v>0.14402145609327277</v>
      </c>
      <c r="F107">
        <f ca="1">RAND()</f>
        <v>0.75607830107171503</v>
      </c>
      <c r="G107">
        <f ca="1">RAND()</f>
        <v>0.64705256024650237</v>
      </c>
      <c r="H107">
        <f ca="1">RAND()</f>
        <v>0.73985377338322222</v>
      </c>
      <c r="I107">
        <f ca="1">RAND()</f>
        <v>0.11041248853872609</v>
      </c>
      <c r="M107" t="str">
        <f ca="1">IF(LEN(J107)&lt;&gt;0,J107,VLOOKUP(D107+$B107,$BJ:$BK,MATCH($BK$1,$BJ$1:$BK$1,0),1))</f>
        <v>안 지정 캐릭터 PP 영웅등급</v>
      </c>
      <c r="N107">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14402</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4</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1200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191</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까마귀 리볼버</v>
      </c>
      <c r="AL107">
        <v>1</v>
      </c>
      <c r="AM107" t="str">
        <f ca="1">IF(ROW()=2,AN107,OFFSET(AM107,-1,0)&amp;IF(LEN(AN107)=0,"",","&amp;AN107))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{"dy":11,"sl":5,"tp":"fe","vl":"Equip6001","cn":1,"pt":"GO","pr":2300}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1.3495276653171391E-2</v>
      </c>
      <c r="BQ107">
        <f t="shared" ca="1" si="17"/>
        <v>2.8275212064090487E-2</v>
      </c>
      <c r="BR107">
        <f t="shared" ca="1" si="18"/>
        <v>1.0193679918450561E-2</v>
      </c>
      <c r="BS107">
        <f t="shared" ca="1" si="19"/>
        <v>0.85964912280701833</v>
      </c>
      <c r="BT107">
        <f t="shared" ca="1" si="20"/>
        <v>0.86427898209236564</v>
      </c>
      <c r="BU107">
        <f t="shared" ca="1" si="21"/>
        <v>0.64933741080530027</v>
      </c>
      <c r="BV107" t="str">
        <f ca="1">OFFSET([1]EquipTable!$A$1,ROW()-1,0)</f>
        <v>Equip7301</v>
      </c>
    </row>
    <row r="108" spans="1:74">
      <c r="A108">
        <v>11</v>
      </c>
      <c r="B108">
        <v>6</v>
      </c>
      <c r="C108">
        <f>IF(B108&lt;=9,0,
IF(B108=10,1,2))</f>
        <v>0</v>
      </c>
      <c r="D108">
        <f ca="1">RAND()</f>
        <v>1.5918068667249985E-3</v>
      </c>
      <c r="E108">
        <f ca="1">RAND()</f>
        <v>0.49982280141025115</v>
      </c>
      <c r="F108">
        <f ca="1">RAND()</f>
        <v>0.33120867161593326</v>
      </c>
      <c r="G108">
        <f ca="1">RAND()</f>
        <v>0.91881429492970912</v>
      </c>
      <c r="H108">
        <f ca="1">RAND()</f>
        <v>0.79561112400840572</v>
      </c>
      <c r="I108">
        <f ca="1">RAND()</f>
        <v>2.1571704902186628E-2</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Equip6002</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GO</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1700</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253</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용력의 방패</v>
      </c>
      <c r="AL108">
        <v>1</v>
      </c>
      <c r="AM108" t="str">
        <f ca="1">IF(ROW()=2,AN108,OFFSET(AM108,-1,0)&amp;IF(LEN(AN108)=0,"",","&amp;AN108))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{"dy":11,"sl":6,"tp":"fe","vl":"Equip7101","cn":1,"pt":"GO","pr":3200}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1.3495276653171391E-2</v>
      </c>
      <c r="BQ108">
        <f t="shared" ca="1" si="17"/>
        <v>2.8275212064090487E-2</v>
      </c>
      <c r="BR108">
        <f t="shared" ca="1" si="18"/>
        <v>1.0193679918450561E-2</v>
      </c>
      <c r="BS108">
        <f t="shared" ca="1" si="19"/>
        <v>0.87314439946018974</v>
      </c>
      <c r="BT108">
        <f t="shared" ca="1" si="20"/>
        <v>0.89255419415645609</v>
      </c>
      <c r="BU108">
        <f t="shared" ca="1" si="21"/>
        <v>0.65953109072375082</v>
      </c>
      <c r="BV108" t="str">
        <f ca="1">OFFSET([1]EquipTable!$A$1,ROW()-1,0)</f>
        <v>Equip7302</v>
      </c>
    </row>
    <row r="109" spans="1:74">
      <c r="A109">
        <v>11</v>
      </c>
      <c r="B109">
        <v>7</v>
      </c>
      <c r="C109">
        <f>IF(B109&lt;=9,0,
IF(B109=10,1,2))</f>
        <v>0</v>
      </c>
      <c r="D109">
        <f ca="1">RAND()</f>
        <v>0.64073521336239214</v>
      </c>
      <c r="E109">
        <f ca="1">RAND()</f>
        <v>5.0996220263612502E-2</v>
      </c>
      <c r="F109">
        <f ca="1">RAND()</f>
        <v>0.50517379571381582</v>
      </c>
      <c r="G109">
        <f ca="1">RAND()</f>
        <v>0.85390495126783295</v>
      </c>
      <c r="H109">
        <f ca="1">RAND()</f>
        <v>0.51330537801001852</v>
      </c>
      <c r="I109">
        <f ca="1">RAND()</f>
        <v>0.77536778608305268</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Equip0202</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3300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1.3495276653171392E-3</v>
      </c>
      <c r="BQ109">
        <f t="shared" ca="1" si="17"/>
        <v>9.4250706880301622E-4</v>
      </c>
      <c r="BR109">
        <f t="shared" ca="1" si="18"/>
        <v>1.0193679918450561E-3</v>
      </c>
      <c r="BS109">
        <f t="shared" ca="1" si="19"/>
        <v>0.88663967611336114</v>
      </c>
      <c r="BT109">
        <f t="shared" ca="1" si="20"/>
        <v>0.92082940622054654</v>
      </c>
      <c r="BU109">
        <f t="shared" ca="1" si="21"/>
        <v>0.66972477064220137</v>
      </c>
      <c r="BV109" t="str">
        <f ca="1">OFFSET([1]EquipTable!$A$1,ROW()-1,0)</f>
        <v>Equip7401</v>
      </c>
    </row>
    <row r="110" spans="1:74">
      <c r="A110">
        <v>11</v>
      </c>
      <c r="B110">
        <v>8</v>
      </c>
      <c r="C110">
        <f>IF(B110&lt;=9,0,
IF(B110=10,1,2))</f>
        <v>0</v>
      </c>
      <c r="D110">
        <f ca="1">RAND()</f>
        <v>0.91320111939605886</v>
      </c>
      <c r="E110">
        <f ca="1">RAND()</f>
        <v>4.1469192505502184E-3</v>
      </c>
      <c r="F110">
        <f ca="1">RAND()</f>
        <v>0.23404836098686388</v>
      </c>
      <c r="G110">
        <f ca="1">RAND()</f>
        <v>0.94104824280908861</v>
      </c>
      <c r="H110">
        <f ca="1">RAND()</f>
        <v>0.42524309376793745</v>
      </c>
      <c r="I110">
        <f ca="1">RAND()</f>
        <v>0.1836884667026345</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
      </c>
      <c r="AL110">
        <v>1</v>
      </c>
      <c r="AM110" t="str">
        <f ca="1">IF(ROW()=2,AN110,OFFSET(AM110,-1,0)&amp;IF(LEN(AN110)=0,"",","&amp;AN110))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1.3495276653171392E-3</v>
      </c>
      <c r="BQ110">
        <f t="shared" ca="1" si="17"/>
        <v>9.4250706880301622E-4</v>
      </c>
      <c r="BR110">
        <f t="shared" ca="1" si="18"/>
        <v>1.0193679918450561E-3</v>
      </c>
      <c r="BS110">
        <f t="shared" ca="1" si="19"/>
        <v>0.88798920377867829</v>
      </c>
      <c r="BT110">
        <f t="shared" ca="1" si="20"/>
        <v>0.9217719132893496</v>
      </c>
      <c r="BU110">
        <f t="shared" ca="1" si="21"/>
        <v>0.67074413863404647</v>
      </c>
      <c r="BV110" t="str">
        <f ca="1">OFFSET([1]EquipTable!$A$1,ROW()-1,0)</f>
        <v>Equip7402</v>
      </c>
    </row>
    <row r="111" spans="1:74">
      <c r="A111">
        <v>11</v>
      </c>
      <c r="B111">
        <v>9</v>
      </c>
      <c r="C111">
        <f>IF(B111&lt;=9,0,
IF(B111=10,1,2))</f>
        <v>0</v>
      </c>
      <c r="D111">
        <f ca="1">RAND()</f>
        <v>0.3104441745069072</v>
      </c>
      <c r="E111">
        <f ca="1">RAND()</f>
        <v>0.89703603629992001</v>
      </c>
      <c r="F111">
        <f ca="1">RAND()</f>
        <v>0.87795189185460187</v>
      </c>
      <c r="G111">
        <f ca="1">RAND()</f>
        <v>0.39483769268947155</v>
      </c>
      <c r="H111">
        <f ca="1">RAND()</f>
        <v>0.90681810501960625</v>
      </c>
      <c r="I111">
        <f ca="1">RAND()</f>
        <v>0.3959119484136896</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
      </c>
      <c r="AL111">
        <v>1</v>
      </c>
      <c r="AM111" t="str">
        <f ca="1">IF(ROW()=2,AN111,OFFSET(AM111,-1,0)&amp;IF(LEN(AN111)=0,"",","&amp;AN111))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v>
      </c>
      <c r="BM111">
        <f ca="1">IF(VLOOKUP($BV111,[1]EquipTable!$1:$1048576,MATCH("업데이트순번",[1]EquipTable!$1:$1,0),0)&lt;=$BP$1,1,0)
*IF(MID(BV111,7,1)="4",0.1,1)</f>
        <v>0</v>
      </c>
      <c r="BN111">
        <f ca="1">IF(VLOOKUP($BV111,[1]EquipTable!$1:$1048576,MATCH("업데이트순번",[1]EquipTable!$1:$1,0),0)&lt;=$BP$1,1,0)
*IF(MID(BV111,7,1)="4",0.1,1)
*IF(AND(MID(BV111,7,1)&lt;&gt;"4",OR(MID(BV111,6,1)="6",MID(BV111,6,1)="7")),3,1)</f>
        <v>0</v>
      </c>
      <c r="BO111">
        <f ca="1">IF(VLOOKUP($BV111,[1]EquipTable!$1:$1048576,MATCH("업데이트순번",[1]EquipTable!$1:$1,0),0)&lt;=$BP$1,1,0)
*IF(MID(BV111,7,1)="4",0.1,1)
*IF(AND(MID(BV111,7,1)&lt;&gt;"4",MID(BV111,6,1)="8"),4,1)</f>
        <v>0</v>
      </c>
      <c r="BP111">
        <f t="shared" ca="1" si="16"/>
        <v>0</v>
      </c>
      <c r="BQ111">
        <f t="shared" ca="1" si="17"/>
        <v>0</v>
      </c>
      <c r="BR111">
        <f t="shared" ca="1" si="18"/>
        <v>0</v>
      </c>
      <c r="BS111">
        <f t="shared" ca="1" si="19"/>
        <v>0.88933873144399544</v>
      </c>
      <c r="BT111">
        <f t="shared" ca="1" si="20"/>
        <v>0.92271442035815265</v>
      </c>
      <c r="BU111">
        <f t="shared" ca="1" si="21"/>
        <v>0.67176350662589157</v>
      </c>
      <c r="BV111" t="str">
        <f ca="1">OFFSET([1]EquipTable!$A$1,ROW()-1,0)</f>
        <v>Equip7403</v>
      </c>
    </row>
    <row r="112" spans="1:74">
      <c r="A112">
        <v>12</v>
      </c>
      <c r="B112">
        <v>0</v>
      </c>
      <c r="C112">
        <f>IF(B112&lt;=9,0,
IF(B112=10,1,2))</f>
        <v>0</v>
      </c>
      <c r="D112">
        <f ca="1">RAND()</f>
        <v>0.38745608696318101</v>
      </c>
      <c r="E112">
        <f ca="1">RAND()</f>
        <v>5.8182294077970154E-2</v>
      </c>
      <c r="F112">
        <f ca="1">RAND()</f>
        <v>0.10742768084616083</v>
      </c>
      <c r="G112">
        <f ca="1">RAND()</f>
        <v>0.94755467095200729</v>
      </c>
      <c r="H112">
        <f ca="1">RAND()</f>
        <v>0.88984103222105115</v>
      </c>
      <c r="I112">
        <f ca="1">RAND()</f>
        <v>0.11269003720161286</v>
      </c>
      <c r="M112" t="str">
        <f ca="1">IF(LEN(J112)&lt;&gt;0,J112,VLOOKUP(D112+$B112,$BJ:$BK,MATCH($BK$1,$BJ$1:$BK$1,0),1))</f>
        <v>지정 장비</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Equip0201</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GO</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2600</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0.88933873144399544</v>
      </c>
      <c r="BT112">
        <f t="shared" ca="1" si="20"/>
        <v>0.92271442035815265</v>
      </c>
      <c r="BU112">
        <f t="shared" ca="1" si="21"/>
        <v>0.67176350662589157</v>
      </c>
      <c r="BV112" t="str">
        <f ca="1">OFFSET([1]EquipTable!$A$1,ROW()-1,0)</f>
        <v>Equip7404</v>
      </c>
    </row>
    <row r="113" spans="1:74">
      <c r="A113">
        <v>12</v>
      </c>
      <c r="B113">
        <v>1</v>
      </c>
      <c r="C113">
        <f>IF(B113&lt;=9,0,
IF(B113=10,1,2))</f>
        <v>0</v>
      </c>
      <c r="D113">
        <f ca="1">RAND()</f>
        <v>0.11878835843994184</v>
      </c>
      <c r="E113">
        <f ca="1">RAND()</f>
        <v>0.75849824000887722</v>
      </c>
      <c r="F113">
        <f ca="1">RAND()</f>
        <v>8.2785798220788132E-2</v>
      </c>
      <c r="G113">
        <f ca="1">RAND()</f>
        <v>0.19554108866088815</v>
      </c>
      <c r="H113">
        <f ca="1">RAND()</f>
        <v>0.14148243471263477</v>
      </c>
      <c r="I113">
        <f ca="1">RAND()</f>
        <v>0.49451683125155821</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Equip6301</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DI</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35</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434</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0.88933873144399544</v>
      </c>
      <c r="BT113">
        <f t="shared" ca="1" si="20"/>
        <v>0.92271442035815265</v>
      </c>
      <c r="BU113">
        <f t="shared" ca="1" si="21"/>
        <v>0.67176350662589157</v>
      </c>
      <c r="BV113" t="str">
        <f ca="1">OFFSET([1]EquipTable!$A$1,ROW()-1,0)</f>
        <v>Equip7405</v>
      </c>
    </row>
    <row r="114" spans="1:74">
      <c r="A114">
        <v>12</v>
      </c>
      <c r="B114">
        <v>2</v>
      </c>
      <c r="C114">
        <f>IF(B114&lt;=9,0,
IF(B114=10,1,2))</f>
        <v>0</v>
      </c>
      <c r="D114">
        <f ca="1">RAND()</f>
        <v>0.19803797492339315</v>
      </c>
      <c r="E114">
        <f ca="1">RAND()</f>
        <v>0.44747172931867396</v>
      </c>
      <c r="F114">
        <f ca="1">RAND()</f>
        <v>0.1340072307073199</v>
      </c>
      <c r="G114">
        <f ca="1">RAND()</f>
        <v>0.66353939415695218</v>
      </c>
      <c r="H114">
        <f ca="1">RAND()</f>
        <v>0.5780329832932859</v>
      </c>
      <c r="I114">
        <f ca="1">RAND()</f>
        <v>0.30951789820985909</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44747</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8</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2400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0.88933873144399544</v>
      </c>
      <c r="BT114">
        <f t="shared" ca="1" si="20"/>
        <v>0.92271442035815265</v>
      </c>
      <c r="BU114">
        <f t="shared" ca="1" si="21"/>
        <v>0.67176350662589157</v>
      </c>
      <c r="BV114" t="str">
        <f ca="1">OFFSET([1]EquipTable!$A$1,ROW()-1,0)</f>
        <v>후보</v>
      </c>
    </row>
    <row r="115" spans="1:74">
      <c r="A115">
        <v>12</v>
      </c>
      <c r="B115">
        <v>3</v>
      </c>
      <c r="C115">
        <f>IF(B115&lt;=9,0,
IF(B115=10,1,2))</f>
        <v>0</v>
      </c>
      <c r="D115">
        <f ca="1">RAND()</f>
        <v>0.61457587325728236</v>
      </c>
      <c r="E115">
        <f ca="1">RAND()</f>
        <v>0.64183479681666555</v>
      </c>
      <c r="F115">
        <f ca="1">RAND()</f>
        <v>0.40018659828020542</v>
      </c>
      <c r="G115">
        <f ca="1">RAND()</f>
        <v>0.33251700573470633</v>
      </c>
      <c r="H115">
        <f ca="1">RAND()</f>
        <v>0.12764405258001632</v>
      </c>
      <c r="I115">
        <f ca="1">RAND()</f>
        <v>0.71016537659633483</v>
      </c>
      <c r="M115" t="str">
        <f ca="1">IF(LEN(J115)&lt;&gt;0,J115,VLOOKUP(D115+$B115,$BJ:$BK,MATCH($BK$1,$BJ$1:$BK$1,0),1))</f>
        <v>안 지정 캐릭터 PP 일반등급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64183</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10</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3000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401</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뿔과 뼈</v>
      </c>
      <c r="AL115">
        <v>1</v>
      </c>
      <c r="AM115" t="str">
        <f ca="1">IF(ROW()=2,AN115,OFFSET(AM115,-1,0)&amp;IF(LEN(AN115)=0,"",","&amp;AN115))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{"dy":12,"sl":3,"tp":"fe","vl":"Equip2301","cn":1,"pt":"GO","pr":7600}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1.3495276653171391E-2</v>
      </c>
      <c r="BQ115">
        <f t="shared" ca="1" si="17"/>
        <v>9.4250706880301613E-3</v>
      </c>
      <c r="BR115">
        <f t="shared" ca="1" si="18"/>
        <v>4.0774719673802244E-2</v>
      </c>
      <c r="BS115">
        <f t="shared" ca="1" si="19"/>
        <v>0.88933873144399544</v>
      </c>
      <c r="BT115">
        <f t="shared" ca="1" si="20"/>
        <v>0.92271442035815265</v>
      </c>
      <c r="BU115">
        <f t="shared" ca="1" si="21"/>
        <v>0.67176350662589157</v>
      </c>
      <c r="BV115" t="str">
        <f ca="1">OFFSET([1]EquipTable!$A$1,ROW()-1,0)</f>
        <v>Equip8001</v>
      </c>
    </row>
    <row r="116" spans="1:74">
      <c r="A116">
        <v>12</v>
      </c>
      <c r="B116">
        <v>4</v>
      </c>
      <c r="C116">
        <f>IF(B116&lt;=9,0,
IF(B116=10,1,2))</f>
        <v>0</v>
      </c>
      <c r="D116">
        <f ca="1">RAND()</f>
        <v>0.58019336958792911</v>
      </c>
      <c r="E116">
        <f ca="1">RAND()</f>
        <v>0.90383010962109911</v>
      </c>
      <c r="F116">
        <f ca="1">RAND()</f>
        <v>0.1451693934526469</v>
      </c>
      <c r="G116">
        <f ca="1">RAND()</f>
        <v>0.83533201772380083</v>
      </c>
      <c r="H116">
        <f ca="1">RAND()</f>
        <v>0.43552023019252517</v>
      </c>
      <c r="I116">
        <f ca="1">RAND()</f>
        <v>0.64634081793311438</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90383</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13</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3900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1.3495276653171391E-2</v>
      </c>
      <c r="BQ116">
        <f t="shared" ca="1" si="17"/>
        <v>9.4250706880301613E-3</v>
      </c>
      <c r="BR116">
        <f t="shared" ca="1" si="18"/>
        <v>4.0774719673802244E-2</v>
      </c>
      <c r="BS116">
        <f t="shared" ca="1" si="19"/>
        <v>0.90283400809716685</v>
      </c>
      <c r="BT116">
        <f t="shared" ca="1" si="20"/>
        <v>0.93213949104618277</v>
      </c>
      <c r="BU116">
        <f t="shared" ca="1" si="21"/>
        <v>0.71253822629969377</v>
      </c>
      <c r="BV116" t="str">
        <f ca="1">OFFSET([1]EquipTable!$A$1,ROW()-1,0)</f>
        <v>Equip8002</v>
      </c>
    </row>
    <row r="117" spans="1:74">
      <c r="A117">
        <v>12</v>
      </c>
      <c r="B117">
        <v>5</v>
      </c>
      <c r="C117">
        <f>IF(B117&lt;=9,0,
IF(B117=10,1,2))</f>
        <v>0</v>
      </c>
      <c r="D117">
        <f ca="1">RAND()</f>
        <v>0.9882172018076858</v>
      </c>
      <c r="E117">
        <f ca="1">RAND()</f>
        <v>0.72486507840644709</v>
      </c>
      <c r="F117">
        <f ca="1">RAND()</f>
        <v>0.80100671564874315</v>
      </c>
      <c r="G117">
        <f ca="1">RAND()</f>
        <v>0.50555554947195858</v>
      </c>
      <c r="H117">
        <f ca="1">RAND()</f>
        <v>4.6768157490555073E-2</v>
      </c>
      <c r="I117">
        <f ca="1">RAND()</f>
        <v>0.63297961107256762</v>
      </c>
      <c r="M117" t="str">
        <f ca="1">IF(LEN(J117)&lt;&gt;0,J117,VLOOKUP(D117+$B117,$BJ:$BK,MATCH($BK$1,$BJ$1:$BK$1,0),1))</f>
        <v>안 지정 캐릭터 PP 일반등급</v>
      </c>
      <c r="N117">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72486</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11</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3300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405</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1.3495276653171391E-2</v>
      </c>
      <c r="BQ117">
        <f t="shared" ca="1" si="17"/>
        <v>9.4250706880301613E-3</v>
      </c>
      <c r="BR117">
        <f t="shared" ca="1" si="18"/>
        <v>4.0774719673802244E-2</v>
      </c>
      <c r="BS117">
        <f t="shared" ca="1" si="19"/>
        <v>0.91632928475033826</v>
      </c>
      <c r="BT117">
        <f t="shared" ca="1" si="20"/>
        <v>0.94156456173421288</v>
      </c>
      <c r="BU117">
        <f t="shared" ca="1" si="21"/>
        <v>0.75331294597349596</v>
      </c>
      <c r="BV117" t="str">
        <f ca="1">OFFSET([1]EquipTable!$A$1,ROW()-1,0)</f>
        <v>Equip8101</v>
      </c>
    </row>
    <row r="118" spans="1:74">
      <c r="A118">
        <v>12</v>
      </c>
      <c r="B118">
        <v>6</v>
      </c>
      <c r="C118">
        <f>IF(B118&lt;=9,0,
IF(B118=10,1,2))</f>
        <v>0</v>
      </c>
      <c r="D118">
        <f ca="1">RAND()</f>
        <v>0.81036657062414619</v>
      </c>
      <c r="E118">
        <f ca="1">RAND()</f>
        <v>0.8116438596679787</v>
      </c>
      <c r="F118">
        <f ca="1">RAND()</f>
        <v>0.99981534396832172</v>
      </c>
      <c r="G118">
        <f ca="1">RAND()</f>
        <v>0.88953574312062667</v>
      </c>
      <c r="H118">
        <f ca="1">RAND()</f>
        <v>4.8480143023889477E-2</v>
      </c>
      <c r="I118">
        <f ca="1">RAND()</f>
        <v>0.46748532729425663</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Equip7201</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9400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406</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귀족의 하사품</v>
      </c>
      <c r="AL118">
        <v>1</v>
      </c>
      <c r="AM118" t="str">
        <f ca="1">IF(ROW()=2,AN118,OFFSET(AM118,-1,0)&amp;IF(LEN(AN118)=0,"",","&amp;AN118))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{"dy":12,"sl":6,"tp":"fe","vl":"Equip7201","cn":1,"pt":"GO","pr":9600}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1.3495276653171391E-2</v>
      </c>
      <c r="BQ118">
        <f t="shared" ca="1" si="17"/>
        <v>9.4250706880301613E-3</v>
      </c>
      <c r="BR118">
        <f t="shared" ca="1" si="18"/>
        <v>4.0774719673802244E-2</v>
      </c>
      <c r="BS118">
        <f t="shared" ca="1" si="19"/>
        <v>0.92982456140350966</v>
      </c>
      <c r="BT118">
        <f t="shared" ca="1" si="20"/>
        <v>0.95098963242224299</v>
      </c>
      <c r="BU118">
        <f t="shared" ca="1" si="21"/>
        <v>0.79408766564729816</v>
      </c>
      <c r="BV118" t="str">
        <f ca="1">OFFSET([1]EquipTable!$A$1,ROW()-1,0)</f>
        <v>Equip8102</v>
      </c>
    </row>
    <row r="119" spans="1:74">
      <c r="A119">
        <v>12</v>
      </c>
      <c r="B119">
        <v>7</v>
      </c>
      <c r="C119">
        <f>IF(B119&lt;=9,0,
IF(B119=10,1,2))</f>
        <v>0</v>
      </c>
      <c r="D119">
        <f ca="1">RAND()</f>
        <v>0.36721843366367179</v>
      </c>
      <c r="E119">
        <f ca="1">RAND()</f>
        <v>0.80525796700937591</v>
      </c>
      <c r="F119">
        <f ca="1">RAND()</f>
        <v>3.7963872084007977E-2</v>
      </c>
      <c r="G119">
        <f ca="1">RAND()</f>
        <v>0.88807446029017578</v>
      </c>
      <c r="H119">
        <f ca="1">RAND()</f>
        <v>0.75263749413653247</v>
      </c>
      <c r="I119">
        <f ca="1">RAND()</f>
        <v>0.68896896295060561</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Equip8102</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GO</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8200</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1.3495276653171391E-2</v>
      </c>
      <c r="BQ119">
        <f t="shared" ca="1" si="17"/>
        <v>9.4250706880301613E-3</v>
      </c>
      <c r="BR119">
        <f t="shared" ca="1" si="18"/>
        <v>4.0774719673802244E-2</v>
      </c>
      <c r="BS119">
        <f t="shared" ca="1" si="19"/>
        <v>0.94331983805668107</v>
      </c>
      <c r="BT119">
        <f t="shared" ca="1" si="20"/>
        <v>0.9604147031102731</v>
      </c>
      <c r="BU119">
        <f t="shared" ca="1" si="21"/>
        <v>0.83486238532110035</v>
      </c>
      <c r="BV119" t="str">
        <f ca="1">OFFSET([1]EquipTable!$A$1,ROW()-1,0)</f>
        <v>Equip8201</v>
      </c>
    </row>
    <row r="120" spans="1:74">
      <c r="A120">
        <v>12</v>
      </c>
      <c r="B120">
        <v>8</v>
      </c>
      <c r="C120">
        <f>IF(B120&lt;=9,0,
IF(B120=10,1,2))</f>
        <v>0</v>
      </c>
      <c r="D120">
        <f ca="1">RAND()</f>
        <v>0.87284682428304139</v>
      </c>
      <c r="E120">
        <f ca="1">RAND()</f>
        <v>0.5209333218748925</v>
      </c>
      <c r="F120">
        <f ca="1">RAND()</f>
        <v>0.51886319673514369</v>
      </c>
      <c r="G120">
        <f ca="1">RAND()</f>
        <v>0.11934172683647581</v>
      </c>
      <c r="H120">
        <f ca="1">RAND()</f>
        <v>0.47903716218775128</v>
      </c>
      <c r="I120">
        <f ca="1">RAND()</f>
        <v>0.11566590898554463</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fl1</v>
      </c>
      <c r="AB120" t="s">
        <v>87</v>
      </c>
      <c r="AC120" t="s">
        <v>466</v>
      </c>
      <c r="AD120">
        <v>1</v>
      </c>
      <c r="AE120" t="s">
        <v>129</v>
      </c>
      <c r="AF120">
        <v>209</v>
      </c>
      <c r="AG120">
        <v>109</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미네락</v>
      </c>
      <c r="AL120">
        <v>1</v>
      </c>
      <c r="AM120" t="str">
        <f ca="1">IF(ROW()=2,AN120,OFFSET(AM120,-1,0)&amp;IF(LEN(AN120)=0,"",","&amp;AN120))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{"dy":12,"sl":8,"tp":"fl1","vl":"Actor2120","cn":1,"pt":"DI","pp":209,"pr":109}</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1.3495276653171391E-2</v>
      </c>
      <c r="BQ120">
        <f t="shared" ca="1" si="17"/>
        <v>9.4250706880301613E-3</v>
      </c>
      <c r="BR120">
        <f t="shared" ca="1" si="18"/>
        <v>4.0774719673802244E-2</v>
      </c>
      <c r="BS120">
        <f t="shared" ca="1" si="19"/>
        <v>0.95681511470985248</v>
      </c>
      <c r="BT120">
        <f t="shared" ca="1" si="20"/>
        <v>0.96983977379830322</v>
      </c>
      <c r="BU120">
        <f t="shared" ca="1" si="21"/>
        <v>0.87563710499490255</v>
      </c>
      <c r="BV120" t="str">
        <f ca="1">OFFSET([1]EquipTable!$A$1,ROW()-1,0)</f>
        <v>Equip8202</v>
      </c>
    </row>
    <row r="121" spans="1:74">
      <c r="A121">
        <v>12</v>
      </c>
      <c r="B121">
        <v>9</v>
      </c>
      <c r="C121">
        <f>IF(B121&lt;=9,0,
IF(B121=10,1,2))</f>
        <v>0</v>
      </c>
      <c r="D121">
        <f ca="1">RAND()</f>
        <v>3.5392189296513998E-2</v>
      </c>
      <c r="E121">
        <f ca="1">RAND()</f>
        <v>0.8525838993967837</v>
      </c>
      <c r="F121">
        <f ca="1">RAND()</f>
        <v>0.68925849714194898</v>
      </c>
      <c r="G121">
        <f ca="1">RAND()</f>
        <v>0.98724747502444643</v>
      </c>
      <c r="H121">
        <f ca="1">RAND()</f>
        <v>0.72424996919277496</v>
      </c>
      <c r="I121">
        <f ca="1">RAND()</f>
        <v>0.36250187592300065</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fl1</v>
      </c>
      <c r="AB121" t="s">
        <v>87</v>
      </c>
      <c r="AC121" t="s">
        <v>481</v>
      </c>
      <c r="AD121">
        <v>1</v>
      </c>
      <c r="AE121" t="s">
        <v>129</v>
      </c>
      <c r="AF121">
        <v>219</v>
      </c>
      <c r="AG121">
        <v>119</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닉스</v>
      </c>
      <c r="AL121">
        <v>1</v>
      </c>
      <c r="AM121" t="str">
        <f ca="1">IF(ROW()=2,AN121,OFFSET(AM121,-1,0)&amp;IF(LEN(AN121)=0,"",","&amp;AN121))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{"dy":12,"sl":9,"tp":"fl1","vl":"Actor1109","cn":1,"pt":"DI","pp":219,"pr":119}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1.3495276653171391E-2</v>
      </c>
      <c r="BQ121">
        <f t="shared" ca="1" si="17"/>
        <v>9.4250706880301613E-3</v>
      </c>
      <c r="BR121">
        <f t="shared" ca="1" si="18"/>
        <v>4.0774719673802244E-2</v>
      </c>
      <c r="BS121">
        <f t="shared" ca="1" si="19"/>
        <v>0.97031039136302388</v>
      </c>
      <c r="BT121">
        <f t="shared" ca="1" si="20"/>
        <v>0.97926484448633333</v>
      </c>
      <c r="BU121">
        <f t="shared" ca="1" si="21"/>
        <v>0.91641182466870474</v>
      </c>
      <c r="BV121" t="str">
        <f ca="1">OFFSET([1]EquipTable!$A$1,ROW()-1,0)</f>
        <v>Equip8301</v>
      </c>
    </row>
    <row r="122" spans="1:74">
      <c r="A122">
        <v>13</v>
      </c>
      <c r="B122">
        <v>0</v>
      </c>
      <c r="C122">
        <f>IF(B122&lt;=9,0,
IF(B122=10,1,2))</f>
        <v>0</v>
      </c>
      <c r="D122">
        <f ca="1">RAND()</f>
        <v>0.19085256344181245</v>
      </c>
      <c r="E122">
        <f ca="1">RAND()</f>
        <v>0.4855078492774928</v>
      </c>
      <c r="F122">
        <f ca="1">RAND()</f>
        <v>0.10580610084538422</v>
      </c>
      <c r="G122">
        <f ca="1">RAND()</f>
        <v>0.80845645294528967</v>
      </c>
      <c r="H122">
        <f ca="1">RAND()</f>
        <v>0.52168407402638917</v>
      </c>
      <c r="I122">
        <f ca="1">RAND()</f>
        <v>0.34521483927016972</v>
      </c>
      <c r="M122" t="str">
        <f ca="1">IF(LEN(J122)&lt;&gt;0,J122,VLOOKUP(D122+$B122,$BJ:$BK,MATCH($BK$1,$BJ$1:$BK$1,0),1))</f>
        <v>지정 장비</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Equip4101</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GO</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1200</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407</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1.3495276653171391E-2</v>
      </c>
      <c r="BQ122">
        <f t="shared" ca="1" si="17"/>
        <v>9.4250706880301613E-3</v>
      </c>
      <c r="BR122">
        <f t="shared" ca="1" si="18"/>
        <v>4.0774719673802244E-2</v>
      </c>
      <c r="BS122">
        <f t="shared" ca="1" si="19"/>
        <v>0.98380566801619529</v>
      </c>
      <c r="BT122">
        <f t="shared" ca="1" si="20"/>
        <v>0.98868991517436344</v>
      </c>
      <c r="BU122">
        <f t="shared" ca="1" si="21"/>
        <v>0.95718654434250694</v>
      </c>
      <c r="BV122" t="str">
        <f ca="1">OFFSET([1]EquipTable!$A$1,ROW()-1,0)</f>
        <v>Equip8302</v>
      </c>
    </row>
    <row r="123" spans="1:74">
      <c r="A123">
        <v>13</v>
      </c>
      <c r="B123">
        <v>1</v>
      </c>
      <c r="C123">
        <f>IF(B123&lt;=9,0,
IF(B123=10,1,2))</f>
        <v>0</v>
      </c>
      <c r="D123">
        <f ca="1">RAND()</f>
        <v>0.97667899650774781</v>
      </c>
      <c r="E123">
        <f ca="1">RAND()</f>
        <v>0.27788184303524222</v>
      </c>
      <c r="F123">
        <f ca="1">RAND()</f>
        <v>0.68950093980905747</v>
      </c>
      <c r="G123">
        <f ca="1">RAND()</f>
        <v>8.4568668098472077E-2</v>
      </c>
      <c r="H123">
        <f ca="1">RAND()</f>
        <v>0.16402141258543024</v>
      </c>
      <c r="I123">
        <f ca="1">RAND()</f>
        <v>8.3094471938459646E-2</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Equip2102</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GO</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1000</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251</v>
      </c>
      <c r="W123">
        <v>1</v>
      </c>
      <c r="X123" t="s">
        <v>125</v>
      </c>
      <c r="Z123">
        <v>900</v>
      </c>
      <c r="AA123" t="str">
        <f ca="1">IF(ISBLANK(AB123),"",
VLOOKUP(AB123,OFFSET(INDIRECT("$A:$B"),0,MATCH(AB$1&amp;"_Verify",INDIRECT("$1:$1"),0)-1),2,0)
)</f>
        <v>fe</v>
      </c>
      <c r="AB123" t="s">
        <v>82</v>
      </c>
      <c r="AC123" t="s">
        <v>199</v>
      </c>
      <c r="AD123">
        <v>1</v>
      </c>
      <c r="AE123" t="s">
        <v>125</v>
      </c>
      <c r="AG123">
        <v>3100</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은빛 유산</v>
      </c>
      <c r="AL123">
        <v>1</v>
      </c>
      <c r="AM123" t="str">
        <f ca="1">IF(ROW()=2,AN123,OFFSET(AM123,-1,0)&amp;IF(LEN(AN123)=0,"",","&amp;AN123))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{"dy":13,"sl":1,"tp":"fe","vl":"Equip0202","cn":1,"pt":"GO","pr":3100}</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1.3495276653171392E-3</v>
      </c>
      <c r="BQ123">
        <f t="shared" ca="1" si="17"/>
        <v>9.4250706880301622E-4</v>
      </c>
      <c r="BR123">
        <f t="shared" ca="1" si="18"/>
        <v>1.0193679918450561E-3</v>
      </c>
      <c r="BS123">
        <f t="shared" ca="1" si="19"/>
        <v>0.9973009446693667</v>
      </c>
      <c r="BT123">
        <f t="shared" ca="1" si="20"/>
        <v>0.99811498586239356</v>
      </c>
      <c r="BU123">
        <f t="shared" ca="1" si="21"/>
        <v>0.99796126401630914</v>
      </c>
      <c r="BV123" t="str">
        <f ca="1">OFFSET([1]EquipTable!$A$1,ROW()-1,0)</f>
        <v>Equip8401</v>
      </c>
    </row>
    <row r="124" spans="1:74">
      <c r="A124">
        <v>13</v>
      </c>
      <c r="B124">
        <v>2</v>
      </c>
      <c r="C124">
        <f>IF(B124&lt;=9,0,
IF(B124=10,1,2))</f>
        <v>0</v>
      </c>
      <c r="D124">
        <f ca="1">RAND()</f>
        <v>0.86376740712389344</v>
      </c>
      <c r="E124">
        <f ca="1">RAND()</f>
        <v>0.24521647662279511</v>
      </c>
      <c r="F124">
        <f ca="1">RAND()</f>
        <v>0.63955279714284163</v>
      </c>
      <c r="G124">
        <f ca="1">RAND()</f>
        <v>0.4562287048056336</v>
      </c>
      <c r="H124">
        <f ca="1">RAND()</f>
        <v>0.52333102859486291</v>
      </c>
      <c r="I124">
        <f ca="1">RAND()</f>
        <v>0.98156964559417215</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24521</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5</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1500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470</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1.3495276653171392E-3</v>
      </c>
      <c r="BQ124">
        <f t="shared" ca="1" si="17"/>
        <v>9.4250706880301622E-4</v>
      </c>
      <c r="BR124">
        <f t="shared" ca="1" si="18"/>
        <v>1.0193679918450561E-3</v>
      </c>
      <c r="BS124">
        <f t="shared" ca="1" si="19"/>
        <v>0.99865047233468385</v>
      </c>
      <c r="BT124">
        <f t="shared" ca="1" si="20"/>
        <v>0.99905749293119661</v>
      </c>
      <c r="BU124">
        <f t="shared" ca="1" si="21"/>
        <v>0.99898063200815423</v>
      </c>
      <c r="BV124" t="str">
        <f ca="1">OFFSET([1]EquipTable!$A$1,ROW()-1,0)</f>
        <v>Equip8402</v>
      </c>
    </row>
    <row r="125" spans="1:74">
      <c r="A125">
        <v>13</v>
      </c>
      <c r="B125">
        <v>3</v>
      </c>
      <c r="C125">
        <f>IF(B125&lt;=9,0,
IF(B125=10,1,2))</f>
        <v>0</v>
      </c>
      <c r="D125">
        <f ca="1">RAND()</f>
        <v>0.55377255950841031</v>
      </c>
      <c r="E125">
        <f ca="1">RAND()</f>
        <v>0.56512539884205881</v>
      </c>
      <c r="F125">
        <f ca="1">RAND()</f>
        <v>0.90968247194048613</v>
      </c>
      <c r="G125">
        <f ca="1">RAND()</f>
        <v>0.95533567845243184</v>
      </c>
      <c r="H125">
        <f ca="1">RAND()</f>
        <v>0.29949427740832557</v>
      </c>
      <c r="I125">
        <f ca="1">RAND()</f>
        <v>0.36343462538926952</v>
      </c>
      <c r="M125" t="str">
        <f ca="1">IF(LEN(J125)&lt;&gt;0,J125,VLOOKUP(D125+$B125,$BJ:$BK,MATCH($BK$1,$BJ$1:$BK$1,0),1))</f>
        <v>안 지정 캐릭터 PP 일반등급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56512</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9</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2700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1.0000000000000009</v>
      </c>
      <c r="BT125">
        <f t="shared" ca="1" si="20"/>
        <v>0.99999999999999967</v>
      </c>
      <c r="BU125">
        <f t="shared" ca="1" si="21"/>
        <v>0.99999999999999933</v>
      </c>
      <c r="BV125" t="str">
        <f ca="1">OFFSET([1]EquipTable!$A$1,ROW()-1,0)</f>
        <v>Equip8403</v>
      </c>
    </row>
    <row r="126" spans="1:74">
      <c r="A126">
        <v>13</v>
      </c>
      <c r="B126">
        <v>4</v>
      </c>
      <c r="C126">
        <f>IF(B126&lt;=9,0,
IF(B126=10,1,2))</f>
        <v>0</v>
      </c>
      <c r="D126">
        <f ca="1">RAND()</f>
        <v>0.81394824882363981</v>
      </c>
      <c r="E126">
        <f ca="1">RAND()</f>
        <v>0.40706164111612964</v>
      </c>
      <c r="F126">
        <f ca="1">RAND()</f>
        <v>0.72500586887100227</v>
      </c>
      <c r="G126">
        <f ca="1">RAND()</f>
        <v>0.47124576550430386</v>
      </c>
      <c r="H126">
        <f ca="1">RAND()</f>
        <v>0.90101625946722885</v>
      </c>
      <c r="I126">
        <f ca="1">RAND()</f>
        <v>0.7523460595749617</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40706</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7</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2100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1.0000000000000009</v>
      </c>
      <c r="BT126">
        <f t="shared" ca="1" si="20"/>
        <v>0.99999999999999967</v>
      </c>
      <c r="BU126">
        <f t="shared" ca="1" si="21"/>
        <v>0.99999999999999933</v>
      </c>
      <c r="BV126" t="str">
        <f ca="1">OFFSET([1]EquipTable!$A$1,ROW()-1,0)</f>
        <v>Equip8404</v>
      </c>
    </row>
    <row r="127" spans="1:74">
      <c r="A127">
        <v>13</v>
      </c>
      <c r="B127">
        <v>5</v>
      </c>
      <c r="C127">
        <f>IF(B127&lt;=9,0,
IF(B127=10,1,2))</f>
        <v>0</v>
      </c>
      <c r="D127">
        <f ca="1">RAND()</f>
        <v>0.15392407884385806</v>
      </c>
      <c r="E127">
        <f ca="1">RAND()</f>
        <v>0.59041357193131405</v>
      </c>
      <c r="F127">
        <f ca="1">RAND()</f>
        <v>0.55850660976840383</v>
      </c>
      <c r="G127">
        <f ca="1">RAND()</f>
        <v>0.555966292741366</v>
      </c>
      <c r="H127">
        <f ca="1">RAND()</f>
        <v>0.14190313400099519</v>
      </c>
      <c r="I127">
        <f ca="1">RAND()</f>
        <v>0.90561040632175982</v>
      </c>
      <c r="M127" t="str">
        <f ca="1">IF(LEN(J127)&lt;&gt;0,J127,VLOOKUP(D127+$B127,$BJ:$BK,MATCH($BK$1,$BJ$1:$BK$1,0),1))</f>
        <v>지정 장비</v>
      </c>
      <c r="N127" t="str">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Equip5101</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1</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1500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1.0000000000000009</v>
      </c>
      <c r="BT127">
        <f t="shared" ca="1" si="20"/>
        <v>0.99999999999999967</v>
      </c>
      <c r="BU127">
        <f t="shared" ca="1" si="21"/>
        <v>0.99999999999999933</v>
      </c>
      <c r="BV127" t="str">
        <f ca="1">OFFSET([1]EquipTable!$A$1,ROW()-1,0)</f>
        <v>Equip8405</v>
      </c>
    </row>
    <row r="128" spans="1:74">
      <c r="A128">
        <v>13</v>
      </c>
      <c r="B128">
        <v>6</v>
      </c>
      <c r="C128">
        <f>IF(B128&lt;=9,0,
IF(B128=10,1,2))</f>
        <v>0</v>
      </c>
      <c r="D128">
        <f ca="1">RAND()</f>
        <v>0.48107294468329287</v>
      </c>
      <c r="E128">
        <f ca="1">RAND()</f>
        <v>0.11174772400858668</v>
      </c>
      <c r="F128">
        <f ca="1">RAND()</f>
        <v>0.36551374989388086</v>
      </c>
      <c r="G128">
        <f ca="1">RAND()</f>
        <v>0.75502582327680767</v>
      </c>
      <c r="H128">
        <f ca="1">RAND()</f>
        <v>0.74283616365785465</v>
      </c>
      <c r="I128">
        <f ca="1">RAND()</f>
        <v>0.42532687195673058</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Equip1102</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1200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1.0000000000000009</v>
      </c>
      <c r="BT128">
        <f t="shared" ca="1" si="20"/>
        <v>0.99999999999999967</v>
      </c>
      <c r="BU128">
        <f t="shared" ca="1" si="21"/>
        <v>0.99999999999999933</v>
      </c>
      <c r="BV128" t="str">
        <f ca="1">OFFSET([1]EquipTable!$A$1,ROW()-1,0)</f>
        <v>후보</v>
      </c>
    </row>
    <row r="129" spans="1:40">
      <c r="A129">
        <v>13</v>
      </c>
      <c r="B129">
        <v>7</v>
      </c>
      <c r="C129">
        <f>IF(B129&lt;=9,0,
IF(B129=10,1,2))</f>
        <v>0</v>
      </c>
      <c r="D129">
        <f ca="1">RAND()</f>
        <v>0.78383238514309872</v>
      </c>
      <c r="E129">
        <f ca="1">RAND()</f>
        <v>0.8976292034711193</v>
      </c>
      <c r="F129">
        <f ca="1">RAND()</f>
        <v>0.83870636942378851</v>
      </c>
      <c r="G129">
        <f ca="1">RAND()</f>
        <v>2.244750485171898E-2</v>
      </c>
      <c r="H129">
        <f ca="1">RAND()</f>
        <v>0.94969518669524633</v>
      </c>
      <c r="I129">
        <f ca="1">RAND()</f>
        <v>0.90733553447613491</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Equip8202</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DI</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44</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0.22274357198910055</v>
      </c>
      <c r="E130">
        <f ca="1">RAND()</f>
        <v>0.48700778169447945</v>
      </c>
      <c r="F130">
        <f ca="1">RAND()</f>
        <v>0.79113371799096854</v>
      </c>
      <c r="G130">
        <f ca="1">RAND()</f>
        <v>0.83317278181575338</v>
      </c>
      <c r="H130">
        <f ca="1">RAND()</f>
        <v>0.45545841072456705</v>
      </c>
      <c r="I130">
        <f ca="1">RAND()</f>
        <v>0.19326706465724441</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
      </c>
      <c r="AL130">
        <v>1</v>
      </c>
      <c r="AM130" t="str">
        <f ca="1">IF(ROW()=2,AN130,OFFSET(AM130,-1,0)&amp;IF(LEN(AN130)=0,"",","&amp;AN130))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v>
      </c>
    </row>
    <row r="131" spans="1:40">
      <c r="A131">
        <v>13</v>
      </c>
      <c r="B131">
        <v>9</v>
      </c>
      <c r="C131">
        <f>IF(B131&lt;=9,0,
IF(B131=10,1,2))</f>
        <v>0</v>
      </c>
      <c r="D131">
        <f ca="1">RAND()</f>
        <v>0.60491437094611245</v>
      </c>
      <c r="E131">
        <f ca="1">RAND()</f>
        <v>0.10988763582039796</v>
      </c>
      <c r="F131">
        <f ca="1">RAND()</f>
        <v>0.55780616794844329</v>
      </c>
      <c r="G131">
        <f ca="1">RAND()</f>
        <v>0.96277511672079752</v>
      </c>
      <c r="H131">
        <f ca="1">RAND()</f>
        <v>0.36975997768265445</v>
      </c>
      <c r="I131">
        <f ca="1">RAND()</f>
        <v>0.36027898370217792</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
      </c>
      <c r="AL131">
        <v>1</v>
      </c>
      <c r="AM131" t="str">
        <f ca="1">IF(ROW()=2,AN131,OFFSET(AM131,-1,0)&amp;IF(LEN(AN131)=0,"",","&amp;AN131))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v>
      </c>
    </row>
    <row r="132" spans="1:40">
      <c r="A132">
        <v>14</v>
      </c>
      <c r="B132">
        <v>0</v>
      </c>
      <c r="C132">
        <f>IF(B132&lt;=9,0,
IF(B132=10,1,2))</f>
        <v>0</v>
      </c>
      <c r="D132">
        <f ca="1">RAND()</f>
        <v>1.6907908469243615E-4</v>
      </c>
      <c r="E132">
        <f ca="1">RAND()</f>
        <v>0.78585023861522041</v>
      </c>
      <c r="F132">
        <f ca="1">RAND()</f>
        <v>0.81248483248969661</v>
      </c>
      <c r="G132">
        <f ca="1">RAND()</f>
        <v>0.87594020427624375</v>
      </c>
      <c r="H132">
        <f ca="1">RAND()</f>
        <v>0.39616844762367365</v>
      </c>
      <c r="I132">
        <f ca="1">RAND()</f>
        <v>0.76048870274650116</v>
      </c>
      <c r="M132" t="str">
        <f ca="1">IF(LEN(J132)&lt;&gt;0,J132,VLOOKUP(D132+$B132,$BJ:$BK,MATCH($BK$1,$BJ$1:$BK$1,0),1))</f>
        <v>지정 장비</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Equip7001</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GO</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2200</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408</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0.9837835018050316</v>
      </c>
      <c r="E133">
        <f ca="1">RAND()</f>
        <v>0.47087018253005608</v>
      </c>
      <c r="F133">
        <f ca="1">RAND()</f>
        <v>0.99350230540806739</v>
      </c>
      <c r="G133">
        <f ca="1">RAND()</f>
        <v>0.84808720896595369</v>
      </c>
      <c r="H133">
        <f ca="1">RAND()</f>
        <v>0.55755758421964818</v>
      </c>
      <c r="I133">
        <f ca="1">RAND()</f>
        <v>0.84906305403023996</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Equip4002</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GO</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900</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494</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용사의 단검</v>
      </c>
      <c r="AL133">
        <v>1</v>
      </c>
      <c r="AM133" t="str">
        <f ca="1">IF(ROW()=2,AN133,OFFSET(AM133,-1,0)&amp;IF(LEN(AN133)=0,"",","&amp;AN133))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{"dy":14,"sl":1,"tp":"fe","vl":"Equip1001","cn":1,"pt":"GO","pr":800}</v>
      </c>
    </row>
    <row r="134" spans="1:40">
      <c r="A134">
        <v>14</v>
      </c>
      <c r="B134">
        <v>2</v>
      </c>
      <c r="C134">
        <f>IF(B134&lt;=9,0,
IF(B134=10,1,2))</f>
        <v>0</v>
      </c>
      <c r="D134">
        <f ca="1">RAND()</f>
        <v>0.58573974341310253</v>
      </c>
      <c r="E134">
        <f ca="1">RAND()</f>
        <v>0.24787764859462169</v>
      </c>
      <c r="F134">
        <f ca="1">RAND()</f>
        <v>0.62062576246335033</v>
      </c>
      <c r="G134">
        <f ca="1">RAND()</f>
        <v>0.7007115239099897</v>
      </c>
      <c r="H134">
        <f ca="1">RAND()</f>
        <v>0.92076789701359696</v>
      </c>
      <c r="I134">
        <f ca="1">RAND()</f>
        <v>0.51530274151874889</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24787</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5</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1500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0.21975397753734027</v>
      </c>
      <c r="E135">
        <f ca="1">RAND()</f>
        <v>0.47855759115428831</v>
      </c>
      <c r="F135">
        <f ca="1">RAND()</f>
        <v>0.68402455625116354</v>
      </c>
      <c r="G135">
        <f ca="1">RAND()</f>
        <v>0.22509860536177972</v>
      </c>
      <c r="H135">
        <f ca="1">RAND()</f>
        <v>0.80761237380083184</v>
      </c>
      <c r="I135">
        <f ca="1">RAND()</f>
        <v>0.11750330201012948</v>
      </c>
      <c r="M135" t="str">
        <f ca="1">IF(LEN(J135)&lt;&gt;0,J135,VLOOKUP(D135+$B135,$BJ:$BK,MATCH($BK$1,$BJ$1:$BK$1,0),1))</f>
        <v>안 지정 캐릭터 PP 영웅등급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47855</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8</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2400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499</v>
      </c>
      <c r="AD135">
        <v>1</v>
      </c>
      <c r="AE135" t="s">
        <v>125</v>
      </c>
      <c r="AG135">
        <v>3100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아주르 스트라이프</v>
      </c>
      <c r="AL135">
        <v>1</v>
      </c>
      <c r="AM135" t="str">
        <f ca="1">IF(ROW()=2,AN135,OFFSET(AM135,-1,0)&amp;IF(LEN(AN135)=0,"",","&amp;AN135))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{"dy":14,"sl":3,"tp":"fe","vl":"Equip1202","cn":1,"pt":"GO","pr":3100}</v>
      </c>
    </row>
    <row r="136" spans="1:40">
      <c r="A136">
        <v>14</v>
      </c>
      <c r="B136">
        <v>4</v>
      </c>
      <c r="C136">
        <f>IF(B136&lt;=9,0,
IF(B136=10,1,2))</f>
        <v>0</v>
      </c>
      <c r="D136">
        <f ca="1">RAND()</f>
        <v>0.68365593272450775</v>
      </c>
      <c r="E136">
        <f ca="1">RAND()</f>
        <v>0.42567677749054422</v>
      </c>
      <c r="F136">
        <f ca="1">RAND()</f>
        <v>0.74299644466898473</v>
      </c>
      <c r="G136">
        <f ca="1">RAND()</f>
        <v>0.92370389289341015</v>
      </c>
      <c r="H136">
        <f ca="1">RAND()</f>
        <v>0.23819535535315139</v>
      </c>
      <c r="I136">
        <f ca="1">RAND()</f>
        <v>0.80900808536158841</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42567</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8</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2400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431</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불안정한 절단기</v>
      </c>
      <c r="AL136">
        <v>1</v>
      </c>
      <c r="AM136" t="str">
        <f ca="1">IF(ROW()=2,AN136,OFFSET(AM136,-1,0)&amp;IF(LEN(AN136)=0,"",","&amp;AN136))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{"dy":14,"sl":4,"tp":"fe","vl":"Equip0101","cn":1,"pt":"GO","pr":1200}</v>
      </c>
    </row>
    <row r="137" spans="1:40">
      <c r="A137">
        <v>14</v>
      </c>
      <c r="B137">
        <v>5</v>
      </c>
      <c r="C137">
        <f>IF(B137&lt;=9,0,
IF(B137=10,1,2))</f>
        <v>0</v>
      </c>
      <c r="D137">
        <f ca="1">RAND()</f>
        <v>0.63526211612149219</v>
      </c>
      <c r="E137">
        <f ca="1">RAND()</f>
        <v>0.71530419384080224</v>
      </c>
      <c r="F137">
        <f ca="1">RAND()</f>
        <v>0.60576195064970473</v>
      </c>
      <c r="G137">
        <f ca="1">RAND()</f>
        <v>0.68552323031958462</v>
      </c>
      <c r="H137">
        <f ca="1">RAND()</f>
        <v>0.13841009863711662</v>
      </c>
      <c r="I137">
        <f ca="1">RAND()</f>
        <v>2.2312789513629916E-2</v>
      </c>
      <c r="M137" t="str">
        <f ca="1">IF(LEN(J137)&lt;&gt;0,J137,VLOOKUP(D137+$B137,$BJ:$BK,MATCH($BK$1,$BJ$1:$BK$1,0),1))</f>
        <v>안 지정 캐릭터 PP 영웅등급</v>
      </c>
      <c r="N137">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71530</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11</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3300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476</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잔혹한 지배자</v>
      </c>
      <c r="AL137">
        <v>1</v>
      </c>
      <c r="AM137" t="str">
        <f ca="1">IF(ROW()=2,AN137,OFFSET(AM137,-1,0)&amp;IF(LEN(AN137)=0,"",","&amp;AN137))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{"dy":14,"sl":5,"tp":"fe","vl":"Equip4201","cn":1,"pt":"GO","pr":3300}</v>
      </c>
    </row>
    <row r="138" spans="1:40">
      <c r="A138">
        <v>14</v>
      </c>
      <c r="B138">
        <v>6</v>
      </c>
      <c r="C138">
        <f>IF(B138&lt;=9,0,
IF(B138=10,1,2))</f>
        <v>0</v>
      </c>
      <c r="D138">
        <f ca="1">RAND()</f>
        <v>0.65724678484874588</v>
      </c>
      <c r="E138">
        <f ca="1">RAND()</f>
        <v>0.84662077429379057</v>
      </c>
      <c r="F138">
        <f ca="1">RAND()</f>
        <v>0.76232319902523082</v>
      </c>
      <c r="G138">
        <f ca="1">RAND()</f>
        <v>0.25630318795097506</v>
      </c>
      <c r="H138">
        <f ca="1">RAND()</f>
        <v>0.8842430131848007</v>
      </c>
      <c r="I138">
        <f ca="1">RAND()</f>
        <v>0.96229052938136594</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Equip7202</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GO</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9900</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0.90903639587444329</v>
      </c>
      <c r="E139">
        <f ca="1">RAND()</f>
        <v>9.0045939996276081E-2</v>
      </c>
      <c r="F139">
        <f ca="1">RAND()</f>
        <v>0.52644815154473734</v>
      </c>
      <c r="G139">
        <f ca="1">RAND()</f>
        <v>0.71336391554271339</v>
      </c>
      <c r="H139">
        <f ca="1">RAND()</f>
        <v>3.8504411918249604E-2</v>
      </c>
      <c r="I139">
        <f ca="1">RAND()</f>
        <v>0.52197817983218531</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Equip1001</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GO</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800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410</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으깨어 부수는 자</v>
      </c>
      <c r="AL139">
        <v>1</v>
      </c>
      <c r="AM139" t="str">
        <f ca="1">IF(ROW()=2,AN139,OFFSET(AM139,-1,0)&amp;IF(LEN(AN139)=0,"",","&amp;AN139))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{"dy":14,"sl":7,"tp":"fe","vl":"Equip8002","cn":1,"pt":"GO","pr":5100}</v>
      </c>
    </row>
    <row r="140" spans="1:40">
      <c r="A140">
        <v>14</v>
      </c>
      <c r="B140">
        <v>8</v>
      </c>
      <c r="C140">
        <f>IF(B140&lt;=9,0,
IF(B140=10,1,2))</f>
        <v>0</v>
      </c>
      <c r="D140">
        <f ca="1">RAND()</f>
        <v>0.54744083042597647</v>
      </c>
      <c r="E140">
        <f ca="1">RAND()</f>
        <v>0.48625423536359569</v>
      </c>
      <c r="F140">
        <f ca="1">RAND()</f>
        <v>0.40835016480732444</v>
      </c>
      <c r="G140">
        <f ca="1">RAND()</f>
        <v>0.46860575716768627</v>
      </c>
      <c r="H140">
        <f ca="1">RAND()</f>
        <v>0.71088142922835384</v>
      </c>
      <c r="I140">
        <f ca="1">RAND()</f>
        <v>0.9660600267876911</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
      </c>
      <c r="AL140">
        <v>1</v>
      </c>
      <c r="AM140" t="str">
        <f ca="1">IF(ROW()=2,AN140,OFFSET(AM140,-1,0)&amp;IF(LEN(AN140)=0,"",","&amp;AN140))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v>
      </c>
    </row>
    <row r="141" spans="1:40">
      <c r="A141">
        <v>14</v>
      </c>
      <c r="B141">
        <v>9</v>
      </c>
      <c r="C141">
        <f>IF(B141&lt;=9,0,
IF(B141=10,1,2))</f>
        <v>0</v>
      </c>
      <c r="D141">
        <f ca="1">RAND()</f>
        <v>0.31194448381112294</v>
      </c>
      <c r="E141">
        <f ca="1">RAND()</f>
        <v>3.761916469804838E-3</v>
      </c>
      <c r="F141">
        <f ca="1">RAND()</f>
        <v>0.38580425112799233</v>
      </c>
      <c r="G141">
        <f ca="1">RAND()</f>
        <v>0.4892319553757607</v>
      </c>
      <c r="H141">
        <f ca="1">RAND()</f>
        <v>0.27332517031063919</v>
      </c>
      <c r="I141">
        <f ca="1">RAND()</f>
        <v>0.89624890025569592</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
      </c>
      <c r="AL141">
        <v>1</v>
      </c>
      <c r="AM141" t="str">
        <f ca="1">IF(ROW()=2,AN141,OFFSET(AM141,-1,0)&amp;IF(LEN(AN141)=0,"",","&amp;AN141))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v>
      </c>
    </row>
    <row r="142" spans="1:40">
      <c r="A142">
        <v>15</v>
      </c>
      <c r="B142">
        <v>0</v>
      </c>
      <c r="C142">
        <f>IF(B142&lt;=9,0,
IF(B142=10,1,2))</f>
        <v>0</v>
      </c>
      <c r="D142">
        <f ca="1">RAND()</f>
        <v>0.54194120135233104</v>
      </c>
      <c r="E142">
        <f ca="1">RAND()</f>
        <v>0.79243502332076399</v>
      </c>
      <c r="F142">
        <f ca="1">RAND()</f>
        <v>0.44624804801734275</v>
      </c>
      <c r="G142">
        <f ca="1">RAND()</f>
        <v>0.49765292185983301</v>
      </c>
      <c r="H142">
        <f ca="1">RAND()</f>
        <v>0.76846200599820935</v>
      </c>
      <c r="I142">
        <f ca="1">RAND()</f>
        <v>0.10373893613471108</v>
      </c>
      <c r="M142" t="str">
        <f ca="1">IF(LEN(J142)&lt;&gt;0,J142,VLOOKUP(D142+$B142,$BJ:$BK,MATCH($BK$1,$BJ$1:$BK$1,0),1))</f>
        <v>지정 장비</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Equip7002</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GO</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1700</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0.45658328134077397</v>
      </c>
      <c r="E143">
        <f ca="1">RAND()</f>
        <v>0.66489273687913397</v>
      </c>
      <c r="F143">
        <f ca="1">RAND()</f>
        <v>0.59195681066962724</v>
      </c>
      <c r="G143">
        <f ca="1">RAND()</f>
        <v>0.86808944674137878</v>
      </c>
      <c r="H143">
        <f ca="1">RAND()</f>
        <v>0.2959035053492084</v>
      </c>
      <c r="I143">
        <f ca="1">RAND()</f>
        <v>0.80618211374542947</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Equip5302</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7800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0.45260191301649155</v>
      </c>
      <c r="E144">
        <f ca="1">RAND()</f>
        <v>0.51071514257081141</v>
      </c>
      <c r="F144">
        <f ca="1">RAND()</f>
        <v>0.32370820633710651</v>
      </c>
      <c r="G144">
        <f ca="1">RAND()</f>
        <v>0.98000531257805545</v>
      </c>
      <c r="H144">
        <f ca="1">RAND()</f>
        <v>0.4497650208423184</v>
      </c>
      <c r="I144">
        <f ca="1">RAND()</f>
        <v>0.61338123938122813</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51071</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9</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2700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0.89068830310481861</v>
      </c>
      <c r="E145">
        <f ca="1">RAND()</f>
        <v>0.3075302709526907</v>
      </c>
      <c r="F145">
        <f ca="1">RAND()</f>
        <v>0.74875120536597151</v>
      </c>
      <c r="G145">
        <f ca="1">RAND()</f>
        <v>0.35020252889655668</v>
      </c>
      <c r="H145">
        <f ca="1">RAND()</f>
        <v>0.63346958434908585</v>
      </c>
      <c r="I145">
        <f ca="1">RAND()</f>
        <v>0.85475698390908383</v>
      </c>
      <c r="M145" t="str">
        <f ca="1">IF(LEN(J145)&lt;&gt;0,J145,VLOOKUP(D145+$B145,$BJ:$BK,MATCH($BK$1,$BJ$1:$BK$1,0),1))</f>
        <v>안 지정 캐릭터 PP 일반등급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30753</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6</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1800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9.7445335271645006E-2</v>
      </c>
      <c r="E146">
        <f ca="1">RAND()</f>
        <v>0.70760228572014716</v>
      </c>
      <c r="F146">
        <f ca="1">RAND()</f>
        <v>0.81254563756169773</v>
      </c>
      <c r="G146">
        <f ca="1">RAND()</f>
        <v>0.19144963454148367</v>
      </c>
      <c r="H146">
        <f ca="1">RAND()</f>
        <v>0.57214601598925641</v>
      </c>
      <c r="I146">
        <f ca="1">RAND()</f>
        <v>0.99109582725402068</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70760</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11</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3300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500</v>
      </c>
      <c r="AD146">
        <v>1</v>
      </c>
      <c r="AE146" t="s">
        <v>129</v>
      </c>
      <c r="AF146">
        <v>159</v>
      </c>
      <c r="AG146">
        <v>99</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전설</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고대인의 의식</v>
      </c>
      <c r="AL146">
        <v>1</v>
      </c>
      <c r="AM146" t="str">
        <f ca="1">IF(ROW()=2,AN146,OFFSET(AM146,-1,0)&amp;IF(LEN(AN146)=0,"",","&amp;AN146))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{"dy":15,"sl":4,"tp":"fe","vl":"Equip2401","cn":1,"pt":"DI","pp":159,"pr":99}</v>
      </c>
    </row>
    <row r="147" spans="1:40">
      <c r="A147">
        <v>15</v>
      </c>
      <c r="B147">
        <v>5</v>
      </c>
      <c r="C147">
        <f>IF(B147&lt;=9,0,
IF(B147=10,1,2))</f>
        <v>0</v>
      </c>
      <c r="D147">
        <f ca="1">RAND()</f>
        <v>0.15393036056064568</v>
      </c>
      <c r="E147">
        <f ca="1">RAND()</f>
        <v>0.78715103712156831</v>
      </c>
      <c r="F147">
        <f ca="1">RAND()</f>
        <v>0.27858278497841948</v>
      </c>
      <c r="G147">
        <f ca="1">RAND()</f>
        <v>0.5394538230367022</v>
      </c>
      <c r="H147">
        <f ca="1">RAND()</f>
        <v>0.98653850808928556</v>
      </c>
      <c r="I147">
        <f ca="1">RAND()</f>
        <v>0.16388471056989407</v>
      </c>
      <c r="M147" t="str">
        <f ca="1">IF(LEN(J147)&lt;&gt;0,J147,VLOOKUP(D147+$B147,$BJ:$BK,MATCH($BK$1,$BJ$1:$BK$1,0),1))</f>
        <v>지정 장비</v>
      </c>
      <c r="N147" t="str">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Equip7001</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1</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1800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0.36237940160740123</v>
      </c>
      <c r="E148">
        <f ca="1">RAND()</f>
        <v>3.896233820152406E-2</v>
      </c>
      <c r="F148">
        <f ca="1">RAND()</f>
        <v>0.97702450969713794</v>
      </c>
      <c r="G148">
        <f ca="1">RAND()</f>
        <v>0.2385475437918545</v>
      </c>
      <c r="H148">
        <f ca="1">RAND()</f>
        <v>0.68611794126033487</v>
      </c>
      <c r="I148">
        <f ca="1">RAND()</f>
        <v>0.61513876656253752</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Equip0201</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DI</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5</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473</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주술인 방패</v>
      </c>
      <c r="AL148">
        <v>1</v>
      </c>
      <c r="AM148" t="str">
        <f ca="1">IF(ROW()=2,AN148,OFFSET(AM148,-1,0)&amp;IF(LEN(AN148)=0,"",","&amp;AN148))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{"dy":15,"sl":6,"tp":"fe","vl":"Equip7301","cn":1,"pt":"GO","pr":22400}</v>
      </c>
    </row>
    <row r="149" spans="1:40">
      <c r="A149">
        <v>15</v>
      </c>
      <c r="B149">
        <v>7</v>
      </c>
      <c r="C149">
        <f>IF(B149&lt;=9,0,
IF(B149=10,1,2))</f>
        <v>0</v>
      </c>
      <c r="D149">
        <f ca="1">RAND()</f>
        <v>0.11468947992512857</v>
      </c>
      <c r="E149">
        <f ca="1">RAND()</f>
        <v>0.17822106046991404</v>
      </c>
      <c r="F149">
        <f ca="1">RAND()</f>
        <v>6.6025135394114143E-2</v>
      </c>
      <c r="G149">
        <f ca="1">RAND()</f>
        <v>0.11341152381741737</v>
      </c>
      <c r="H149">
        <f ca="1">RAND()</f>
        <v>3.4504626297150676E-2</v>
      </c>
      <c r="I149">
        <f ca="1">RAND()</f>
        <v>0.99133402165879259</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Equip2001</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900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0.53894428303977782</v>
      </c>
      <c r="E150">
        <f ca="1">RAND()</f>
        <v>0.43711979194224182</v>
      </c>
      <c r="F150">
        <f ca="1">RAND()</f>
        <v>0.47051494220574031</v>
      </c>
      <c r="G150">
        <f ca="1">RAND()</f>
        <v>0.19264211003953369</v>
      </c>
      <c r="H150">
        <f ca="1">RAND()</f>
        <v>0.77171749461719152</v>
      </c>
      <c r="I150">
        <f ca="1">RAND()</f>
        <v>0.89279088893181724</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
      </c>
      <c r="AL150">
        <v>1</v>
      </c>
      <c r="AM150" t="str">
        <f ca="1">IF(ROW()=2,AN150,OFFSET(AM150,-1,0)&amp;IF(LEN(AN150)=0,"",","&amp;AN150))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v>
      </c>
    </row>
    <row r="151" spans="1:40">
      <c r="A151">
        <v>15</v>
      </c>
      <c r="B151">
        <v>9</v>
      </c>
      <c r="C151">
        <f>IF(B151&lt;=9,0,
IF(B151=10,1,2))</f>
        <v>0</v>
      </c>
      <c r="D151">
        <f ca="1">RAND()</f>
        <v>0.25049809241943288</v>
      </c>
      <c r="E151">
        <f ca="1">RAND()</f>
        <v>0.16474696769679142</v>
      </c>
      <c r="F151">
        <f ca="1">RAND()</f>
        <v>0.86948111616141355</v>
      </c>
      <c r="G151">
        <f ca="1">RAND()</f>
        <v>0.12514108244774491</v>
      </c>
      <c r="H151">
        <f ca="1">RAND()</f>
        <v>0.8489620977496134</v>
      </c>
      <c r="I151">
        <f ca="1">RAND()</f>
        <v>0.92142843599096536</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
      </c>
      <c r="AL151">
        <v>1</v>
      </c>
      <c r="AM151" t="str">
        <f ca="1">IF(ROW()=2,AN151,OFFSET(AM151,-1,0)&amp;IF(LEN(AN151)=0,"",","&amp;AN151))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v>
      </c>
    </row>
    <row r="152" spans="1:40">
      <c r="A152">
        <v>16</v>
      </c>
      <c r="B152">
        <v>0</v>
      </c>
      <c r="C152">
        <f>IF(B152&lt;=9,0,
IF(B152=10,1,2))</f>
        <v>0</v>
      </c>
      <c r="D152">
        <f ca="1">RAND()</f>
        <v>0.20265904425017134</v>
      </c>
      <c r="E152">
        <f ca="1">RAND()</f>
        <v>0.7146836577871617</v>
      </c>
      <c r="F152">
        <f ca="1">RAND()</f>
        <v>0.52761815399898881</v>
      </c>
      <c r="G152">
        <f ca="1">RAND()</f>
        <v>0.65643819158104266</v>
      </c>
      <c r="H152">
        <f ca="1">RAND()</f>
        <v>0.65797628182221668</v>
      </c>
      <c r="I152">
        <f ca="1">RAND()</f>
        <v>0.55675184889932838</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Equip6102</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GO</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3600</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445</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0.2627196622604151</v>
      </c>
      <c r="E153">
        <f ca="1">RAND()</f>
        <v>0.43336900530903089</v>
      </c>
      <c r="F153">
        <f ca="1">RAND()</f>
        <v>0.23253579791142009</v>
      </c>
      <c r="G153">
        <f ca="1">RAND()</f>
        <v>0.69259055060210051</v>
      </c>
      <c r="H153">
        <f ca="1">RAND()</f>
        <v>0.61850844399454175</v>
      </c>
      <c r="I153">
        <f ca="1">RAND()</f>
        <v>0.24760622276264388</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Equip3302</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GO</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7200</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452</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원시 부족 지팡이</v>
      </c>
      <c r="AL153">
        <v>1</v>
      </c>
      <c r="AM153" t="str">
        <f ca="1">IF(ROW()=2,AN153,OFFSET(AM153,-1,0)&amp;IF(LEN(AN153)=0,"",","&amp;AN153))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{"dy":16,"sl":1,"tp":"fe","vl":"Equip3101","cn":1,"pt":"GO","pr":1200}</v>
      </c>
    </row>
    <row r="154" spans="1:40">
      <c r="A154">
        <v>16</v>
      </c>
      <c r="B154">
        <v>2</v>
      </c>
      <c r="C154">
        <f>IF(B154&lt;=9,0,
IF(B154=10,1,2))</f>
        <v>0</v>
      </c>
      <c r="D154">
        <f ca="1">RAND()</f>
        <v>0.60760284944209453</v>
      </c>
      <c r="E154">
        <f ca="1">RAND()</f>
        <v>0.280101111724958</v>
      </c>
      <c r="F154">
        <f ca="1">RAND()</f>
        <v>0.6749909985828294</v>
      </c>
      <c r="G154">
        <f ca="1">RAND()</f>
        <v>4.4990019105126233E-2</v>
      </c>
      <c r="H154">
        <f ca="1">RAND()</f>
        <v>0.45435721870077339</v>
      </c>
      <c r="I154">
        <f ca="1">RAND()</f>
        <v>5.6307539797975981E-2</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28010</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6</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1800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0.38907709795814016</v>
      </c>
      <c r="E155">
        <f ca="1">RAND()</f>
        <v>0.8053797725995957</v>
      </c>
      <c r="F155">
        <f ca="1">RAND()</f>
        <v>0.77029801036210677</v>
      </c>
      <c r="G155">
        <f ca="1">RAND()</f>
        <v>0.64393093549493041</v>
      </c>
      <c r="H155">
        <f ca="1">RAND()</f>
        <v>0.20818482139257721</v>
      </c>
      <c r="I155">
        <f ca="1">RAND()</f>
        <v>0.52450736001280807</v>
      </c>
      <c r="M155" t="str">
        <f ca="1">IF(LEN(J155)&lt;&gt;0,J155,VLOOKUP(D155+$B155,$BJ:$BK,MATCH($BK$1,$BJ$1:$BK$1,0),1))</f>
        <v>안 지정 캐릭터 PP 일반등급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80537</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12</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3600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507</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강철 마울</v>
      </c>
      <c r="AL155">
        <v>1</v>
      </c>
      <c r="AM155" t="str">
        <f ca="1">IF(ROW()=2,AN155,OFFSET(AM155,-1,0)&amp;IF(LEN(AN155)=0,"",","&amp;AN155))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{"dy":16,"sl":3,"tp":"fe","vl":"Equip4102","cn":1,"pt":"GO","pr":1000}</v>
      </c>
    </row>
    <row r="156" spans="1:40">
      <c r="A156">
        <v>16</v>
      </c>
      <c r="B156">
        <v>4</v>
      </c>
      <c r="C156">
        <f>IF(B156&lt;=9,0,
IF(B156=10,1,2))</f>
        <v>0</v>
      </c>
      <c r="D156">
        <f ca="1">RAND()</f>
        <v>8.0830740032675652E-2</v>
      </c>
      <c r="E156">
        <f ca="1">RAND()</f>
        <v>0.11285199908433341</v>
      </c>
      <c r="F156">
        <f ca="1">RAND()</f>
        <v>0.29236837571404328</v>
      </c>
      <c r="G156">
        <f ca="1">RAND()</f>
        <v>0.72065978519393581</v>
      </c>
      <c r="H156">
        <f ca="1">RAND()</f>
        <v>0.3746008427827866</v>
      </c>
      <c r="I156">
        <f ca="1">RAND()</f>
        <v>0.88866105044315846</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11285</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4</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1200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0.52845880419172098</v>
      </c>
      <c r="E157">
        <f ca="1">RAND()</f>
        <v>0.26983468100352648</v>
      </c>
      <c r="F157">
        <f ca="1">RAND()</f>
        <v>0.71340471160739494</v>
      </c>
      <c r="G157">
        <f ca="1">RAND()</f>
        <v>0.12132352236682753</v>
      </c>
      <c r="H157">
        <f ca="1">RAND()</f>
        <v>0.46922187855224906</v>
      </c>
      <c r="I157">
        <f ca="1">RAND()</f>
        <v>0.11552547463596285</v>
      </c>
      <c r="M157" t="str">
        <f ca="1">IF(LEN(J157)&lt;&gt;0,J157,VLOOKUP(D157+$B157,$BJ:$BK,MATCH($BK$1,$BJ$1:$BK$1,0),1))</f>
        <v>안 지정 캐릭터 PP 영웅등급</v>
      </c>
      <c r="N157">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26983</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6</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GO</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1800</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412</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성스러운 휘장</v>
      </c>
      <c r="AL157">
        <v>1</v>
      </c>
      <c r="AM157" t="str">
        <f ca="1">IF(ROW()=2,AN157,OFFSET(AM157,-1,0)&amp;IF(LEN(AN157)=0,"",","&amp;AN157))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{"dy":16,"sl":5,"tp":"fe","vl":"Equip5201","cn":1,"pt":"GO","pr":2700}</v>
      </c>
    </row>
    <row r="158" spans="1:40">
      <c r="A158">
        <v>16</v>
      </c>
      <c r="B158">
        <v>6</v>
      </c>
      <c r="C158">
        <f>IF(B158&lt;=9,0,
IF(B158=10,1,2))</f>
        <v>0</v>
      </c>
      <c r="D158">
        <f ca="1">RAND()</f>
        <v>0.17442827859962329</v>
      </c>
      <c r="E158">
        <f ca="1">RAND()</f>
        <v>0.88137808422268271</v>
      </c>
      <c r="F158">
        <f ca="1">RAND()</f>
        <v>0.28641049708141009</v>
      </c>
      <c r="G158">
        <f ca="1">RAND()</f>
        <v>0.3204474180127348</v>
      </c>
      <c r="H158">
        <f ca="1">RAND()</f>
        <v>0.3035549770859074</v>
      </c>
      <c r="I158">
        <f ca="1">RAND()</f>
        <v>0.65928603222127813</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Equip7301</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GO</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22700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0.72079007984750698</v>
      </c>
      <c r="E159">
        <f ca="1">RAND()</f>
        <v>0.54359165374353002</v>
      </c>
      <c r="F159">
        <f ca="1">RAND()</f>
        <v>0.69433993964146701</v>
      </c>
      <c r="G159">
        <f ca="1">RAND()</f>
        <v>0.56863176322340903</v>
      </c>
      <c r="H159">
        <f ca="1">RAND()</f>
        <v>0.26076520506767187</v>
      </c>
      <c r="I159">
        <f ca="1">RAND()</f>
        <v>0.78637165333915526</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Equip6102</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3800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411</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플럭스 리볼버</v>
      </c>
      <c r="AL159">
        <v>1</v>
      </c>
      <c r="AM159" t="str">
        <f ca="1">IF(ROW()=2,AN159,OFFSET(AM159,-1,0)&amp;IF(LEN(AN159)=0,"",","&amp;AN159))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{"dy":16,"sl":7,"tp":"fe","vl":"Equip6202","cn":1,"pt":"GO","pr":9600}</v>
      </c>
    </row>
    <row r="160" spans="1:40">
      <c r="A160">
        <v>16</v>
      </c>
      <c r="B160">
        <v>8</v>
      </c>
      <c r="C160">
        <f>IF(B160&lt;=9,0,
IF(B160=10,1,2))</f>
        <v>0</v>
      </c>
      <c r="D160">
        <f ca="1">RAND()</f>
        <v>0.22666022371602101</v>
      </c>
      <c r="E160">
        <f ca="1">RAND()</f>
        <v>0.94318734419660399</v>
      </c>
      <c r="F160">
        <f ca="1">RAND()</f>
        <v>0.17663849368335149</v>
      </c>
      <c r="G160">
        <f ca="1">RAND()</f>
        <v>0.26474771409653075</v>
      </c>
      <c r="H160">
        <f ca="1">RAND()</f>
        <v>0.69632707027304008</v>
      </c>
      <c r="I160">
        <f ca="1">RAND()</f>
        <v>8.5178591205474552E-2</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fl5</v>
      </c>
      <c r="AB160" t="s">
        <v>286</v>
      </c>
      <c r="AC160" t="s">
        <v>517</v>
      </c>
      <c r="AD160">
        <v>1</v>
      </c>
      <c r="AE160" t="s">
        <v>129</v>
      </c>
      <c r="AF160">
        <v>80</v>
      </c>
      <c r="AG160">
        <v>49</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플랜도</v>
      </c>
      <c r="AL160">
        <v>1</v>
      </c>
      <c r="AM160" t="str">
        <f ca="1">IF(ROW()=2,AN160,OFFSET(AM160,-1,0)&amp;IF(LEN(AN160)=0,"",","&amp;AN160))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{"dy":16,"sl":8,"tp":"fl5","vl":"Actor1039","cn":1,"pt":"DI","pp":80,"pr":49}</v>
      </c>
    </row>
    <row r="161" spans="1:40">
      <c r="A161">
        <v>16</v>
      </c>
      <c r="B161">
        <v>9</v>
      </c>
      <c r="C161">
        <f>IF(B161&lt;=9,0,
IF(B161=10,1,2))</f>
        <v>0</v>
      </c>
      <c r="D161">
        <f ca="1">RAND()</f>
        <v>0.66843452175827467</v>
      </c>
      <c r="E161">
        <f ca="1">RAND()</f>
        <v>0.12289440731916723</v>
      </c>
      <c r="F161">
        <f ca="1">RAND()</f>
        <v>0.35810086308287492</v>
      </c>
      <c r="G161">
        <f ca="1">RAND()</f>
        <v>0.42587453851529633</v>
      </c>
      <c r="H161">
        <f ca="1">RAND()</f>
        <v>0.52364635798611847</v>
      </c>
      <c r="I161">
        <f ca="1">RAND()</f>
        <v>0.88362544164258094</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fl6</v>
      </c>
      <c r="AB161" t="s">
        <v>287</v>
      </c>
      <c r="AC161" t="s">
        <v>517</v>
      </c>
      <c r="AD161">
        <v>1</v>
      </c>
      <c r="AE161" t="s">
        <v>129</v>
      </c>
      <c r="AF161">
        <v>80</v>
      </c>
      <c r="AG161">
        <v>49</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플랜도</v>
      </c>
      <c r="AL161">
        <v>1</v>
      </c>
      <c r="AM161" t="str">
        <f ca="1">IF(ROW()=2,AN161,OFFSET(AM161,-1,0)&amp;IF(LEN(AN161)=0,"",","&amp;AN161))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{"dy":16,"sl":9,"tp":"fl6","vl":"Actor1039","cn":1,"pt":"DI","pp":80,"pr":49}</v>
      </c>
    </row>
    <row r="162" spans="1:40">
      <c r="A162">
        <v>17</v>
      </c>
      <c r="B162">
        <v>0</v>
      </c>
      <c r="C162">
        <f>IF(B162&lt;=9,0,
IF(B162=10,1,2))</f>
        <v>0</v>
      </c>
      <c r="D162">
        <f ca="1">RAND()</f>
        <v>0.44893011157721285</v>
      </c>
      <c r="E162">
        <f ca="1">RAND()</f>
        <v>0.90930996011608056</v>
      </c>
      <c r="F162">
        <f ca="1">RAND()</f>
        <v>0.92437063424920785</v>
      </c>
      <c r="G162">
        <f ca="1">RAND()</f>
        <v>0.93345364905459927</v>
      </c>
      <c r="H162">
        <f ca="1">RAND()</f>
        <v>0.50801617782887443</v>
      </c>
      <c r="I162">
        <f ca="1">RAND()</f>
        <v>0.33363001653667645</v>
      </c>
      <c r="M162" t="str">
        <f ca="1">IF(LEN(J162)&lt;&gt;0,J162,VLOOKUP(D162+$B162,$BJ:$BK,MATCH($BK$1,$BJ$1:$BK$1,0),1))</f>
        <v>지정 장비</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Equip8002</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GO</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4800</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453</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0.93110492058002647</v>
      </c>
      <c r="E163">
        <f ca="1">RAND()</f>
        <v>0.49917770655345506</v>
      </c>
      <c r="F163">
        <f ca="1">RAND()</f>
        <v>0.98335007767686688</v>
      </c>
      <c r="G163">
        <f ca="1">RAND()</f>
        <v>0.85101533398579632</v>
      </c>
      <c r="H163">
        <f ca="1">RAND()</f>
        <v>0.45390821314011964</v>
      </c>
      <c r="I163">
        <f ca="1">RAND()</f>
        <v>0.21950594311863914</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Equip4102</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1100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0.20288505391366518</v>
      </c>
      <c r="E164">
        <f ca="1">RAND()</f>
        <v>0.42151883271870927</v>
      </c>
      <c r="F164">
        <f ca="1">RAND()</f>
        <v>0.23964772013766711</v>
      </c>
      <c r="G164">
        <f ca="1">RAND()</f>
        <v>0.70373082827875932</v>
      </c>
      <c r="H164">
        <f ca="1">RAND()</f>
        <v>0.23962865284467172</v>
      </c>
      <c r="I164">
        <f ca="1">RAND()</f>
        <v>0.46725563995002661</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42151</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8</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2400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437</v>
      </c>
      <c r="AD164">
        <v>1</v>
      </c>
      <c r="AE164" t="s">
        <v>374</v>
      </c>
      <c r="AG164">
        <v>3300</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사파이어 대거</v>
      </c>
      <c r="AL164">
        <v>1</v>
      </c>
      <c r="AM164" t="str">
        <f ca="1">IF(ROW()=2,AN164,OFFSET(AM164,-1,0)&amp;IF(LEN(AN164)=0,"",","&amp;AN164))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{"dy":17,"sl":2,"tp":"fe","vl":"Equip1201","cn":1,"pt":"GO","pr":3300}</v>
      </c>
    </row>
    <row r="165" spans="1:40">
      <c r="A165">
        <v>17</v>
      </c>
      <c r="B165">
        <v>3</v>
      </c>
      <c r="C165">
        <f>IF(B165&lt;=9,0,
IF(B165=10,1,2))</f>
        <v>0</v>
      </c>
      <c r="D165">
        <f ca="1">RAND()</f>
        <v>0.99537260293534724</v>
      </c>
      <c r="E165">
        <f ca="1">RAND()</f>
        <v>0.18814143346424084</v>
      </c>
      <c r="F165">
        <f ca="1">RAND()</f>
        <v>2.3629341020661276E-2</v>
      </c>
      <c r="G165">
        <f ca="1">RAND()</f>
        <v>0.3492448581449985</v>
      </c>
      <c r="H165">
        <f ca="1">RAND()</f>
        <v>0.59311863214595562</v>
      </c>
      <c r="I165">
        <f ca="1">RAND()</f>
        <v>0.40744772233205917</v>
      </c>
      <c r="M165" t="str">
        <f ca="1">IF(LEN(J165)&lt;&gt;0,J165,VLOOKUP(D165+$B165,$BJ:$BK,MATCH($BK$1,$BJ$1:$BK$1,0),1))</f>
        <v>안 지정 캐릭터 PP 일반등급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18814</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5</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1500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0.12220231923494873</v>
      </c>
      <c r="E166">
        <f ca="1">RAND()</f>
        <v>0.52366950587615346</v>
      </c>
      <c r="F166">
        <f ca="1">RAND()</f>
        <v>0.44497815694957921</v>
      </c>
      <c r="G166">
        <f ca="1">RAND()</f>
        <v>0.93144964480535919</v>
      </c>
      <c r="H166">
        <f ca="1">RAND()</f>
        <v>0.2242166827237484</v>
      </c>
      <c r="I166">
        <f ca="1">RAND()</f>
        <v>0.7474129970128115</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52366</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9</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2700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491</v>
      </c>
      <c r="AD166">
        <v>1</v>
      </c>
      <c r="AE166" t="s">
        <v>125</v>
      </c>
      <c r="AG166">
        <v>1500</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몬스터 세포</v>
      </c>
      <c r="AL166">
        <v>1</v>
      </c>
      <c r="AM166" t="str">
        <f ca="1">IF(ROW()=2,AN166,OFFSET(AM166,-1,0)&amp;IF(LEN(AN166)=0,"",","&amp;AN166))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{"dy":17,"sl":4,"tp":"fe","vl":"Equip2102","cn":1,"pt":"GO","pr":1500}</v>
      </c>
    </row>
    <row r="167" spans="1:40">
      <c r="A167">
        <v>17</v>
      </c>
      <c r="B167">
        <v>5</v>
      </c>
      <c r="C167">
        <f>IF(B167&lt;=9,0,
IF(B167=10,1,2))</f>
        <v>0</v>
      </c>
      <c r="D167">
        <f ca="1">RAND()</f>
        <v>0.75789188599698243</v>
      </c>
      <c r="E167">
        <f ca="1">RAND()</f>
        <v>0.16727107212478598</v>
      </c>
      <c r="F167">
        <f ca="1">RAND()</f>
        <v>0.11006143045091676</v>
      </c>
      <c r="G167">
        <f ca="1">RAND()</f>
        <v>0.72796001450494041</v>
      </c>
      <c r="H167">
        <f ca="1">RAND()</f>
        <v>0.80248898973585014</v>
      </c>
      <c r="I167">
        <f ca="1">RAND()</f>
        <v>0.3445105645661144</v>
      </c>
      <c r="M167" t="str">
        <f ca="1">IF(LEN(J167)&lt;&gt;0,J167,VLOOKUP(D167+$B167,$BJ:$BK,MATCH($BK$1,$BJ$1:$BK$1,0),1))</f>
        <v>안 지정 캐릭터 PP 일반등급</v>
      </c>
      <c r="N167">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16727</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5</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1500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0.28100821936128906</v>
      </c>
      <c r="E168">
        <f ca="1">RAND()</f>
        <v>0.55628211798228855</v>
      </c>
      <c r="F168">
        <f ca="1">RAND()</f>
        <v>0.22408447399281362</v>
      </c>
      <c r="G168">
        <f ca="1">RAND()</f>
        <v>0.50613010079258847</v>
      </c>
      <c r="H168">
        <f ca="1">RAND()</f>
        <v>0.47540955270602059</v>
      </c>
      <c r="I168">
        <f ca="1">RAND()</f>
        <v>0.14870569990724347</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Equip6102</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GO</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3200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0.61407979216394371</v>
      </c>
      <c r="E169">
        <f ca="1">RAND()</f>
        <v>0.29367965961132114</v>
      </c>
      <c r="F169">
        <f ca="1">RAND()</f>
        <v>0.62260379219147766</v>
      </c>
      <c r="G169">
        <f ca="1">RAND()</f>
        <v>0.55814510205270051</v>
      </c>
      <c r="H169">
        <f ca="1">RAND()</f>
        <v>8.0048833181672663E-2</v>
      </c>
      <c r="I169">
        <f ca="1">RAND()</f>
        <v>0.78418569408729522</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Equip3102</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1400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454</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0.26128314162947086</v>
      </c>
      <c r="E170">
        <f ca="1">RAND()</f>
        <v>0.53850158536374448</v>
      </c>
      <c r="F170">
        <f ca="1">RAND()</f>
        <v>0.17266832971918789</v>
      </c>
      <c r="G170">
        <f ca="1">RAND()</f>
        <v>0.96905063731272678</v>
      </c>
      <c r="H170">
        <f ca="1">RAND()</f>
        <v>0.66570682662602854</v>
      </c>
      <c r="I170">
        <f ca="1">RAND()</f>
        <v>0.62668098477511314</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
      </c>
      <c r="AL170">
        <v>1</v>
      </c>
      <c r="AM170" t="str">
        <f ca="1">IF(ROW()=2,AN170,OFFSET(AM170,-1,0)&amp;IF(LEN(AN170)=0,"",","&amp;AN170))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v>
      </c>
    </row>
    <row r="171" spans="1:40">
      <c r="A171">
        <v>17</v>
      </c>
      <c r="B171">
        <v>9</v>
      </c>
      <c r="C171">
        <f>IF(B171&lt;=9,0,
IF(B171=10,1,2))</f>
        <v>0</v>
      </c>
      <c r="D171">
        <f ca="1">RAND()</f>
        <v>0.97018762011553306</v>
      </c>
      <c r="E171">
        <f ca="1">RAND()</f>
        <v>0.72160809557761452</v>
      </c>
      <c r="F171">
        <f ca="1">RAND()</f>
        <v>0.28991863181929245</v>
      </c>
      <c r="G171">
        <f ca="1">RAND()</f>
        <v>0.93102548634597471</v>
      </c>
      <c r="H171">
        <f ca="1">RAND()</f>
        <v>6.4830174977472566E-2</v>
      </c>
      <c r="I171">
        <f ca="1">RAND()</f>
        <v>0.15293140584112042</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v>
      </c>
    </row>
    <row r="172" spans="1:40">
      <c r="A172">
        <v>18</v>
      </c>
      <c r="B172">
        <v>0</v>
      </c>
      <c r="C172">
        <f>IF(B172&lt;=9,0,
IF(B172=10,1,2))</f>
        <v>0</v>
      </c>
      <c r="D172">
        <f ca="1">RAND()</f>
        <v>0.42003620364068517</v>
      </c>
      <c r="E172">
        <f ca="1">RAND()</f>
        <v>0.95367447384206927</v>
      </c>
      <c r="F172">
        <f ca="1">RAND()</f>
        <v>0.58392204919757884</v>
      </c>
      <c r="G172">
        <f ca="1">RAND()</f>
        <v>0.26573128857387363</v>
      </c>
      <c r="H172">
        <f ca="1">RAND()</f>
        <v>0.51940898449307726</v>
      </c>
      <c r="I172">
        <f ca="1">RAND()</f>
        <v>0.25924399409926924</v>
      </c>
      <c r="M172" t="str">
        <f ca="1">IF(LEN(J172)&lt;&gt;0,J172,VLOOKUP(D172+$B172,$BJ:$BK,MATCH($BK$1,$BJ$1:$BK$1,0),1))</f>
        <v>지정 장비</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Equip8201</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DI</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38</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0.6300672379962059</v>
      </c>
      <c r="E173">
        <f ca="1">RAND()</f>
        <v>0.14254608055635576</v>
      </c>
      <c r="F173">
        <f ca="1">RAND()</f>
        <v>0.46417856404715607</v>
      </c>
      <c r="G173">
        <f ca="1">RAND()</f>
        <v>0.94275709876544844</v>
      </c>
      <c r="H173">
        <f ca="1">RAND()</f>
        <v>8.76250912070623E-2</v>
      </c>
      <c r="I173">
        <f ca="1">RAND()</f>
        <v>0.3647590719169288</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Equip1101</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GO</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1200</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356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울려퍼지는 여명</v>
      </c>
      <c r="AL173">
        <v>1</v>
      </c>
      <c r="AM173" t="str">
        <f ca="1">IF(ROW()=2,AN173,OFFSET(AM173,-1,0)&amp;IF(LEN(AN173)=0,"",","&amp;AN173))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{"dy":18,"sl":1,"tp":"fe","vl":"Equip2302","cn":1,"pt":"GO","pr":7300}</v>
      </c>
    </row>
    <row r="174" spans="1:40">
      <c r="A174">
        <v>18</v>
      </c>
      <c r="B174">
        <v>2</v>
      </c>
      <c r="C174">
        <f>IF(B174&lt;=9,0,
IF(B174=10,1,2))</f>
        <v>0</v>
      </c>
      <c r="D174">
        <f ca="1">RAND()</f>
        <v>0.48726724136571653</v>
      </c>
      <c r="E174">
        <f ca="1">RAND()</f>
        <v>0.98057830768159526</v>
      </c>
      <c r="F174">
        <f ca="1">RAND()</f>
        <v>0.46013841192135596</v>
      </c>
      <c r="G174">
        <f ca="1">RAND()</f>
        <v>0.24737453094703654</v>
      </c>
      <c r="H174">
        <f ca="1">RAND()</f>
        <v>0.76410907246882076</v>
      </c>
      <c r="I174">
        <f ca="1">RAND()</f>
        <v>0.40685988051113253</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98057</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14</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4200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276</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주홍 스킨</v>
      </c>
      <c r="AL174">
        <v>1</v>
      </c>
      <c r="AM174" t="str">
        <f ca="1">IF(ROW()=2,AN174,OFFSET(AM174,-1,0)&amp;IF(LEN(AN174)=0,"",","&amp;AN174))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{"dy":18,"sl":2,"tp":"fe","vl":"Equip5102","cn":1,"pt":"GO","pr":1500}</v>
      </c>
    </row>
    <row r="175" spans="1:40">
      <c r="A175">
        <v>18</v>
      </c>
      <c r="B175">
        <v>3</v>
      </c>
      <c r="C175">
        <f>IF(B175&lt;=9,0,
IF(B175=10,1,2))</f>
        <v>0</v>
      </c>
      <c r="D175">
        <f ca="1">RAND()</f>
        <v>0.20510757059300877</v>
      </c>
      <c r="E175">
        <f ca="1">RAND()</f>
        <v>0.14419292514720772</v>
      </c>
      <c r="F175">
        <f ca="1">RAND()</f>
        <v>0.5675585190628879</v>
      </c>
      <c r="G175">
        <f ca="1">RAND()</f>
        <v>0.47943551599431211</v>
      </c>
      <c r="H175">
        <f ca="1">RAND()</f>
        <v>0.82557089795862848</v>
      </c>
      <c r="I175">
        <f ca="1">RAND()</f>
        <v>0.6467366259823526</v>
      </c>
      <c r="M175" t="str">
        <f ca="1">IF(LEN(J175)&lt;&gt;0,J175,VLOOKUP(D175+$B175,$BJ:$BK,MATCH($BK$1,$BJ$1:$BK$1,0),1))</f>
        <v>안 지정 캐릭터 PP 영웅등급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14419</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4</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1200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0.9152660449061194</v>
      </c>
      <c r="E176">
        <f ca="1">RAND()</f>
        <v>7.505250941755115E-2</v>
      </c>
      <c r="F176">
        <f ca="1">RAND()</f>
        <v>0.7564303660601267</v>
      </c>
      <c r="G176">
        <f ca="1">RAND()</f>
        <v>0.93001005408572079</v>
      </c>
      <c r="H176">
        <f ca="1">RAND()</f>
        <v>0.67767759345237855</v>
      </c>
      <c r="I176">
        <f ca="1">RAND()</f>
        <v>0.19647849567914299</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7505</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3</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900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437</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0.58085205109069626</v>
      </c>
      <c r="E177">
        <f ca="1">RAND()</f>
        <v>0.62509020683251648</v>
      </c>
      <c r="F177">
        <f ca="1">RAND()</f>
        <v>0.33556256634460357</v>
      </c>
      <c r="G177">
        <f ca="1">RAND()</f>
        <v>0.32889415473741812</v>
      </c>
      <c r="H177">
        <f ca="1">RAND()</f>
        <v>0.14213710964058923</v>
      </c>
      <c r="I177">
        <f ca="1">RAND()</f>
        <v>0.92226026234653713</v>
      </c>
      <c r="M177" t="str">
        <f ca="1">IF(LEN(J177)&lt;&gt;0,J177,VLOOKUP(D177+$B177,$BJ:$BK,MATCH($BK$1,$BJ$1:$BK$1,0),1))</f>
        <v>안 지정 캐릭터 PP 영웅등급</v>
      </c>
      <c r="N177">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62509</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10</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3000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414</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용력의 방패</v>
      </c>
      <c r="AL177">
        <v>1</v>
      </c>
      <c r="AM177" t="str">
        <f ca="1">IF(ROW()=2,AN177,OFFSET(AM177,-1,0)&amp;IF(LEN(AN177)=0,"",","&amp;AN177))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{"dy":18,"sl":5,"tp":"fe","vl":"Equip7101","cn":1,"pt":"GO","pr":3600}</v>
      </c>
    </row>
    <row r="178" spans="1:40">
      <c r="A178">
        <v>18</v>
      </c>
      <c r="B178">
        <v>6</v>
      </c>
      <c r="C178">
        <f>IF(B178&lt;=9,0,
IF(B178=10,1,2))</f>
        <v>0</v>
      </c>
      <c r="D178">
        <f ca="1">RAND()</f>
        <v>0.5510628835410798</v>
      </c>
      <c r="E178">
        <f ca="1">RAND()</f>
        <v>0.59334477324093593</v>
      </c>
      <c r="F178">
        <f ca="1">RAND()</f>
        <v>0.42441672590865342</v>
      </c>
      <c r="G178">
        <f ca="1">RAND()</f>
        <v>0.1236367940668226</v>
      </c>
      <c r="H178">
        <f ca="1">RAND()</f>
        <v>3.5147119292175732E-2</v>
      </c>
      <c r="I178">
        <f ca="1">RAND()</f>
        <v>0.18829454110477728</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Equip6201</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DI</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14</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0.9581701367659553</v>
      </c>
      <c r="E179">
        <f ca="1">RAND()</f>
        <v>0.94654754811688757</v>
      </c>
      <c r="F179">
        <f ca="1">RAND()</f>
        <v>4.9111728177542169E-3</v>
      </c>
      <c r="G179">
        <f ca="1">RAND()</f>
        <v>0.59769283327941447</v>
      </c>
      <c r="H179">
        <f ca="1">RAND()</f>
        <v>0.58679552937290336</v>
      </c>
      <c r="I179">
        <f ca="1">RAND()</f>
        <v>0.555447674076748</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Equip8301</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GO</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74500</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455</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으깨어 부수는 자</v>
      </c>
      <c r="AL179">
        <v>1</v>
      </c>
      <c r="AM179" t="str">
        <f ca="1">IF(ROW()=2,AN179,OFFSET(AM179,-1,0)&amp;IF(LEN(AN179)=0,"",","&amp;AN179))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{"dy":18,"sl":7,"tp":"fe","vl":"Equip8002","cn":1,"pt":"GO","pr":4500}</v>
      </c>
    </row>
    <row r="180" spans="1:40">
      <c r="A180">
        <v>18</v>
      </c>
      <c r="B180">
        <v>8</v>
      </c>
      <c r="C180">
        <f>IF(B180&lt;=9,0,
IF(B180=10,1,2))</f>
        <v>0</v>
      </c>
      <c r="D180">
        <f ca="1">RAND()</f>
        <v>0.16095840467682798</v>
      </c>
      <c r="E180">
        <f ca="1">RAND()</f>
        <v>0.59139670325161908</v>
      </c>
      <c r="F180">
        <f ca="1">RAND()</f>
        <v>0.68759797120062494</v>
      </c>
      <c r="G180">
        <f ca="1">RAND()</f>
        <v>0.65023173806232637</v>
      </c>
      <c r="H180">
        <f ca="1">RAND()</f>
        <v>0.90468210103399049</v>
      </c>
      <c r="I180">
        <f ca="1">RAND()</f>
        <v>0.15869401457295973</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
      </c>
      <c r="AL180">
        <v>1</v>
      </c>
      <c r="AM180" t="str">
        <f ca="1">IF(ROW()=2,AN180,OFFSET(AM180,-1,0)&amp;IF(LEN(AN180)=0,"",","&amp;AN180))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v>
      </c>
    </row>
    <row r="181" spans="1:40">
      <c r="A181">
        <v>18</v>
      </c>
      <c r="B181">
        <v>9</v>
      </c>
      <c r="C181">
        <f>IF(B181&lt;=9,0,
IF(B181=10,1,2))</f>
        <v>0</v>
      </c>
      <c r="D181">
        <f ca="1">RAND()</f>
        <v>1.9620993325564551E-2</v>
      </c>
      <c r="E181">
        <f ca="1">RAND()</f>
        <v>0.75687195902616633</v>
      </c>
      <c r="F181">
        <f ca="1">RAND()</f>
        <v>0.90553842112963268</v>
      </c>
      <c r="G181">
        <f ca="1">RAND()</f>
        <v>0.90286223414726086</v>
      </c>
      <c r="H181">
        <f ca="1">RAND()</f>
        <v>0.60720686904171295</v>
      </c>
      <c r="I181">
        <f ca="1">RAND()</f>
        <v>0.20552681171601206</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
      </c>
      <c r="AL181">
        <v>1</v>
      </c>
      <c r="AM181" t="str">
        <f ca="1">IF(ROW()=2,AN181,OFFSET(AM181,-1,0)&amp;IF(LEN(AN181)=0,"",","&amp;AN181))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v>
      </c>
    </row>
    <row r="182" spans="1:40">
      <c r="A182">
        <v>19</v>
      </c>
      <c r="B182">
        <v>0</v>
      </c>
      <c r="C182">
        <f>IF(B182&lt;=9,0,
IF(B182=10,1,2))</f>
        <v>0</v>
      </c>
      <c r="D182">
        <f ca="1">RAND()</f>
        <v>0.49588699474293374</v>
      </c>
      <c r="E182">
        <f ca="1">RAND()</f>
        <v>0.27427632808326829</v>
      </c>
      <c r="F182">
        <f ca="1">RAND()</f>
        <v>0.25704148051880216</v>
      </c>
      <c r="G182">
        <f ca="1">RAND()</f>
        <v>0.17880074187995509</v>
      </c>
      <c r="H182">
        <f ca="1">RAND()</f>
        <v>0.94336353353491431</v>
      </c>
      <c r="I182">
        <f ca="1">RAND()</f>
        <v>0.40723679847328742</v>
      </c>
      <c r="M182" t="str">
        <f ca="1">IF(LEN(J182)&lt;&gt;0,J182,VLOOKUP(D182+$B182,$BJ:$BK,MATCH($BK$1,$BJ$1:$BK$1,0),1))</f>
        <v>지정 장비</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Equip2102</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GO</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1200</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456</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몬스터 세포</v>
      </c>
      <c r="AL182">
        <v>1</v>
      </c>
      <c r="AM182" t="str">
        <f ca="1">IF(ROW()=2,AN182,OFFSET(AM182,-1,0)&amp;IF(LEN(AN182)=0,"",","&amp;AN182))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{"dy":19,"sl":0,"tp":"fe","vl":"Equip2102","cn":1,"pt":"GO","pr":1300}</v>
      </c>
    </row>
    <row r="183" spans="1:40">
      <c r="A183">
        <v>19</v>
      </c>
      <c r="B183">
        <v>1</v>
      </c>
      <c r="C183">
        <f>IF(B183&lt;=9,0,
IF(B183=10,1,2))</f>
        <v>0</v>
      </c>
      <c r="D183">
        <f ca="1">RAND()</f>
        <v>1.7923590229380726E-2</v>
      </c>
      <c r="E183">
        <f ca="1">RAND()</f>
        <v>0.24110481958193686</v>
      </c>
      <c r="F183">
        <f ca="1">RAND()</f>
        <v>0.66720399868783009</v>
      </c>
      <c r="G183">
        <f ca="1">RAND()</f>
        <v>0.72696351145613447</v>
      </c>
      <c r="H183">
        <f ca="1">RAND()</f>
        <v>0.55020867022098952</v>
      </c>
      <c r="I183">
        <f ca="1">RAND()</f>
        <v>0.6257611091315497</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Equip2002</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GO</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800</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0.79337339356453385</v>
      </c>
      <c r="E184">
        <f ca="1">RAND()</f>
        <v>0.48274964937999343</v>
      </c>
      <c r="F184">
        <f ca="1">RAND()</f>
        <v>0.3974529034596832</v>
      </c>
      <c r="G184">
        <f ca="1">RAND()</f>
        <v>0.59962000927994275</v>
      </c>
      <c r="H184">
        <f ca="1">RAND()</f>
        <v>0.54025326217875302</v>
      </c>
      <c r="I184">
        <f ca="1">RAND()</f>
        <v>0.55834393089964418</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48274</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8</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2400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0.79211563422934406</v>
      </c>
      <c r="E185">
        <f ca="1">RAND()</f>
        <v>0.99054201164499922</v>
      </c>
      <c r="F185">
        <f ca="1">RAND()</f>
        <v>5.7124981825940835E-2</v>
      </c>
      <c r="G185">
        <f ca="1">RAND()</f>
        <v>0.15081025610561527</v>
      </c>
      <c r="H185">
        <f ca="1">RAND()</f>
        <v>0.37692216588459837</v>
      </c>
      <c r="I185">
        <f ca="1">RAND()</f>
        <v>0.30977592638083806</v>
      </c>
      <c r="M185" t="str">
        <f ca="1">IF(LEN(J185)&lt;&gt;0,J185,VLOOKUP(D185+$B185,$BJ:$BK,MATCH($BK$1,$BJ$1:$BK$1,0),1))</f>
        <v>안 지정 캐릭터 PP 일반등급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99054</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14</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4200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0.10535813544249806</v>
      </c>
      <c r="E186">
        <f ca="1">RAND()</f>
        <v>0.404971007364193</v>
      </c>
      <c r="F186">
        <f ca="1">RAND()</f>
        <v>0.75975722151203595</v>
      </c>
      <c r="G186">
        <f ca="1">RAND()</f>
        <v>0.72613197338101032</v>
      </c>
      <c r="H186">
        <f ca="1">RAND()</f>
        <v>0.37554620374990644</v>
      </c>
      <c r="I186">
        <f ca="1">RAND()</f>
        <v>0.25332578044696874</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40497</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7</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2100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180</v>
      </c>
      <c r="AD186">
        <v>1</v>
      </c>
      <c r="AE186" t="s">
        <v>125</v>
      </c>
      <c r="AG186">
        <v>5200</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으깨어 부수는 자</v>
      </c>
      <c r="AL186">
        <v>1</v>
      </c>
      <c r="AM186" t="str">
        <f ca="1">IF(ROW()=2,AN186,OFFSET(AM186,-1,0)&amp;IF(LEN(AN186)=0,"",","&amp;AN186))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{"dy":19,"sl":4,"tp":"fe","vl":"Equip8002","cn":1,"pt":"GO","pr":5200}</v>
      </c>
    </row>
    <row r="187" spans="1:40">
      <c r="A187">
        <v>19</v>
      </c>
      <c r="B187">
        <v>5</v>
      </c>
      <c r="C187">
        <f>IF(B187&lt;=9,0,
IF(B187=10,1,2))</f>
        <v>0</v>
      </c>
      <c r="D187">
        <f ca="1">RAND()</f>
        <v>0.45161207933896941</v>
      </c>
      <c r="E187">
        <f ca="1">RAND()</f>
        <v>0.87230847265076517</v>
      </c>
      <c r="F187">
        <f ca="1">RAND()</f>
        <v>0.2566486965100514</v>
      </c>
      <c r="G187">
        <f ca="1">RAND()</f>
        <v>5.7147409184283959E-2</v>
      </c>
      <c r="H187">
        <f ca="1">RAND()</f>
        <v>0.34918025902715222</v>
      </c>
      <c r="I187">
        <f ca="1">RAND()</f>
        <v>2.161511499915203E-2</v>
      </c>
      <c r="M187" t="str">
        <f ca="1">IF(LEN(J187)&lt;&gt;0,J187,VLOOKUP(D187+$B187,$BJ:$BK,MATCH($BK$1,$BJ$1:$BK$1,0),1))</f>
        <v>지정 장비</v>
      </c>
      <c r="N187" t="str">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Equip7301</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1</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DI</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33</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0.20895033024559551</v>
      </c>
      <c r="E188">
        <f ca="1">RAND()</f>
        <v>3.9609345560940312E-2</v>
      </c>
      <c r="F188">
        <f ca="1">RAND()</f>
        <v>0.68056180891157259</v>
      </c>
      <c r="G188">
        <f ca="1">RAND()</f>
        <v>0.29573483483506047</v>
      </c>
      <c r="H188">
        <f ca="1">RAND()</f>
        <v>8.8776014281172766E-2</v>
      </c>
      <c r="I188">
        <f ca="1">RAND()</f>
        <v>0.58378399830418115</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Equip0201</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3100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458</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해골 벽</v>
      </c>
      <c r="AL188">
        <v>1</v>
      </c>
      <c r="AM188" t="str">
        <f ca="1">IF(ROW()=2,AN188,OFFSET(AM188,-1,0)&amp;IF(LEN(AN188)=0,"",","&amp;AN188))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{"dy":19,"sl":6,"tp":"fe","vl":"Equip7002","cn":1,"pt":"GO","pr":1800}</v>
      </c>
    </row>
    <row r="189" spans="1:40">
      <c r="A189">
        <v>19</v>
      </c>
      <c r="B189">
        <v>7</v>
      </c>
      <c r="C189">
        <f>IF(B189&lt;=9,0,
IF(B189=10,1,2))</f>
        <v>0</v>
      </c>
      <c r="D189">
        <f ca="1">RAND()</f>
        <v>0.29818734272506831</v>
      </c>
      <c r="E189">
        <f ca="1">RAND()</f>
        <v>0.6263578917119248</v>
      </c>
      <c r="F189">
        <f ca="1">RAND()</f>
        <v>0.59476836188631443</v>
      </c>
      <c r="G189">
        <f ca="1">RAND()</f>
        <v>0.2545511399144208</v>
      </c>
      <c r="H189">
        <f ca="1">RAND()</f>
        <v>0.8796710450312677</v>
      </c>
      <c r="I189">
        <f ca="1">RAND()</f>
        <v>0.93729057307102626</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Equip7102</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3900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0.29269588362819809</v>
      </c>
      <c r="E190">
        <f ca="1">RAND()</f>
        <v>0.41469203411469779</v>
      </c>
      <c r="F190">
        <f ca="1">RAND()</f>
        <v>0.37855296275745121</v>
      </c>
      <c r="G190">
        <f ca="1">RAND()</f>
        <v>9.9835087630161912E-2</v>
      </c>
      <c r="H190">
        <f ca="1">RAND()</f>
        <v>0.2060954269268287</v>
      </c>
      <c r="I190">
        <f ca="1">RAND()</f>
        <v>0.87990959486222353</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0.6701171867361787</v>
      </c>
      <c r="E191">
        <f ca="1">RAND()</f>
        <v>0.29602981787210114</v>
      </c>
      <c r="F191">
        <f ca="1">RAND()</f>
        <v>0.33501235415933184</v>
      </c>
      <c r="G191">
        <f ca="1">RAND()</f>
        <v>0.48145794551880761</v>
      </c>
      <c r="H191">
        <f ca="1">RAND()</f>
        <v>2.5048555584846199E-2</v>
      </c>
      <c r="I191">
        <f ca="1">RAND()</f>
        <v>0.28807976591052853</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0.98721009031131368</v>
      </c>
      <c r="E192">
        <f ca="1">RAND()</f>
        <v>0.34700921568410215</v>
      </c>
      <c r="F192">
        <f ca="1">RAND()</f>
        <v>0.25751260949107602</v>
      </c>
      <c r="G192">
        <f ca="1">RAND()</f>
        <v>0.17726258718876942</v>
      </c>
      <c r="H192">
        <f ca="1">RAND()</f>
        <v>0.9941286572950111</v>
      </c>
      <c r="I192">
        <f ca="1">RAND()</f>
        <v>0.52816754552006639</v>
      </c>
      <c r="M192" t="str">
        <f ca="1">IF(LEN(J192)&lt;&gt;0,J192,VLOOKUP(D192+$B192,$BJ:$BK,MATCH($BK$1,$BJ$1:$BK$1,0),1))</f>
        <v>캐릭터 상자 영웅등급</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삭제</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DI</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149</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381</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0.97277209634558448</v>
      </c>
      <c r="E193">
        <f ca="1">RAND()</f>
        <v>0.4726752871037837</v>
      </c>
      <c r="F193">
        <f ca="1">RAND()</f>
        <v>8.1272590863541772E-2</v>
      </c>
      <c r="G193">
        <f ca="1">RAND()</f>
        <v>1.3260554863160023E-2</v>
      </c>
      <c r="H193">
        <f ca="1">RAND()</f>
        <v>0.20442500150332432</v>
      </c>
      <c r="I193">
        <f ca="1">RAND()</f>
        <v>0.84952236556819738</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Equip4002</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GO</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900</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437</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사파이어 대거</v>
      </c>
      <c r="AL193">
        <v>1</v>
      </c>
      <c r="AM193" t="str">
        <f ca="1">IF(ROW()=2,AN193,OFFSET(AM193,-1,0)&amp;IF(LEN(AN193)=0,"",","&amp;AN193))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{"dy":20,"sl":1,"tp":"fe","vl":"Equip1201","cn":1,"pt":"DI","pr":5}</v>
      </c>
    </row>
    <row r="194" spans="1:40">
      <c r="A194">
        <v>20</v>
      </c>
      <c r="B194">
        <v>2</v>
      </c>
      <c r="C194">
        <f>IF(B194&lt;=9,0,
IF(B194=10,1,2))</f>
        <v>0</v>
      </c>
      <c r="D194">
        <f ca="1">RAND()</f>
        <v>0.67111386926080463</v>
      </c>
      <c r="E194">
        <f ca="1">RAND()</f>
        <v>0.35652902923777008</v>
      </c>
      <c r="F194">
        <f ca="1">RAND()</f>
        <v>0.69834158089460563</v>
      </c>
      <c r="G194">
        <f ca="1">RAND()</f>
        <v>0.46672452197823022</v>
      </c>
      <c r="H194">
        <f ca="1">RAND()</f>
        <v>0.20941507346725929</v>
      </c>
      <c r="I194">
        <f ca="1">RAND()</f>
        <v>0.94393237613754566</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35652</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7</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2100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0.889078570871776</v>
      </c>
      <c r="E195">
        <f ca="1">RAND()</f>
        <v>0.80934595775046025</v>
      </c>
      <c r="F195">
        <f ca="1">RAND()</f>
        <v>0.79700205300535409</v>
      </c>
      <c r="G195">
        <f ca="1">RAND()</f>
        <v>0.48632214868922419</v>
      </c>
      <c r="H195">
        <f ca="1">RAND()</f>
        <v>0.59324396094106369</v>
      </c>
      <c r="I195">
        <f ca="1">RAND()</f>
        <v>0.24122457542197651</v>
      </c>
      <c r="M195" t="str">
        <f ca="1">IF(LEN(J195)&lt;&gt;0,J195,VLOOKUP(D195+$B195,$BJ:$BK,MATCH($BK$1,$BJ$1:$BK$1,0),1))</f>
        <v>안 지정 캐릭터 PP 일반등급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80934</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12</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3600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468</v>
      </c>
      <c r="AD195">
        <v>1</v>
      </c>
      <c r="AE195" t="s">
        <v>125</v>
      </c>
      <c r="AG195">
        <v>2500</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아주르 스트라이프</v>
      </c>
      <c r="AL195">
        <v>1</v>
      </c>
      <c r="AM195" t="str">
        <f ca="1">IF(ROW()=2,AN195,OFFSET(AM195,-1,0)&amp;IF(LEN(AN195)=0,"",","&amp;AN195))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{"dy":20,"sl":3,"tp":"fe","vl":"Equip1202","cn":1,"pt":"GO","pr":2500}</v>
      </c>
    </row>
    <row r="196" spans="1:40">
      <c r="A196">
        <v>20</v>
      </c>
      <c r="B196">
        <v>4</v>
      </c>
      <c r="C196">
        <f>IF(B196&lt;=9,0,
IF(B196=10,1,2))</f>
        <v>0</v>
      </c>
      <c r="D196">
        <f ca="1">RAND()</f>
        <v>0.93485693381608648</v>
      </c>
      <c r="E196">
        <f ca="1">RAND()</f>
        <v>0.40754854630223947</v>
      </c>
      <c r="F196">
        <f ca="1">RAND()</f>
        <v>0.15453462579261457</v>
      </c>
      <c r="G196">
        <f ca="1">RAND()</f>
        <v>0.2952576772055715</v>
      </c>
      <c r="H196">
        <f ca="1">RAND()</f>
        <v>0.39958194384552581</v>
      </c>
      <c r="I196">
        <f ca="1">RAND()</f>
        <v>0.16022569234171335</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40754</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7</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2100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402</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0.47683000550456445</v>
      </c>
      <c r="E197">
        <f ca="1">RAND()</f>
        <v>0.86985438081856958</v>
      </c>
      <c r="F197">
        <f ca="1">RAND()</f>
        <v>0.79984582634512502</v>
      </c>
      <c r="G197">
        <f ca="1">RAND()</f>
        <v>0.31235436333305189</v>
      </c>
      <c r="H197">
        <f ca="1">RAND()</f>
        <v>0.80873711987614461</v>
      </c>
      <c r="I197">
        <f ca="1">RAND()</f>
        <v>0.23447670591214353</v>
      </c>
      <c r="M197" t="str">
        <f ca="1">IF(LEN(J197)&lt;&gt;0,J197,VLOOKUP(D197+$B197,$BJ:$BK,MATCH($BK$1,$BJ$1:$BK$1,0),1))</f>
        <v>지정 장비</v>
      </c>
      <c r="N197" t="str">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Equip7301</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1</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22200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379</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0.74362582573145941</v>
      </c>
      <c r="E198">
        <f ca="1">RAND()</f>
        <v>0.5829253535259451</v>
      </c>
      <c r="F198">
        <f ca="1">RAND()</f>
        <v>0.20840584837073339</v>
      </c>
      <c r="G198">
        <f ca="1">RAND()</f>
        <v>0.76860946020425014</v>
      </c>
      <c r="H198">
        <f ca="1">RAND()</f>
        <v>0.96508429156989917</v>
      </c>
      <c r="I198">
        <f ca="1">RAND()</f>
        <v>0.4581928694742452</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Equip6201</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9400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417</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운명의 대검</v>
      </c>
      <c r="AL198">
        <v>1</v>
      </c>
      <c r="AM198" t="str">
        <f ca="1">IF(ROW()=2,AN198,OFFSET(AM198,-1,0)&amp;IF(LEN(AN198)=0,"",","&amp;AN198))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{"dy":20,"sl":6,"tp":"fe","vl":"Equip8001","cn":1,"pt":"GO","pr":4600}</v>
      </c>
    </row>
    <row r="199" spans="1:40">
      <c r="A199">
        <v>20</v>
      </c>
      <c r="B199">
        <v>7</v>
      </c>
      <c r="C199">
        <f>IF(B199&lt;=9,0,
IF(B199=10,1,2))</f>
        <v>0</v>
      </c>
      <c r="D199">
        <f ca="1">RAND()</f>
        <v>0.55091862678190973</v>
      </c>
      <c r="E199">
        <f ca="1">RAND()</f>
        <v>0.12528075528057692</v>
      </c>
      <c r="F199">
        <f ca="1">RAND()</f>
        <v>0.26434303686318239</v>
      </c>
      <c r="G199">
        <f ca="1">RAND()</f>
        <v>0.90324805863207458</v>
      </c>
      <c r="H199">
        <f ca="1">RAND()</f>
        <v>6.373924205962489E-2</v>
      </c>
      <c r="I199">
        <f ca="1">RAND()</f>
        <v>0.80176826447663152</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Equip1102</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1400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293</v>
      </c>
      <c r="W199">
        <v>1</v>
      </c>
      <c r="X199" t="s">
        <v>125</v>
      </c>
      <c r="Z199">
        <v>4600</v>
      </c>
      <c r="AA199" t="str">
        <f ca="1">IF(ISBLANK(AB199),"",
VLOOKUP(AB199,OFFSET(INDIRECT("$A:$B"),0,MATCH(AB$1&amp;"_Verify",INDIRECT("$1:$1"),0)-1),2,0)
)</f>
        <v>uph</v>
      </c>
      <c r="AB199" t="s">
        <v>91</v>
      </c>
      <c r="AC199">
        <v>88102</v>
      </c>
      <c r="AD199">
        <v>14</v>
      </c>
      <c r="AE199" t="s">
        <v>418</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0.17474363346774258</v>
      </c>
      <c r="E200">
        <f ca="1">RAND()</f>
        <v>0.53524852183304117</v>
      </c>
      <c r="F200">
        <f ca="1">RAND()</f>
        <v>0.87781886868224357</v>
      </c>
      <c r="G200">
        <f ca="1">RAND()</f>
        <v>0.67320445599893053</v>
      </c>
      <c r="H200">
        <f ca="1">RAND()</f>
        <v>0.78753284883576335</v>
      </c>
      <c r="I200">
        <f ca="1">RAND()</f>
        <v>0.30999339146555083</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fl1</v>
      </c>
      <c r="AB200" t="s">
        <v>451</v>
      </c>
      <c r="AC200" t="s">
        <v>495</v>
      </c>
      <c r="AD200">
        <v>1</v>
      </c>
      <c r="AE200" t="s">
        <v>129</v>
      </c>
      <c r="AF200">
        <v>219</v>
      </c>
      <c r="AG200">
        <v>129</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오비우스</v>
      </c>
      <c r="AL200">
        <v>1</v>
      </c>
      <c r="AM200" t="str">
        <f ca="1">IF(ROW()=2,AN200,OFFSET(AM200,-1,0)&amp;IF(LEN(AN200)=0,"",","&amp;AN200))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{"dy":20,"sl":8,"tp":"fl1","vl":"Actor1141","cn":1,"pt":"DI","pp":219,"pr":129}</v>
      </c>
    </row>
    <row r="201" spans="1:40">
      <c r="A201">
        <v>20</v>
      </c>
      <c r="B201">
        <v>9</v>
      </c>
      <c r="C201">
        <f>IF(B201&lt;=9,0,
IF(B201=10,1,2))</f>
        <v>0</v>
      </c>
      <c r="D201">
        <f ca="1">RAND()</f>
        <v>0.46512425397074131</v>
      </c>
      <c r="E201">
        <f ca="1">RAND()</f>
        <v>0.88429379349479564</v>
      </c>
      <c r="F201">
        <f ca="1">RAND()</f>
        <v>0.22256930346221504</v>
      </c>
      <c r="G201">
        <f ca="1">RAND()</f>
        <v>0.85642273276193359</v>
      </c>
      <c r="H201">
        <f ca="1">RAND()</f>
        <v>0.60860935833465213</v>
      </c>
      <c r="I201">
        <f ca="1">RAND()</f>
        <v>0.98564889975441883</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fl1</v>
      </c>
      <c r="AB201" t="s">
        <v>451</v>
      </c>
      <c r="AC201" t="s">
        <v>482</v>
      </c>
      <c r="AD201">
        <v>1</v>
      </c>
      <c r="AE201" t="s">
        <v>129</v>
      </c>
      <c r="AF201">
        <v>209</v>
      </c>
      <c r="AG201">
        <v>119</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카츄진</v>
      </c>
      <c r="AL201">
        <v>1</v>
      </c>
      <c r="AM201" t="str">
        <f ca="1">IF(ROW()=2,AN201,OFFSET(AM201,-1,0)&amp;IF(LEN(AN201)=0,"",","&amp;AN201))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{"dy":20,"sl":9,"tp":"fl1","vl":"Actor3117","cn":1,"pt":"DI","pp":209,"pr":119}</v>
      </c>
    </row>
    <row r="202" spans="1:40">
      <c r="A202">
        <v>21</v>
      </c>
      <c r="B202">
        <v>0</v>
      </c>
      <c r="C202">
        <f>IF(B202&lt;=9,0,
IF(B202=10,1,2))</f>
        <v>0</v>
      </c>
      <c r="D202">
        <f ca="1">RAND()</f>
        <v>0.15532882614643084</v>
      </c>
      <c r="E202">
        <f ca="1">RAND()</f>
        <v>7.0366870923690539E-2</v>
      </c>
      <c r="F202">
        <f ca="1">RAND()</f>
        <v>5.7230291441177417E-2</v>
      </c>
      <c r="G202">
        <f ca="1">RAND()</f>
        <v>0.80994006023658838</v>
      </c>
      <c r="H202">
        <f ca="1">RAND()</f>
        <v>0.52783958608032666</v>
      </c>
      <c r="I202">
        <f ca="1">RAND()</f>
        <v>0.36139498631423561</v>
      </c>
      <c r="M202" t="str">
        <f ca="1">IF(LEN(J202)&lt;&gt;0,J202,VLOOKUP(D202+$B202,$BJ:$BK,MATCH($BK$1,$BJ$1:$BK$1,0),1))</f>
        <v>지정 장비</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Equip0202</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GO</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2800</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378</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3.0663860934975196E-2</v>
      </c>
      <c r="E203">
        <f ca="1">RAND()</f>
        <v>0.5072086091606004</v>
      </c>
      <c r="F203">
        <f ca="1">RAND()</f>
        <v>0.79169953124245773</v>
      </c>
      <c r="G203">
        <f ca="1">RAND()</f>
        <v>9.5933215756880408E-2</v>
      </c>
      <c r="H203">
        <f ca="1">RAND()</f>
        <v>0.5303018610151552</v>
      </c>
      <c r="I203">
        <f ca="1">RAND()</f>
        <v>0.23520029887354443</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Equip4201</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DI</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4</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377</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0.44808637856659694</v>
      </c>
      <c r="E204">
        <f ca="1">RAND()</f>
        <v>0.50868568725169661</v>
      </c>
      <c r="F204">
        <f ca="1">RAND()</f>
        <v>5.0332290033197835E-2</v>
      </c>
      <c r="G204">
        <f ca="1">RAND()</f>
        <v>0.21802849486812659</v>
      </c>
      <c r="H204">
        <f ca="1">RAND()</f>
        <v>0.68141716149336673</v>
      </c>
      <c r="I204">
        <f ca="1">RAND()</f>
        <v>0.21643112565030043</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50868</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9</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2700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488</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자작나무 도끼</v>
      </c>
      <c r="AL204">
        <v>1</v>
      </c>
      <c r="AM204" t="str">
        <f ca="1">IF(ROW()=2,AN204,OFFSET(AM204,-1,0)&amp;IF(LEN(AN204)=0,"",","&amp;AN204))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{"dy":21,"sl":2,"tp":"fe","vl":"Equip0301","cn":1,"pt":"DI","pr":11}</v>
      </c>
    </row>
    <row r="205" spans="1:40">
      <c r="A205">
        <v>21</v>
      </c>
      <c r="B205">
        <v>3</v>
      </c>
      <c r="C205">
        <f>IF(B205&lt;=9,0,
IF(B205=10,1,2))</f>
        <v>0</v>
      </c>
      <c r="D205">
        <f ca="1">RAND()</f>
        <v>1.3295471307639306E-2</v>
      </c>
      <c r="E205">
        <f ca="1">RAND()</f>
        <v>0.56105349681790018</v>
      </c>
      <c r="F205">
        <f ca="1">RAND()</f>
        <v>0.85644048353908675</v>
      </c>
      <c r="G205">
        <f ca="1">RAND()</f>
        <v>0.90595203771580957</v>
      </c>
      <c r="H205">
        <f ca="1">RAND()</f>
        <v>0.30410120337006241</v>
      </c>
      <c r="I205">
        <f ca="1">RAND()</f>
        <v>0.853307431266905</v>
      </c>
      <c r="M205" t="str">
        <f ca="1">IF(LEN(J205)&lt;&gt;0,J205,VLOOKUP(D205+$B205,$BJ:$BK,MATCH($BK$1,$BJ$1:$BK$1,0),1))</f>
        <v>안 지정 캐릭터 PP 영웅등급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56105</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9</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2700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498</v>
      </c>
      <c r="AD205">
        <v>1</v>
      </c>
      <c r="AE205" t="s">
        <v>129</v>
      </c>
      <c r="AF205">
        <v>169</v>
      </c>
      <c r="AG205">
        <v>59</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전설</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반중력 스태프</v>
      </c>
      <c r="AL205">
        <v>1</v>
      </c>
      <c r="AM205" t="str">
        <f ca="1">IF(ROW()=2,AN205,OFFSET(AM205,-1,0)&amp;IF(LEN(AN205)=0,"",","&amp;AN205))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{"dy":21,"sl":3,"tp":"fe","vl":"Equip3401","cn":1,"pt":"DI","pp":169,"pr":59}</v>
      </c>
    </row>
    <row r="206" spans="1:40">
      <c r="A206">
        <v>21</v>
      </c>
      <c r="B206">
        <v>4</v>
      </c>
      <c r="C206">
        <f>IF(B206&lt;=9,0,
IF(B206=10,1,2))</f>
        <v>0</v>
      </c>
      <c r="D206">
        <f ca="1">RAND()</f>
        <v>0.23726009463442055</v>
      </c>
      <c r="E206">
        <f ca="1">RAND()</f>
        <v>0.36163288568774032</v>
      </c>
      <c r="F206">
        <f ca="1">RAND()</f>
        <v>0.30865078386890998</v>
      </c>
      <c r="G206">
        <f ca="1">RAND()</f>
        <v>0.67315739389452856</v>
      </c>
      <c r="H206">
        <f ca="1">RAND()</f>
        <v>0.87729430954013665</v>
      </c>
      <c r="I206">
        <f ca="1">RAND()</f>
        <v>0.35231864503353827</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36163</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7</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2100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459</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피의 착즙기</v>
      </c>
      <c r="AL206">
        <v>1</v>
      </c>
      <c r="AM206" t="str">
        <f ca="1">IF(ROW()=2,AN206,OFFSET(AM206,-1,0)&amp;IF(LEN(AN206)=0,"",","&amp;AN206))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{"dy":21,"sl":4,"tp":"fe","vl":"Equip4002","cn":1,"pt":"GO","pr":700}</v>
      </c>
    </row>
    <row r="207" spans="1:40">
      <c r="A207">
        <v>21</v>
      </c>
      <c r="B207">
        <v>5</v>
      </c>
      <c r="C207">
        <f>IF(B207&lt;=9,0,
IF(B207=10,1,2))</f>
        <v>0</v>
      </c>
      <c r="D207">
        <f ca="1">RAND()</f>
        <v>0.51653794523849872</v>
      </c>
      <c r="E207">
        <f ca="1">RAND()</f>
        <v>3.1069197048780861E-3</v>
      </c>
      <c r="F207">
        <f ca="1">RAND()</f>
        <v>0.43930261040821539</v>
      </c>
      <c r="G207">
        <f ca="1">RAND()</f>
        <v>0.18571501963757397</v>
      </c>
      <c r="H207">
        <f ca="1">RAND()</f>
        <v>0.32877704327772217</v>
      </c>
      <c r="I207">
        <f ca="1">RAND()</f>
        <v>0.9149924278272602</v>
      </c>
      <c r="M207" t="str">
        <f ca="1">IF(LEN(J207)&lt;&gt;0,J207,VLOOKUP(D207+$B207,$BJ:$BK,MATCH($BK$1,$BJ$1:$BK$1,0),1))</f>
        <v>안 지정 캐릭터 PP 영웅등급</v>
      </c>
      <c r="N207">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310</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3</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900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0.48570458950145445</v>
      </c>
      <c r="E208">
        <f ca="1">RAND()</f>
        <v>0.50216868558807626</v>
      </c>
      <c r="F208">
        <f ca="1">RAND()</f>
        <v>0.62356160927709703</v>
      </c>
      <c r="G208">
        <f ca="1">RAND()</f>
        <v>0.37534572977874303</v>
      </c>
      <c r="H208">
        <f ca="1">RAND()</f>
        <v>0.27079504836295154</v>
      </c>
      <c r="I208">
        <f ca="1">RAND()</f>
        <v>3.169919872761473E-2</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Equip6002</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1700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0.49540072822036474</v>
      </c>
      <c r="E209">
        <f ca="1">RAND()</f>
        <v>0.80775027000707245</v>
      </c>
      <c r="F209">
        <f ca="1">RAND()</f>
        <v>0.29222684405070798</v>
      </c>
      <c r="G209">
        <f ca="1">RAND()</f>
        <v>0.18223349670292222</v>
      </c>
      <c r="H209">
        <f ca="1">RAND()</f>
        <v>0.57573472561507189</v>
      </c>
      <c r="I209">
        <f ca="1">RAND()</f>
        <v>0.11582953570203192</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Equip8102</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GO</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7600</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457</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흑진주 칼날</v>
      </c>
      <c r="AL209">
        <v>1</v>
      </c>
      <c r="AM209" t="str">
        <f ca="1">IF(ROW()=2,AN209,OFFSET(AM209,-1,0)&amp;IF(LEN(AN209)=0,"",","&amp;AN209))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{"dy":21,"sl":7,"tp":"fe","vl":"Equip1302","cn":1,"pt":"GO","pr":7800}</v>
      </c>
    </row>
    <row r="210" spans="1:40">
      <c r="A210">
        <v>21</v>
      </c>
      <c r="B210">
        <v>8</v>
      </c>
      <c r="C210">
        <f>IF(B210&lt;=9,0,
IF(B210=10,1,2))</f>
        <v>0</v>
      </c>
      <c r="D210">
        <f ca="1">RAND()</f>
        <v>0.52643142219831629</v>
      </c>
      <c r="E210">
        <f ca="1">RAND()</f>
        <v>0.62026586312838072</v>
      </c>
      <c r="F210">
        <f ca="1">RAND()</f>
        <v>2.901006333032019E-2</v>
      </c>
      <c r="G210">
        <f ca="1">RAND()</f>
        <v>0.47665047149167117</v>
      </c>
      <c r="H210">
        <f ca="1">RAND()</f>
        <v>0.77941310254782514</v>
      </c>
      <c r="I210">
        <f ca="1">RAND()</f>
        <v>0.95233689714418024</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
      </c>
      <c r="AL210">
        <v>1</v>
      </c>
      <c r="AM210" t="str">
        <f ca="1">IF(ROW()=2,AN210,OFFSET(AM210,-1,0)&amp;IF(LEN(AN210)=0,"",","&amp;AN210))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v>
      </c>
    </row>
    <row r="211" spans="1:40">
      <c r="A211">
        <v>21</v>
      </c>
      <c r="B211">
        <v>9</v>
      </c>
      <c r="C211">
        <f>IF(B211&lt;=9,0,
IF(B211=10,1,2))</f>
        <v>0</v>
      </c>
      <c r="D211">
        <f ca="1">RAND()</f>
        <v>0.2565832495958047</v>
      </c>
      <c r="E211">
        <f ca="1">RAND()</f>
        <v>0.61387155891761835</v>
      </c>
      <c r="F211">
        <f ca="1">RAND()</f>
        <v>0.95908699326500768</v>
      </c>
      <c r="G211">
        <f ca="1">RAND()</f>
        <v>0.388706542712971</v>
      </c>
      <c r="H211">
        <f ca="1">RAND()</f>
        <v>0.53807898119009556</v>
      </c>
      <c r="I211">
        <f ca="1">RAND()</f>
        <v>0.84893614401947715</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
      </c>
      <c r="AL211">
        <v>1</v>
      </c>
      <c r="AM211" t="str">
        <f ca="1">IF(ROW()=2,AN211,OFFSET(AM211,-1,0)&amp;IF(LEN(AN211)=0,"",","&amp;AN211))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v>
      </c>
    </row>
    <row r="212" spans="1:40">
      <c r="A212">
        <v>22</v>
      </c>
      <c r="B212">
        <v>0</v>
      </c>
      <c r="C212">
        <f>IF(B212&lt;=9,0,
IF(B212=10,1,2))</f>
        <v>0</v>
      </c>
      <c r="D212">
        <f ca="1">RAND()</f>
        <v>0.12907243397662704</v>
      </c>
      <c r="E212">
        <f ca="1">RAND()</f>
        <v>0.90477555466378934</v>
      </c>
      <c r="F212">
        <f ca="1">RAND()</f>
        <v>0.56286641824839567</v>
      </c>
      <c r="G212">
        <f ca="1">RAND()</f>
        <v>0.56511200199768341</v>
      </c>
      <c r="H212">
        <f ca="1">RAND()</f>
        <v>0.82905186236993555</v>
      </c>
      <c r="I212">
        <f ca="1">RAND()</f>
        <v>0.72261816015839042</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Equip8002</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GO</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5200</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0.24441382135007172</v>
      </c>
      <c r="E213">
        <f ca="1">RAND()</f>
        <v>0.79403713339792181</v>
      </c>
      <c r="F213">
        <f ca="1">RAND()</f>
        <v>0.21445224408664865</v>
      </c>
      <c r="G213">
        <f ca="1">RAND()</f>
        <v>0.32745401634132576</v>
      </c>
      <c r="H213">
        <f ca="1">RAND()</f>
        <v>0.80757661547749982</v>
      </c>
      <c r="I213">
        <f ca="1">RAND()</f>
        <v>8.8529345762113243E-2</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Equip7002</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1700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397</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홍연의 해머</v>
      </c>
      <c r="AL213">
        <v>1</v>
      </c>
      <c r="AM213" t="str">
        <f ca="1">IF(ROW()=2,AN213,OFFSET(AM213,-1,0)&amp;IF(LEN(AN213)=0,"",","&amp;AN213))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{"dy":22,"sl":1,"tp":"fe","vl":"Equip4301","cn":1,"pt":"DI","pr":10}</v>
      </c>
    </row>
    <row r="214" spans="1:40">
      <c r="A214">
        <v>22</v>
      </c>
      <c r="B214">
        <v>2</v>
      </c>
      <c r="C214">
        <f>IF(B214&lt;=9,0,
IF(B214=10,1,2))</f>
        <v>0</v>
      </c>
      <c r="D214">
        <f ca="1">RAND()</f>
        <v>0.54843338747362258</v>
      </c>
      <c r="E214">
        <f ca="1">RAND()</f>
        <v>2.0944817792335813E-2</v>
      </c>
      <c r="F214">
        <f ca="1">RAND()</f>
        <v>0.95134610836616662</v>
      </c>
      <c r="G214">
        <f ca="1">RAND()</f>
        <v>0.74828018658668538</v>
      </c>
      <c r="H214">
        <f ca="1">RAND()</f>
        <v>0.54625282112059159</v>
      </c>
      <c r="I214">
        <f ca="1">RAND()</f>
        <v>0.82805599420476483</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2094</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3</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900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409</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용사의 단검</v>
      </c>
      <c r="AL214">
        <v>1</v>
      </c>
      <c r="AM214" t="str">
        <f ca="1">IF(ROW()=2,AN214,OFFSET(AM214,-1,0)&amp;IF(LEN(AN214)=0,"",","&amp;AN214))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{"dy":22,"sl":2,"tp":"fe","vl":"Equip1001","cn":1,"pt":"GO","pr":800}</v>
      </c>
    </row>
    <row r="215" spans="1:40">
      <c r="A215">
        <v>22</v>
      </c>
      <c r="B215">
        <v>3</v>
      </c>
      <c r="C215">
        <f>IF(B215&lt;=9,0,
IF(B215=10,1,2))</f>
        <v>0</v>
      </c>
      <c r="D215">
        <f ca="1">RAND()</f>
        <v>0.79358896520148448</v>
      </c>
      <c r="E215">
        <f ca="1">RAND()</f>
        <v>0.87766539477289862</v>
      </c>
      <c r="F215">
        <f ca="1">RAND()</f>
        <v>0.61833943245495693</v>
      </c>
      <c r="G215">
        <f ca="1">RAND()</f>
        <v>2.0868368170365859E-3</v>
      </c>
      <c r="H215">
        <f ca="1">RAND()</f>
        <v>0.81754923891389375</v>
      </c>
      <c r="I215">
        <f ca="1">RAND()</f>
        <v>0.54497788553352344</v>
      </c>
      <c r="M215" t="str">
        <f ca="1">IF(LEN(J215)&lt;&gt;0,J215,VLOOKUP(D215+$B215,$BJ:$BK,MATCH($BK$1,$BJ$1:$BK$1,0),1))</f>
        <v>안 지정 캐릭터 PP 일반등급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87766</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13</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3900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178</v>
      </c>
      <c r="AD215">
        <v>1</v>
      </c>
      <c r="AE215" t="s">
        <v>125</v>
      </c>
      <c r="AG215">
        <v>1400</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흑마법의 지팡이</v>
      </c>
      <c r="AL215">
        <v>1</v>
      </c>
      <c r="AM215" t="str">
        <f ca="1">IF(ROW()=2,AN215,OFFSET(AM215,-1,0)&amp;IF(LEN(AN215)=0,"",","&amp;AN215))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{"dy":22,"sl":3,"tp":"fe","vl":"Equip3102","cn":1,"pt":"GO","pr":1400}</v>
      </c>
    </row>
    <row r="216" spans="1:40">
      <c r="A216">
        <v>22</v>
      </c>
      <c r="B216">
        <v>4</v>
      </c>
      <c r="C216">
        <f>IF(B216&lt;=9,0,
IF(B216=10,1,2))</f>
        <v>0</v>
      </c>
      <c r="D216">
        <f ca="1">RAND()</f>
        <v>0.19042537517948521</v>
      </c>
      <c r="E216">
        <f ca="1">RAND()</f>
        <v>0.65198763887649724</v>
      </c>
      <c r="F216">
        <f ca="1">RAND()</f>
        <v>0.30071825491018411</v>
      </c>
      <c r="G216">
        <f ca="1">RAND()</f>
        <v>0.96745629306566083</v>
      </c>
      <c r="H216">
        <f ca="1">RAND()</f>
        <v>0.78858509535374788</v>
      </c>
      <c r="I216">
        <f ca="1">RAND()</f>
        <v>0.18537085399047015</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65198</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10</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3000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0.93376182540001118</v>
      </c>
      <c r="E217">
        <f ca="1">RAND()</f>
        <v>0.57186820746292744</v>
      </c>
      <c r="F217">
        <f ca="1">RAND()</f>
        <v>0.12302324827451605</v>
      </c>
      <c r="G217">
        <f ca="1">RAND()</f>
        <v>0.81381353732471673</v>
      </c>
      <c r="H217">
        <f ca="1">RAND()</f>
        <v>0.15286547244397442</v>
      </c>
      <c r="I217">
        <f ca="1">RAND()</f>
        <v>0.72739172427749887</v>
      </c>
      <c r="M217" t="str">
        <f ca="1">IF(LEN(J217)&lt;&gt;0,J217,VLOOKUP(D217+$B217,$BJ:$BK,MATCH($BK$1,$BJ$1:$BK$1,0),1))</f>
        <v>안 지정 캐릭터 PP 일반등급</v>
      </c>
      <c r="N217">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57186</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9</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2700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460</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루비 장식 아밍 소드</v>
      </c>
      <c r="AL217">
        <v>1</v>
      </c>
      <c r="AM217" t="str">
        <f ca="1">IF(ROW()=2,AN217,OFFSET(AM217,-1,0)&amp;IF(LEN(AN217)=0,"",","&amp;AN217))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{"dy":22,"sl":5,"tp":"fe","vl":"Equip5001","cn":1,"pt":"GO","pr":900}</v>
      </c>
    </row>
    <row r="218" spans="1:40">
      <c r="A218">
        <v>22</v>
      </c>
      <c r="B218">
        <v>6</v>
      </c>
      <c r="C218">
        <f>IF(B218&lt;=9,0,
IF(B218=10,1,2))</f>
        <v>0</v>
      </c>
      <c r="D218">
        <f ca="1">RAND()</f>
        <v>0.25982746961506309</v>
      </c>
      <c r="E218">
        <f ca="1">RAND()</f>
        <v>0.59530398681052421</v>
      </c>
      <c r="F218">
        <f ca="1">RAND()</f>
        <v>0.24187291818064383</v>
      </c>
      <c r="G218">
        <f ca="1">RAND()</f>
        <v>0.91889201593450121</v>
      </c>
      <c r="H218">
        <f ca="1">RAND()</f>
        <v>8.4239299201866791E-2</v>
      </c>
      <c r="I218">
        <f ca="1">RAND()</f>
        <v>0.91170310823645251</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Equip6201</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GO</v>
      </c>
      <c r="Q218" t="str">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삭제</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9900</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0.96994492218020811</v>
      </c>
      <c r="E219">
        <f ca="1">RAND()</f>
        <v>0.55425820608736376</v>
      </c>
      <c r="F219">
        <f ca="1">RAND()</f>
        <v>0.85402730869108412</v>
      </c>
      <c r="G219">
        <f ca="1">RAND()</f>
        <v>0.3595644908352873</v>
      </c>
      <c r="H219">
        <f ca="1">RAND()</f>
        <v>0.10116361534937313</v>
      </c>
      <c r="I219">
        <f ca="1">RAND()</f>
        <v>0.28625823958843466</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Equip6201</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GO</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9200</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419</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0.42952838282793926</v>
      </c>
      <c r="E220">
        <f ca="1">RAND()</f>
        <v>0.24964066992526057</v>
      </c>
      <c r="F220">
        <f ca="1">RAND()</f>
        <v>0.79775181029822739</v>
      </c>
      <c r="G220">
        <f ca="1">RAND()</f>
        <v>0.81961288760260176</v>
      </c>
      <c r="H220">
        <f ca="1">RAND()</f>
        <v>0.59363891733210061</v>
      </c>
      <c r="I220">
        <f ca="1">RAND()</f>
        <v>9.9712446382687503E-2</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0.77644542825492424</v>
      </c>
      <c r="E221">
        <f ca="1">RAND()</f>
        <v>0.22173623329002479</v>
      </c>
      <c r="F221">
        <f ca="1">RAND()</f>
        <v>6.4626390759958241E-2</v>
      </c>
      <c r="G221">
        <f ca="1">RAND()</f>
        <v>0.51677246029185475</v>
      </c>
      <c r="H221">
        <f ca="1">RAND()</f>
        <v>0.8635347907776566</v>
      </c>
      <c r="I221">
        <f ca="1">RAND()</f>
        <v>0.42806957885809094</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0.92116936586429399</v>
      </c>
      <c r="E222">
        <f ca="1">RAND()</f>
        <v>0.9523558272821061</v>
      </c>
      <c r="F222">
        <f ca="1">RAND()</f>
        <v>4.3067881519413986E-2</v>
      </c>
      <c r="G222">
        <f ca="1">RAND()</f>
        <v>0.32716923492467942</v>
      </c>
      <c r="H222">
        <f ca="1">RAND()</f>
        <v>0.96938007981680308</v>
      </c>
      <c r="I222">
        <f ca="1">RAND()</f>
        <v>0.89282859376235546</v>
      </c>
      <c r="M222" t="str">
        <f ca="1">IF(LEN(J222)&lt;&gt;0,J222,VLOOKUP(D222+$B222,$BJ:$BK,MATCH($BK$1,$BJ$1:$BK$1,0),1))</f>
        <v>캐릭터 상자 일반등급</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삭제</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DI</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29</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0.52086025891980137</v>
      </c>
      <c r="E223">
        <f ca="1">RAND()</f>
        <v>0.72764920298942037</v>
      </c>
      <c r="F223">
        <f ca="1">RAND()</f>
        <v>0.85498238506634017</v>
      </c>
      <c r="G223">
        <f ca="1">RAND()</f>
        <v>0.4748883921452699</v>
      </c>
      <c r="H223">
        <f ca="1">RAND()</f>
        <v>6.1197844003921587E-2</v>
      </c>
      <c r="I223">
        <f ca="1">RAND()</f>
        <v>0.34999399896249195</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Equip6201</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DI</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15</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461</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영롱한 반증</v>
      </c>
      <c r="AL223">
        <v>1</v>
      </c>
      <c r="AM223" t="str">
        <f ca="1">IF(ROW()=2,AN223,OFFSET(AM223,-1,0)&amp;IF(LEN(AN223)=0,"",","&amp;AN223))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{"dy":23,"sl":1,"tp":"fe","vl":"Equip5301","cn":1,"pt":"GO","pr":7000}</v>
      </c>
    </row>
    <row r="224" spans="1:40">
      <c r="A224">
        <v>23</v>
      </c>
      <c r="B224">
        <v>2</v>
      </c>
      <c r="C224">
        <f>IF(B224&lt;=9,0,
IF(B224=10,1,2))</f>
        <v>0</v>
      </c>
      <c r="D224">
        <f ca="1">RAND()</f>
        <v>0.53897334001708375</v>
      </c>
      <c r="E224">
        <f ca="1">RAND()</f>
        <v>0.59178436568692783</v>
      </c>
      <c r="F224">
        <f ca="1">RAND()</f>
        <v>0.33193698822737294</v>
      </c>
      <c r="G224">
        <f ca="1">RAND()</f>
        <v>0.5319594542268915</v>
      </c>
      <c r="H224">
        <f ca="1">RAND()</f>
        <v>0.47059713241293522</v>
      </c>
      <c r="I224">
        <f ca="1">RAND()</f>
        <v>0.1796159923649292</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59178</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10</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3000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381</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0.78362043868142128</v>
      </c>
      <c r="E225">
        <f ca="1">RAND()</f>
        <v>0.64249962111186554</v>
      </c>
      <c r="F225">
        <f ca="1">RAND()</f>
        <v>0.33957205983588801</v>
      </c>
      <c r="G225">
        <f ca="1">RAND()</f>
        <v>0.73410546041024516</v>
      </c>
      <c r="H225">
        <f ca="1">RAND()</f>
        <v>0.78998770282082709</v>
      </c>
      <c r="I225">
        <f ca="1">RAND()</f>
        <v>0.86912415371421925</v>
      </c>
      <c r="M225" t="str">
        <f ca="1">IF(LEN(J225)&lt;&gt;0,J225,VLOOKUP(D225+$B225,$BJ:$BK,MATCH($BK$1,$BJ$1:$BK$1,0),1))</f>
        <v>안 지정 캐릭터 PP 일반등급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64249</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10</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3000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468</v>
      </c>
      <c r="AD225">
        <v>1</v>
      </c>
      <c r="AE225" t="s">
        <v>125</v>
      </c>
      <c r="AG225">
        <v>2500</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아주르 스트라이프</v>
      </c>
      <c r="AL225">
        <v>1</v>
      </c>
      <c r="AM225" t="str">
        <f ca="1">IF(ROW()=2,AN225,OFFSET(AM225,-1,0)&amp;IF(LEN(AN225)=0,"",","&amp;AN225))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{"dy":23,"sl":3,"tp":"fe","vl":"Equip1202","cn":1,"pt":"GO","pr":2500}</v>
      </c>
    </row>
    <row r="226" spans="1:40">
      <c r="A226">
        <v>23</v>
      </c>
      <c r="B226">
        <v>4</v>
      </c>
      <c r="C226">
        <f>IF(B226&lt;=9,0,
IF(B226=10,1,2))</f>
        <v>0</v>
      </c>
      <c r="D226">
        <f ca="1">RAND()</f>
        <v>0.69112279798668208</v>
      </c>
      <c r="E226">
        <f ca="1">RAND()</f>
        <v>0.43806899489078999</v>
      </c>
      <c r="F226">
        <f ca="1">RAND()</f>
        <v>0.8873418537299993</v>
      </c>
      <c r="G226">
        <f ca="1">RAND()</f>
        <v>0.5800436405346292</v>
      </c>
      <c r="H226">
        <f ca="1">RAND()</f>
        <v>0.6620573552675173</v>
      </c>
      <c r="I226">
        <f ca="1">RAND()</f>
        <v>0.35242241015832032</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43806</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8</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2400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445</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0.49110326620056055</v>
      </c>
      <c r="E227">
        <f ca="1">RAND()</f>
        <v>0.18642340779325117</v>
      </c>
      <c r="F227">
        <f ca="1">RAND()</f>
        <v>0.61786528804437202</v>
      </c>
      <c r="G227">
        <f ca="1">RAND()</f>
        <v>0.38784772718952831</v>
      </c>
      <c r="H227">
        <f ca="1">RAND()</f>
        <v>0.40361119345124807</v>
      </c>
      <c r="I227">
        <f ca="1">RAND()</f>
        <v>0.80987669624098857</v>
      </c>
      <c r="M227" t="str">
        <f ca="1">IF(LEN(J227)&lt;&gt;0,J227,VLOOKUP(D227+$B227,$BJ:$BK,MATCH($BK$1,$BJ$1:$BK$1,0),1))</f>
        <v>지정 장비</v>
      </c>
      <c r="N227" t="str">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Equip1202</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1</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3300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376</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0.52696177790923937</v>
      </c>
      <c r="E228">
        <f ca="1">RAND()</f>
        <v>0.77916888640369486</v>
      </c>
      <c r="F228">
        <f ca="1">RAND()</f>
        <v>7.6484075871792401E-2</v>
      </c>
      <c r="G228">
        <f ca="1">RAND()</f>
        <v>0.27676949948794183</v>
      </c>
      <c r="H228">
        <f ca="1">RAND()</f>
        <v>0.40950405751232644</v>
      </c>
      <c r="I228">
        <f ca="1">RAND()</f>
        <v>0.72876293008802429</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Equip7101</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GO</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3700</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294</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템플러 쉴드</v>
      </c>
      <c r="AL228">
        <v>1</v>
      </c>
      <c r="AM228" t="str">
        <f ca="1">IF(ROW()=2,AN228,OFFSET(AM228,-1,0)&amp;IF(LEN(AN228)=0,"",","&amp;AN228))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{"dy":23,"sl":6,"tp":"fe","vl":"Equip7001","cn":1,"pt":"GO","pr":1700}</v>
      </c>
    </row>
    <row r="229" spans="1:40">
      <c r="A229">
        <v>23</v>
      </c>
      <c r="B229">
        <v>7</v>
      </c>
      <c r="C229">
        <f>IF(B229&lt;=9,0,
IF(B229=10,1,2))</f>
        <v>0</v>
      </c>
      <c r="D229">
        <f ca="1">RAND()</f>
        <v>0.93767439680638254</v>
      </c>
      <c r="E229">
        <f ca="1">RAND()</f>
        <v>0.73965988027428464</v>
      </c>
      <c r="F229">
        <f ca="1">RAND()</f>
        <v>7.4377686500656792E-2</v>
      </c>
      <c r="G229">
        <f ca="1">RAND()</f>
        <v>0.62035250264247188</v>
      </c>
      <c r="H229">
        <f ca="1">RAND()</f>
        <v>0.8177671089324331</v>
      </c>
      <c r="I229">
        <f ca="1">RAND()</f>
        <v>0.15920163587256897</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Equip8002</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4600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472</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재앙의 끝</v>
      </c>
      <c r="AL229">
        <v>1</v>
      </c>
      <c r="AM229" t="str">
        <f ca="1">IF(ROW()=2,AN229,OFFSET(AM229,-1,0)&amp;IF(LEN(AN229)=0,"",","&amp;AN229))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{"dy":23,"sl":7,"tp":"fe","vl":"Equip8302","cn":1,"pt":"GO","pr":74200}</v>
      </c>
    </row>
    <row r="230" spans="1:40">
      <c r="A230">
        <v>23</v>
      </c>
      <c r="B230">
        <v>8</v>
      </c>
      <c r="C230">
        <f>IF(B230&lt;=9,0,
IF(B230=10,1,2))</f>
        <v>0</v>
      </c>
      <c r="D230">
        <f ca="1">RAND()</f>
        <v>0.64859070633237526</v>
      </c>
      <c r="E230">
        <f ca="1">RAND()</f>
        <v>0.18733811731547234</v>
      </c>
      <c r="F230">
        <f ca="1">RAND()</f>
        <v>0.91966291530238564</v>
      </c>
      <c r="G230">
        <f ca="1">RAND()</f>
        <v>0.69287879104849714</v>
      </c>
      <c r="H230">
        <f ca="1">RAND()</f>
        <v>0.91364333595671499</v>
      </c>
      <c r="I230">
        <f ca="1">RAND()</f>
        <v>0.25822862942855074</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
      </c>
      <c r="AL230">
        <v>1</v>
      </c>
      <c r="AM230" t="str">
        <f ca="1">IF(ROW()=2,AN230,OFFSET(AM230,-1,0)&amp;IF(LEN(AN230)=0,"",","&amp;AN230))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v>
      </c>
    </row>
    <row r="231" spans="1:40">
      <c r="A231">
        <v>23</v>
      </c>
      <c r="B231">
        <v>9</v>
      </c>
      <c r="C231">
        <f>IF(B231&lt;=9,0,
IF(B231=10,1,2))</f>
        <v>0</v>
      </c>
      <c r="D231">
        <f ca="1">RAND()</f>
        <v>0.99253892059478832</v>
      </c>
      <c r="E231">
        <f ca="1">RAND()</f>
        <v>0.11497509375480286</v>
      </c>
      <c r="F231">
        <f ca="1">RAND()</f>
        <v>0.13368486136923308</v>
      </c>
      <c r="G231">
        <f ca="1">RAND()</f>
        <v>2.3664273445057837E-2</v>
      </c>
      <c r="H231">
        <f ca="1">RAND()</f>
        <v>0.30603797644899944</v>
      </c>
      <c r="I231">
        <f ca="1">RAND()</f>
        <v>0.41524698589202913</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
      </c>
      <c r="AL231">
        <v>1</v>
      </c>
      <c r="AM231" t="str">
        <f ca="1">IF(ROW()=2,AN231,OFFSET(AM231,-1,0)&amp;IF(LEN(AN231)=0,"",","&amp;AN231))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v>
      </c>
    </row>
    <row r="232" spans="1:40">
      <c r="A232">
        <v>24</v>
      </c>
      <c r="B232">
        <v>0</v>
      </c>
      <c r="C232">
        <f>IF(B232&lt;=9,0,
IF(B232=10,1,2))</f>
        <v>0</v>
      </c>
      <c r="D232">
        <f ca="1">RAND()</f>
        <v>3.5923624453509384E-2</v>
      </c>
      <c r="E232">
        <f ca="1">RAND()</f>
        <v>0.68244257127057006</v>
      </c>
      <c r="F232">
        <f ca="1">RAND()</f>
        <v>0.21460377007024933</v>
      </c>
      <c r="G232">
        <f ca="1">RAND()</f>
        <v>0.51833725182486934</v>
      </c>
      <c r="H232">
        <f ca="1">RAND()</f>
        <v>0.30519031044306044</v>
      </c>
      <c r="I232">
        <f ca="1">RAND()</f>
        <v>0.22465507956558028</v>
      </c>
      <c r="M232" t="str">
        <f ca="1">IF(LEN(J232)&lt;&gt;0,J232,VLOOKUP(D232+$B232,$BJ:$BK,MATCH($BK$1,$BJ$1:$BK$1,0),1))</f>
        <v>지정 장비</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Equip6002</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GO</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1800</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376</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0.82094171145573758</v>
      </c>
      <c r="E233">
        <f ca="1">RAND()</f>
        <v>0.81162185434501477</v>
      </c>
      <c r="F233">
        <f ca="1">RAND()</f>
        <v>0.87606776885783344</v>
      </c>
      <c r="G233">
        <f ca="1">RAND()</f>
        <v>2.0648459454964851E-2</v>
      </c>
      <c r="H233">
        <f ca="1">RAND()</f>
        <v>0.79932283241703428</v>
      </c>
      <c r="I233">
        <f ca="1">RAND()</f>
        <v>0.98695239837923254</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Equip7101</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GO</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3900</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375</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0.97539790309509145</v>
      </c>
      <c r="E234">
        <f ca="1">RAND()</f>
        <v>0.8157055991711244</v>
      </c>
      <c r="F234">
        <f ca="1">RAND()</f>
        <v>0.40803935772615807</v>
      </c>
      <c r="G234">
        <f ca="1">RAND()</f>
        <v>0.57757284363130734</v>
      </c>
      <c r="H234">
        <f ca="1">RAND()</f>
        <v>4.2975052538693714E-2</v>
      </c>
      <c r="I234">
        <f ca="1">RAND()</f>
        <v>0.43558133883964356</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81570</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12</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3600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8.3057822772511947E-2</v>
      </c>
      <c r="E235">
        <f ca="1">RAND()</f>
        <v>0.2658473647822811</v>
      </c>
      <c r="F235">
        <f ca="1">RAND()</f>
        <v>0.51515948681214485</v>
      </c>
      <c r="G235">
        <f ca="1">RAND()</f>
        <v>0.85008166174158739</v>
      </c>
      <c r="H235">
        <f ca="1">RAND()</f>
        <v>7.4158552418586487E-2</v>
      </c>
      <c r="I235">
        <f ca="1">RAND()</f>
        <v>0.33104091396208157</v>
      </c>
      <c r="M235" t="str">
        <f ca="1">IF(LEN(J235)&lt;&gt;0,J235,VLOOKUP(D235+$B235,$BJ:$BK,MATCH($BK$1,$BJ$1:$BK$1,0),1))</f>
        <v>안 지정 캐릭터 PP 영웅등급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26584</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6</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1800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475</v>
      </c>
      <c r="AD235">
        <v>1</v>
      </c>
      <c r="AE235" t="s">
        <v>125</v>
      </c>
      <c r="AG235">
        <v>1200</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별의 계시</v>
      </c>
      <c r="AL235">
        <v>1</v>
      </c>
      <c r="AM235" t="str">
        <f ca="1">IF(ROW()=2,AN235,OFFSET(AM235,-1,0)&amp;IF(LEN(AN235)=0,"",","&amp;AN235))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{"dy":24,"sl":3,"tp":"fe","vl":"Equip4101","cn":1,"pt":"GO","pr":1200}</v>
      </c>
    </row>
    <row r="236" spans="1:40">
      <c r="A236">
        <v>24</v>
      </c>
      <c r="B236">
        <v>4</v>
      </c>
      <c r="C236">
        <f>IF(B236&lt;=9,0,
IF(B236=10,1,2))</f>
        <v>0</v>
      </c>
      <c r="D236">
        <f ca="1">RAND()</f>
        <v>0.41917221353692768</v>
      </c>
      <c r="E236">
        <f ca="1">RAND()</f>
        <v>0.80773296881925305</v>
      </c>
      <c r="F236">
        <f ca="1">RAND()</f>
        <v>0.76290528292298632</v>
      </c>
      <c r="G236">
        <f ca="1">RAND()</f>
        <v>0.63727396967420324</v>
      </c>
      <c r="H236">
        <f ca="1">RAND()</f>
        <v>0.27850526771720774</v>
      </c>
      <c r="I236">
        <f ca="1">RAND()</f>
        <v>1.8268140410708122E-2</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80773</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12</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3600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402</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떠오르는 태양</v>
      </c>
      <c r="AL236">
        <v>1</v>
      </c>
      <c r="AM236" t="str">
        <f ca="1">IF(ROW()=2,AN236,OFFSET(AM236,-1,0)&amp;IF(LEN(AN236)=0,"",","&amp;AN236))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{"dy":24,"sl":4,"tp":"fe","vl":"Equip3002","cn":1,"pt":"GO","pr":700}</v>
      </c>
    </row>
    <row r="237" spans="1:40">
      <c r="A237">
        <v>24</v>
      </c>
      <c r="B237">
        <v>5</v>
      </c>
      <c r="C237">
        <f>IF(B237&lt;=9,0,
IF(B237=10,1,2))</f>
        <v>0</v>
      </c>
      <c r="D237">
        <f ca="1">RAND()</f>
        <v>0.90264892181598244</v>
      </c>
      <c r="E237">
        <f ca="1">RAND()</f>
        <v>0.99214183538610301</v>
      </c>
      <c r="F237">
        <f ca="1">RAND()</f>
        <v>0.93871694359148605</v>
      </c>
      <c r="G237">
        <f ca="1">RAND()</f>
        <v>0.72699282976205448</v>
      </c>
      <c r="H237">
        <f ca="1">RAND()</f>
        <v>0.52270467636409357</v>
      </c>
      <c r="I237">
        <f ca="1">RAND()</f>
        <v>0.79854327682989101</v>
      </c>
      <c r="M237" t="str">
        <f ca="1">IF(LEN(J237)&lt;&gt;0,J237,VLOOKUP(D237+$B237,$BJ:$BK,MATCH($BK$1,$BJ$1:$BK$1,0),1))</f>
        <v>안 지정 캐릭터 PP 일반등급</v>
      </c>
      <c r="N237">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99214</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14</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GO</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4200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471</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결사대의 활</v>
      </c>
      <c r="AL237">
        <v>1</v>
      </c>
      <c r="AM237" t="str">
        <f ca="1">IF(ROW()=2,AN237,OFFSET(AM237,-1,0)&amp;IF(LEN(AN237)=0,"",","&amp;AN237))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{"dy":24,"sl":5,"tp":"fe","vl":"Equip2101","cn":1,"pt":"GO","pr":1100}</v>
      </c>
    </row>
    <row r="238" spans="1:40">
      <c r="A238">
        <v>24</v>
      </c>
      <c r="B238">
        <v>6</v>
      </c>
      <c r="C238">
        <f>IF(B238&lt;=9,0,
IF(B238=10,1,2))</f>
        <v>0</v>
      </c>
      <c r="D238">
        <f ca="1">RAND()</f>
        <v>0.38470743971450161</v>
      </c>
      <c r="E238">
        <f ca="1">RAND()</f>
        <v>0.21036288146109705</v>
      </c>
      <c r="F238">
        <f ca="1">RAND()</f>
        <v>0.61449083862661302</v>
      </c>
      <c r="G238">
        <f ca="1">RAND()</f>
        <v>0.8002503574220946</v>
      </c>
      <c r="H238">
        <f ca="1">RAND()</f>
        <v>0.36937450619030454</v>
      </c>
      <c r="I238">
        <f ca="1">RAND()</f>
        <v>0.26704824050366882</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Equip2202</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GO</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2700</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0.1406521490970104</v>
      </c>
      <c r="E239">
        <f ca="1">RAND()</f>
        <v>0.74083979379249365</v>
      </c>
      <c r="F239">
        <f ca="1">RAND()</f>
        <v>0.63111530044367947</v>
      </c>
      <c r="G239">
        <f ca="1">RAND()</f>
        <v>0.8393929170583232</v>
      </c>
      <c r="H239">
        <f ca="1">RAND()</f>
        <v>0.61591908115934357</v>
      </c>
      <c r="I239">
        <f ca="1">RAND()</f>
        <v>0.20396151251299555</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Equip8002</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4700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379</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버블 블래스터</v>
      </c>
      <c r="AL239">
        <v>1</v>
      </c>
      <c r="AM239" t="str">
        <f ca="1">IF(ROW()=2,AN239,OFFSET(AM239,-1,0)&amp;IF(LEN(AN239)=0,"",","&amp;AN239))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{"dy":24,"sl":7,"tp":"fe","vl":"Equip6102","cn":1,"pt":"GO","pr":3100}</v>
      </c>
    </row>
    <row r="240" spans="1:40">
      <c r="A240">
        <v>24</v>
      </c>
      <c r="B240">
        <v>8</v>
      </c>
      <c r="C240">
        <f>IF(B240&lt;=9,0,
IF(B240=10,1,2))</f>
        <v>0</v>
      </c>
      <c r="D240">
        <f ca="1">RAND()</f>
        <v>0.22196968388650595</v>
      </c>
      <c r="E240">
        <f ca="1">RAND()</f>
        <v>0.60007942580597862</v>
      </c>
      <c r="F240">
        <f ca="1">RAND()</f>
        <v>0.76636677297351452</v>
      </c>
      <c r="G240">
        <f ca="1">RAND()</f>
        <v>0.57571351968488271</v>
      </c>
      <c r="H240">
        <f ca="1">RAND()</f>
        <v>0.3532856514279693</v>
      </c>
      <c r="I240">
        <f ca="1">RAND()</f>
        <v>5.0591974402615869E-2</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fl5</v>
      </c>
      <c r="AB240" t="s">
        <v>286</v>
      </c>
      <c r="AC240" t="s">
        <v>518</v>
      </c>
      <c r="AD240">
        <v>1</v>
      </c>
      <c r="AE240" t="s">
        <v>129</v>
      </c>
      <c r="AF240">
        <v>80</v>
      </c>
      <c r="AG240">
        <v>49</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헤르윈</v>
      </c>
      <c r="AL240">
        <v>1</v>
      </c>
      <c r="AM240" t="str">
        <f ca="1">IF(ROW()=2,AN240,OFFSET(AM240,-1,0)&amp;IF(LEN(AN240)=0,"",","&amp;AN240))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{"dy":24,"sl":8,"tp":"fl5","vl":"Actor0007","cn":1,"pt":"DI","pp":80,"pr":49}</v>
      </c>
    </row>
    <row r="241" spans="1:40">
      <c r="A241">
        <v>24</v>
      </c>
      <c r="B241">
        <v>9</v>
      </c>
      <c r="C241">
        <f>IF(B241&lt;=9,0,
IF(B241=10,1,2))</f>
        <v>0</v>
      </c>
      <c r="D241">
        <f ca="1">RAND()</f>
        <v>0.65251173452955369</v>
      </c>
      <c r="E241">
        <f ca="1">RAND()</f>
        <v>0.26127680284295629</v>
      </c>
      <c r="F241">
        <f ca="1">RAND()</f>
        <v>0.26026094853523107</v>
      </c>
      <c r="G241">
        <f ca="1">RAND()</f>
        <v>0.20946119879356628</v>
      </c>
      <c r="H241">
        <f ca="1">RAND()</f>
        <v>0.15742267510590691</v>
      </c>
      <c r="I241">
        <f ca="1">RAND()</f>
        <v>0.93980096439668992</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fl6</v>
      </c>
      <c r="AB241" t="s">
        <v>287</v>
      </c>
      <c r="AC241" t="s">
        <v>518</v>
      </c>
      <c r="AD241">
        <v>1</v>
      </c>
      <c r="AE241" t="s">
        <v>129</v>
      </c>
      <c r="AF241">
        <v>80</v>
      </c>
      <c r="AG241">
        <v>49</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헤르윈</v>
      </c>
      <c r="AL241">
        <v>1</v>
      </c>
      <c r="AM241" t="str">
        <f ca="1">IF(ROW()=2,AN241,OFFSET(AM241,-1,0)&amp;IF(LEN(AN241)=0,"",","&amp;AN241))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{"dy":24,"sl":9,"tp":"fl6","vl":"Actor0007","cn":1,"pt":"DI","pp":80,"pr":49}</v>
      </c>
    </row>
    <row r="242" spans="1:40">
      <c r="A242">
        <v>25</v>
      </c>
      <c r="B242">
        <v>0</v>
      </c>
      <c r="C242">
        <f>IF(B242&lt;=9,0,
IF(B242=10,1,2))</f>
        <v>0</v>
      </c>
      <c r="D242">
        <f ca="1">RAND()</f>
        <v>0.49051415676128107</v>
      </c>
      <c r="E242">
        <f ca="1">RAND()</f>
        <v>0.56326565980267573</v>
      </c>
      <c r="F242">
        <f ca="1">RAND()</f>
        <v>0.27245357623012245</v>
      </c>
      <c r="G242">
        <f ca="1">RAND()</f>
        <v>0.76106601208496594</v>
      </c>
      <c r="H242">
        <f ca="1">RAND()</f>
        <v>0.15687483137328451</v>
      </c>
      <c r="I242">
        <f ca="1">RAND()</f>
        <v>0.27401075439629941</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Equip5001</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GO</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700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245</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숨겨온 원한</v>
      </c>
      <c r="AL242">
        <v>1</v>
      </c>
      <c r="AM242" t="str">
        <f ca="1">IF(ROW()=2,AN242,OFFSET(AM242,-1,0)&amp;IF(LEN(AN242)=0,"",","&amp;AN242))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{"dy":25,"sl":0,"tp":"fe","vl":"Equip1002","cn":1,"pt":"GO","pr":800}</v>
      </c>
    </row>
    <row r="243" spans="1:40">
      <c r="A243">
        <v>25</v>
      </c>
      <c r="B243">
        <v>1</v>
      </c>
      <c r="C243">
        <f>IF(B243&lt;=9,0,
IF(B243=10,1,2))</f>
        <v>0</v>
      </c>
      <c r="D243">
        <f ca="1">RAND()</f>
        <v>0.51925547896096302</v>
      </c>
      <c r="E243">
        <f ca="1">RAND()</f>
        <v>7.9954273588919156E-3</v>
      </c>
      <c r="F243">
        <f ca="1">RAND()</f>
        <v>9.7109572539211708E-2</v>
      </c>
      <c r="G243">
        <f ca="1">RAND()</f>
        <v>0.65495574439903448</v>
      </c>
      <c r="H243">
        <f ca="1">RAND()</f>
        <v>0.58889353310885384</v>
      </c>
      <c r="I243">
        <f ca="1">RAND()</f>
        <v>0.11283573737836017</v>
      </c>
      <c r="M243" t="str">
        <f ca="1">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Equip0001</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GO</v>
      </c>
      <c r="Q243" t="str">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삭제</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600</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
      </c>
      <c r="U243" t="s">
        <v>82</v>
      </c>
      <c r="V243" t="s">
        <v>292</v>
      </c>
      <c r="W243">
        <v>1</v>
      </c>
      <c r="X243" t="s">
        <v>125</v>
      </c>
      <c r="Z243">
        <v>1500</v>
      </c>
      <c r="AA243" t="str">
        <f ca="1">IF(ISBLANK(AB243),"",
VLOOKUP(AB243,OFFSET(INDIRECT("$A:$B"),0,MATCH(AB$1&amp;"_Verify",INDIRECT("$1:$1"),0)-1),2,0)
)</f>
        <v>fe</v>
      </c>
      <c r="AB243" t="s">
        <v>82</v>
      </c>
      <c r="AC243" t="s">
        <v>397</v>
      </c>
      <c r="AD243">
        <v>1</v>
      </c>
      <c r="AE243" t="s">
        <v>129</v>
      </c>
      <c r="AG243">
        <v>10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홍연의 해머</v>
      </c>
      <c r="AL243">
        <v>1</v>
      </c>
      <c r="AM243" t="str">
        <f ca="1">IF(ROW()=2,AN243,OFFSET(AM243,-1,0)&amp;IF(LEN(AN243)=0,"",","&amp;AN243))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{"dy":25,"sl":1,"tp":"fe","vl":"Equip4301","cn":1,"pt":"DI","pr":10}</v>
      </c>
    </row>
    <row r="244" spans="1:40">
      <c r="A244">
        <v>25</v>
      </c>
      <c r="B244">
        <v>2</v>
      </c>
      <c r="C244">
        <f>IF(B244&lt;=9,0,
IF(B244=10,1,2))</f>
        <v>0</v>
      </c>
      <c r="D244">
        <f ca="1">RAND()</f>
        <v>0.53588861787739073</v>
      </c>
      <c r="E244">
        <f ca="1">RAND()</f>
        <v>0.20236656739164693</v>
      </c>
      <c r="F244">
        <f ca="1">RAND()</f>
        <v>0.7173459633424486</v>
      </c>
      <c r="G244">
        <f ca="1">RAND()</f>
        <v>0.80771890457006723</v>
      </c>
      <c r="H244">
        <f ca="1">RAND()</f>
        <v>0.43776695933871212</v>
      </c>
      <c r="I244">
        <f ca="1">RAND()</f>
        <v>0.96567963947336466</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20236</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5</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1500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413</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주홍 스킨</v>
      </c>
      <c r="AL244">
        <v>1</v>
      </c>
      <c r="AM244" t="str">
        <f ca="1">IF(ROW()=2,AN244,OFFSET(AM244,-1,0)&amp;IF(LEN(AN244)=0,"",","&amp;AN244))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{"dy":25,"sl":2,"tp":"fe","vl":"Equip5102","cn":1,"pt":"GO","pr":1200}</v>
      </c>
    </row>
    <row r="245" spans="1:40">
      <c r="A245">
        <v>25</v>
      </c>
      <c r="B245">
        <v>3</v>
      </c>
      <c r="C245">
        <f>IF(B245&lt;=9,0,
IF(B245=10,1,2))</f>
        <v>0</v>
      </c>
      <c r="D245">
        <f ca="1">RAND()</f>
        <v>0.91692261548052956</v>
      </c>
      <c r="E245">
        <f ca="1">RAND()</f>
        <v>0.14263433524000491</v>
      </c>
      <c r="F245">
        <f ca="1">RAND()</f>
        <v>0.81622615083153971</v>
      </c>
      <c r="G245">
        <f ca="1">RAND()</f>
        <v>0.15439379929213293</v>
      </c>
      <c r="H245">
        <f ca="1">RAND()</f>
        <v>0.92815329691255177</v>
      </c>
      <c r="I245">
        <f ca="1">RAND()</f>
        <v>0.2329240365843338</v>
      </c>
      <c r="M245" t="str">
        <f ca="1">IF(LEN(J245)&lt;&gt;0,J245,VLOOKUP(D245+$B245,$BJ:$BK,MATCH($BK$1,$BJ$1:$BK$1,0),1))</f>
        <v>안 지정 캐릭터 PP 일반등급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14263</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4</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1200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0.6598386139159963</v>
      </c>
      <c r="E246">
        <f ca="1">RAND()</f>
        <v>0.32413196773992048</v>
      </c>
      <c r="F246">
        <f ca="1">RAND()</f>
        <v>0.46068266051596751</v>
      </c>
      <c r="G246">
        <f ca="1">RAND()</f>
        <v>0.83985866568673395</v>
      </c>
      <c r="H246">
        <f ca="1">RAND()</f>
        <v>0.9623984535707395</v>
      </c>
      <c r="I246">
        <f ca="1">RAND()</f>
        <v>0.83848752218160005</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32413</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6</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1800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0.80793846705603267</v>
      </c>
      <c r="E247">
        <f ca="1">RAND()</f>
        <v>0.1854114255498448</v>
      </c>
      <c r="F247">
        <f ca="1">RAND()</f>
        <v>0.35034756768861208</v>
      </c>
      <c r="G247">
        <f ca="1">RAND()</f>
        <v>0.2756756801291228</v>
      </c>
      <c r="H247">
        <f ca="1">RAND()</f>
        <v>0.59996570556941897</v>
      </c>
      <c r="I247">
        <f ca="1">RAND()</f>
        <v>6.298980335137272E-2</v>
      </c>
      <c r="M247" t="str">
        <f ca="1">IF(LEN(J247)&lt;&gt;0,J247,VLOOKUP(D247+$B247,$BJ:$BK,MATCH($BK$1,$BJ$1:$BK$1,0),1))</f>
        <v>안 지정 캐릭터 PP 일반등급</v>
      </c>
      <c r="N247">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18541</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5</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1500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253</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용력의 방패</v>
      </c>
      <c r="AL247">
        <v>1</v>
      </c>
      <c r="AM247" t="str">
        <f ca="1">IF(ROW()=2,AN247,OFFSET(AM247,-1,0)&amp;IF(LEN(AN247)=0,"",","&amp;AN247))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{"dy":25,"sl":5,"tp":"fe","vl":"Equip7101","cn":1,"pt":"GO","pr":3600}</v>
      </c>
    </row>
    <row r="248" spans="1:40">
      <c r="A248">
        <v>25</v>
      </c>
      <c r="B248">
        <v>6</v>
      </c>
      <c r="C248">
        <f>IF(B248&lt;=9,0,
IF(B248=10,1,2))</f>
        <v>0</v>
      </c>
      <c r="D248">
        <f ca="1">RAND()</f>
        <v>0.50668589888231153</v>
      </c>
      <c r="E248">
        <f ca="1">RAND()</f>
        <v>0.55294296400209841</v>
      </c>
      <c r="F248">
        <f ca="1">RAND()</f>
        <v>0.49789326450191085</v>
      </c>
      <c r="G248">
        <f ca="1">RAND()</f>
        <v>0.36624099208873062</v>
      </c>
      <c r="H248">
        <f ca="1">RAND()</f>
        <v>0.58197573724876706</v>
      </c>
      <c r="I248">
        <f ca="1">RAND()</f>
        <v>0.82540077832870362</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Equip6102</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GO</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3800</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0.54178406274712287</v>
      </c>
      <c r="E249">
        <f ca="1">RAND()</f>
        <v>0.54828420648496645</v>
      </c>
      <c r="F249">
        <f ca="1">RAND()</f>
        <v>6.2143469872735002E-2</v>
      </c>
      <c r="G249">
        <f ca="1">RAND()</f>
        <v>0.7789129889323857</v>
      </c>
      <c r="H249">
        <f ca="1">RAND()</f>
        <v>0.53960787908981245</v>
      </c>
      <c r="I249">
        <f ca="1">RAND()</f>
        <v>0.17091086870425654</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Equip6201</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GO</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9000</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0.82810428591639584</v>
      </c>
      <c r="E250">
        <f ca="1">RAND()</f>
        <v>0.61426600377942486</v>
      </c>
      <c r="F250">
        <f ca="1">RAND()</f>
        <v>0.43522818760202542</v>
      </c>
      <c r="G250">
        <f ca="1">RAND()</f>
        <v>0.95496923280818513</v>
      </c>
      <c r="H250">
        <f ca="1">RAND()</f>
        <v>0.86521275616796423</v>
      </c>
      <c r="I250">
        <f ca="1">RAND()</f>
        <v>0.29977542272255753</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
      </c>
      <c r="AL250">
        <v>1</v>
      </c>
      <c r="AM250" t="str">
        <f ca="1">IF(ROW()=2,AN250,OFFSET(AM250,-1,0)&amp;IF(LEN(AN250)=0,"",","&amp;AN250))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v>
      </c>
    </row>
    <row r="251" spans="1:40">
      <c r="A251">
        <v>25</v>
      </c>
      <c r="B251">
        <v>9</v>
      </c>
      <c r="C251">
        <f>IF(B251&lt;=9,0,
IF(B251=10,1,2))</f>
        <v>0</v>
      </c>
      <c r="D251">
        <f ca="1">RAND()</f>
        <v>0.28214920653288322</v>
      </c>
      <c r="E251">
        <f ca="1">RAND()</f>
        <v>0.26251707051808748</v>
      </c>
      <c r="F251">
        <f ca="1">RAND()</f>
        <v>0.62395473508265187</v>
      </c>
      <c r="G251">
        <f ca="1">RAND()</f>
        <v>0.74188810426288032</v>
      </c>
      <c r="H251">
        <f ca="1">RAND()</f>
        <v>0.11607622755996649</v>
      </c>
      <c r="I251">
        <f ca="1">RAND()</f>
        <v>0.13137271052060073</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
      </c>
      <c r="AL251">
        <v>1</v>
      </c>
      <c r="AM251" t="str">
        <f ca="1">IF(ROW()=2,AN251,OFFSET(AM251,-1,0)&amp;IF(LEN(AN251)=0,"",","&amp;AN251))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v>
      </c>
    </row>
    <row r="252" spans="1:40">
      <c r="A252">
        <v>26</v>
      </c>
      <c r="B252">
        <v>0</v>
      </c>
      <c r="C252">
        <f>IF(B252&lt;=9,0,
IF(B252=10,1,2))</f>
        <v>0</v>
      </c>
      <c r="D252">
        <f ca="1">RAND()</f>
        <v>0.11539762549965882</v>
      </c>
      <c r="E252">
        <f ca="1">RAND()</f>
        <v>0.6819599455090094</v>
      </c>
      <c r="F252">
        <f ca="1">RAND()</f>
        <v>0.43506893911795952</v>
      </c>
      <c r="G252">
        <f ca="1">RAND()</f>
        <v>0.2074102434129268</v>
      </c>
      <c r="H252">
        <f ca="1">RAND()</f>
        <v>0.460391105619402</v>
      </c>
      <c r="I252">
        <f ca="1">RAND()</f>
        <v>0.53825087688719941</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Equip6002</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GO</v>
      </c>
      <c r="Q252" t="str">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삭제</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2000</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
      </c>
      <c r="U252" t="s">
        <v>82</v>
      </c>
      <c r="V252" t="s">
        <v>191</v>
      </c>
      <c r="W252">
        <v>1</v>
      </c>
      <c r="X252" t="s">
        <v>125</v>
      </c>
      <c r="Z252">
        <v>1900</v>
      </c>
      <c r="AA252" t="str">
        <f ca="1">IF(ISBLANK(AB252),"",
VLOOKUP(AB252,OFFSET(INDIRECT("$A:$B"),0,MATCH(AB$1&amp;"_Verify",INDIRECT("$1:$1"),0)-1),2,0)
)</f>
        <v>fe</v>
      </c>
      <c r="AB252" t="s">
        <v>82</v>
      </c>
      <c r="AC252" t="s">
        <v>467</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은빛 유산</v>
      </c>
      <c r="AL252">
        <v>1</v>
      </c>
      <c r="AM252" t="str">
        <f ca="1">IF(ROW()=2,AN252,OFFSET(AM252,-1,0)&amp;IF(LEN(AN252)=0,"",","&amp;AN252))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{"dy":26,"sl":0,"tp":"fe","vl":"Equip0202","cn":1,"pt":"GO","pr":3100}</v>
      </c>
    </row>
    <row r="253" spans="1:40">
      <c r="A253">
        <v>26</v>
      </c>
      <c r="B253">
        <v>1</v>
      </c>
      <c r="C253">
        <f>IF(B253&lt;=9,0,
IF(B253=10,1,2))</f>
        <v>0</v>
      </c>
      <c r="D253">
        <f ca="1">RAND()</f>
        <v>0.43079710149062278</v>
      </c>
      <c r="E253">
        <f ca="1">RAND()</f>
        <v>0.81912727123833218</v>
      </c>
      <c r="F253">
        <f ca="1">RAND()</f>
        <v>0.73513039480814579</v>
      </c>
      <c r="G253">
        <f ca="1">RAND()</f>
        <v>0.47857577614034219</v>
      </c>
      <c r="H253">
        <f ca="1">RAND()</f>
        <v>0.57402885414906946</v>
      </c>
      <c r="I253">
        <f ca="1">RAND()</f>
        <v>0.79380770747989882</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Equip7101</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GO</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3800</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0.9149117371799047</v>
      </c>
      <c r="E254">
        <f ca="1">RAND()</f>
        <v>0.19910299137189669</v>
      </c>
      <c r="F254">
        <f ca="1">RAND()</f>
        <v>0.72390045819600568</v>
      </c>
      <c r="G254">
        <f ca="1">RAND()</f>
        <v>0.46730748478732775</v>
      </c>
      <c r="H254">
        <f ca="1">RAND()</f>
        <v>0.75937021623348455</v>
      </c>
      <c r="I254">
        <f ca="1">RAND()</f>
        <v>1.0499305939290493E-2</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19910</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5</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1500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0.45810479299686069</v>
      </c>
      <c r="E255">
        <f ca="1">RAND()</f>
        <v>0.21810280775238666</v>
      </c>
      <c r="F255">
        <f ca="1">RAND()</f>
        <v>0.73056644850986052</v>
      </c>
      <c r="G255">
        <f ca="1">RAND()</f>
        <v>0.70964721767701133</v>
      </c>
      <c r="H255">
        <f ca="1">RAND()</f>
        <v>2.5027626807822889E-2</v>
      </c>
      <c r="I255">
        <f ca="1">RAND()</f>
        <v>0.13145169521631594</v>
      </c>
      <c r="M255" t="str">
        <f ca="1">IF(LEN(J255)&lt;&gt;0,J255,VLOOKUP(D255+$B255,$BJ:$BK,MATCH($BK$1,$BJ$1:$BK$1,0),1))</f>
        <v>안 지정 캐릭터 PP 일반등급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21810</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5</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1500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425</v>
      </c>
      <c r="AD255">
        <v>1</v>
      </c>
      <c r="AE255" t="s">
        <v>125</v>
      </c>
      <c r="AG255">
        <v>1500</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흑마법의 지팡이</v>
      </c>
      <c r="AL255">
        <v>1</v>
      </c>
      <c r="AM255" t="str">
        <f ca="1">IF(ROW()=2,AN255,OFFSET(AM255,-1,0)&amp;IF(LEN(AN255)=0,"",","&amp;AN255))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{"dy":26,"sl":3,"tp":"fe","vl":"Equip3102","cn":1,"pt":"GO","pr":1500}</v>
      </c>
    </row>
    <row r="256" spans="1:40">
      <c r="A256">
        <v>26</v>
      </c>
      <c r="B256">
        <v>4</v>
      </c>
      <c r="C256">
        <f>IF(B256&lt;=9,0,
IF(B256=10,1,2))</f>
        <v>0</v>
      </c>
      <c r="D256">
        <f ca="1">RAND()</f>
        <v>0.84924422246153763</v>
      </c>
      <c r="E256">
        <f ca="1">RAND()</f>
        <v>0.68483094374684117</v>
      </c>
      <c r="F256">
        <f ca="1">RAND()</f>
        <v>0.95876684415341118</v>
      </c>
      <c r="G256">
        <f ca="1">RAND()</f>
        <v>0.51532035883068783</v>
      </c>
      <c r="H256">
        <f ca="1">RAND()</f>
        <v>0.70171216272428039</v>
      </c>
      <c r="I256">
        <f ca="1">RAND()</f>
        <v>0.17109987802905957</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68483</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11</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3300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502</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몬스터 세포</v>
      </c>
      <c r="AL256">
        <v>1</v>
      </c>
      <c r="AM256" t="str">
        <f ca="1">IF(ROW()=2,AN256,OFFSET(AM256,-1,0)&amp;IF(LEN(AN256)=0,"",","&amp;AN256))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{"dy":26,"sl":4,"tp":"fe","vl":"Equip2102","cn":1,"pt":"GO","pr":1200}</v>
      </c>
    </row>
    <row r="257" spans="1:40">
      <c r="A257">
        <v>26</v>
      </c>
      <c r="B257">
        <v>5</v>
      </c>
      <c r="C257">
        <f>IF(B257&lt;=9,0,
IF(B257=10,1,2))</f>
        <v>0</v>
      </c>
      <c r="D257">
        <f ca="1">RAND()</f>
        <v>0.8836658618451636</v>
      </c>
      <c r="E257">
        <f ca="1">RAND()</f>
        <v>0.97700546395365828</v>
      </c>
      <c r="F257">
        <f ca="1">RAND()</f>
        <v>0.57920390892424312</v>
      </c>
      <c r="G257">
        <f ca="1">RAND()</f>
        <v>6.3601110948290351E-2</v>
      </c>
      <c r="H257">
        <f ca="1">RAND()</f>
        <v>0.76342091850617966</v>
      </c>
      <c r="I257">
        <f ca="1">RAND()</f>
        <v>0.21333431146709902</v>
      </c>
      <c r="M257" t="str">
        <f ca="1">IF(LEN(J257)&lt;&gt;0,J257,VLOOKUP(D257+$B257,$BJ:$BK,MATCH($BK$1,$BJ$1:$BK$1,0),1))</f>
        <v>안 지정 캐릭터 PP 일반등급</v>
      </c>
      <c r="N257">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97700</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14</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4200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380</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해골 벽</v>
      </c>
      <c r="AL257">
        <v>1</v>
      </c>
      <c r="AM257" t="str">
        <f ca="1">IF(ROW()=2,AN257,OFFSET(AM257,-1,0)&amp;IF(LEN(AN257)=0,"",","&amp;AN257))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{"dy":26,"sl":5,"tp":"fe","vl":"Equip7002","cn":1,"pt":"GO","pr":1900}</v>
      </c>
    </row>
    <row r="258" spans="1:40">
      <c r="A258">
        <v>26</v>
      </c>
      <c r="B258">
        <v>6</v>
      </c>
      <c r="C258">
        <f>IF(B258&lt;=9,0,
IF(B258=10,1,2))</f>
        <v>0</v>
      </c>
      <c r="D258">
        <f ca="1">RAND()</f>
        <v>0.62356628431648187</v>
      </c>
      <c r="E258">
        <f ca="1">RAND()</f>
        <v>0.34820713989994956</v>
      </c>
      <c r="F258">
        <f ca="1">RAND()</f>
        <v>7.4247222023518855E-2</v>
      </c>
      <c r="G258">
        <f ca="1">RAND()</f>
        <v>0.83081230696118158</v>
      </c>
      <c r="H258">
        <f ca="1">RAND()</f>
        <v>0.78534327831166462</v>
      </c>
      <c r="I258">
        <f ca="1">RAND()</f>
        <v>0.48925360233568427</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Equip4102</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1200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2.6866282656105023E-2</v>
      </c>
      <c r="E259">
        <f ca="1">RAND()</f>
        <v>0.82486065174810175</v>
      </c>
      <c r="F259">
        <f ca="1">RAND()</f>
        <v>0.42795477847275187</v>
      </c>
      <c r="G259">
        <f ca="1">RAND()</f>
        <v>0.87546517097366638</v>
      </c>
      <c r="H259">
        <f ca="1">RAND()</f>
        <v>0.51575715218807971</v>
      </c>
      <c r="I259">
        <f ca="1">RAND()</f>
        <v>0.18577375258100914</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Equip8102</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7700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372</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빅 바디</v>
      </c>
      <c r="AL259">
        <v>1</v>
      </c>
      <c r="AM259" t="str">
        <f ca="1">IF(ROW()=2,AN259,OFFSET(AM259,-1,0)&amp;IF(LEN(AN259)=0,"",","&amp;AN259))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{"dy":26,"sl":7,"tp":"fe","vl":"Equip6101","cn":1,"pt":"GO","pr":3800}</v>
      </c>
    </row>
    <row r="260" spans="1:40">
      <c r="A260">
        <v>26</v>
      </c>
      <c r="B260">
        <v>8</v>
      </c>
      <c r="C260">
        <f>IF(B260&lt;=9,0,
IF(B260=10,1,2))</f>
        <v>0</v>
      </c>
      <c r="D260">
        <f ca="1">RAND()</f>
        <v>0.529290265560309</v>
      </c>
      <c r="E260">
        <f ca="1">RAND()</f>
        <v>0.28380371603717824</v>
      </c>
      <c r="F260">
        <f ca="1">RAND()</f>
        <v>0.18937611705626245</v>
      </c>
      <c r="G260">
        <f ca="1">RAND()</f>
        <v>7.2588819441013253E-2</v>
      </c>
      <c r="H260">
        <f ca="1">RAND()</f>
        <v>0.22907776686315651</v>
      </c>
      <c r="I260">
        <f ca="1">RAND()</f>
        <v>3.0387405056516936E-2</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fl5</v>
      </c>
      <c r="AB260" t="s">
        <v>286</v>
      </c>
      <c r="AC260" t="s">
        <v>514</v>
      </c>
      <c r="AD260">
        <v>1</v>
      </c>
      <c r="AE260" t="s">
        <v>129</v>
      </c>
      <c r="AF260">
        <v>80</v>
      </c>
      <c r="AG260">
        <v>49</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그루퍼스</v>
      </c>
      <c r="AL260">
        <v>1</v>
      </c>
      <c r="AM260" t="str">
        <f ca="1">IF(ROW()=2,AN260,OFFSET(AM260,-1,0)&amp;IF(LEN(AN260)=0,"",","&amp;AN260))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{"dy":26,"sl":8,"tp":"fl5","vl":"Actor2010","cn":1,"pt":"DI","pp":80,"pr":49}</v>
      </c>
    </row>
    <row r="261" spans="1:40">
      <c r="A261">
        <v>26</v>
      </c>
      <c r="B261">
        <v>9</v>
      </c>
      <c r="C261">
        <f>IF(B261&lt;=9,0,
IF(B261=10,1,2))</f>
        <v>0</v>
      </c>
      <c r="D261">
        <f ca="1">RAND()</f>
        <v>0.13424169294354771</v>
      </c>
      <c r="E261">
        <f ca="1">RAND()</f>
        <v>0.23012870680296293</v>
      </c>
      <c r="F261">
        <f ca="1">RAND()</f>
        <v>0.48705712159386849</v>
      </c>
      <c r="G261">
        <f ca="1">RAND()</f>
        <v>0.42867209408121698</v>
      </c>
      <c r="H261">
        <f ca="1">RAND()</f>
        <v>9.8789945921968769E-3</v>
      </c>
      <c r="I261">
        <f ca="1">RAND()</f>
        <v>0.25119659771954794</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fl6</v>
      </c>
      <c r="AB261" t="s">
        <v>287</v>
      </c>
      <c r="AC261" t="s">
        <v>514</v>
      </c>
      <c r="AD261">
        <v>1</v>
      </c>
      <c r="AE261" t="s">
        <v>129</v>
      </c>
      <c r="AF261">
        <v>80</v>
      </c>
      <c r="AG261">
        <v>49</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그루퍼스</v>
      </c>
      <c r="AL261">
        <v>1</v>
      </c>
      <c r="AM261" t="str">
        <f ca="1">IF(ROW()=2,AN261,OFFSET(AM261,-1,0)&amp;IF(LEN(AN261)=0,"",","&amp;AN261))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{"dy":26,"sl":9,"tp":"fl6","vl":"Actor2010","cn":1,"pt":"DI","pp":80,"pr":49}</v>
      </c>
    </row>
    <row r="262" spans="1:40">
      <c r="A262">
        <v>27</v>
      </c>
      <c r="B262">
        <v>0</v>
      </c>
      <c r="C262">
        <f>IF(B262&lt;=9,0,
IF(B262=10,1,2))</f>
        <v>0</v>
      </c>
      <c r="D262">
        <f ca="1">RAND()</f>
        <v>0.61899968525314775</v>
      </c>
      <c r="E262">
        <f ca="1">RAND()</f>
        <v>0.630227461641231</v>
      </c>
      <c r="F262">
        <f ca="1">RAND()</f>
        <v>0.29125058995207398</v>
      </c>
      <c r="G262">
        <f ca="1">RAND()</f>
        <v>0.40738041417314852</v>
      </c>
      <c r="H262">
        <f ca="1">RAND()</f>
        <v>0.87200837599999614</v>
      </c>
      <c r="I262">
        <f ca="1">RAND()</f>
        <v>0.91060744926902881</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Equip5202</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DI</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5</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471</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결사대의 활</v>
      </c>
      <c r="AL262">
        <v>1</v>
      </c>
      <c r="AM262" t="str">
        <f ca="1">IF(ROW()=2,AN262,OFFSET(AM262,-1,0)&amp;IF(LEN(AN262)=0,"",","&amp;AN262))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{"dy":27,"sl":0,"tp":"fe","vl":"Equip2101","cn":1,"pt":"GO","pr":1400}</v>
      </c>
    </row>
    <row r="263" spans="1:40">
      <c r="A263">
        <v>27</v>
      </c>
      <c r="B263">
        <v>1</v>
      </c>
      <c r="C263">
        <f>IF(B263&lt;=9,0,
IF(B263=10,1,2))</f>
        <v>0</v>
      </c>
      <c r="D263">
        <f ca="1">RAND()</f>
        <v>0.45671890614278277</v>
      </c>
      <c r="E263">
        <f ca="1">RAND()</f>
        <v>0.86872811092046076</v>
      </c>
      <c r="F263">
        <f ca="1">RAND()</f>
        <v>0.96826512758881256</v>
      </c>
      <c r="G263">
        <f ca="1">RAND()</f>
        <v>0.74614048262865706</v>
      </c>
      <c r="H263">
        <f ca="1">RAND()</f>
        <v>0.96661567056715336</v>
      </c>
      <c r="I263">
        <f ca="1">RAND()</f>
        <v>0.4884586378370912</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Equip7301</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GO</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22500</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0.85778421695270457</v>
      </c>
      <c r="E264">
        <f ca="1">RAND()</f>
        <v>0.94758749563079692</v>
      </c>
      <c r="F264">
        <f ca="1">RAND()</f>
        <v>6.4829430894404183E-2</v>
      </c>
      <c r="G264">
        <f ca="1">RAND()</f>
        <v>5.6353346570867213E-2</v>
      </c>
      <c r="H264">
        <f ca="1">RAND()</f>
        <v>7.70697138234826E-2</v>
      </c>
      <c r="I264">
        <f ca="1">RAND()</f>
        <v>0.35775797384431229</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94758</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14</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4200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426</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스켈레톤 쉴드</v>
      </c>
      <c r="AL264">
        <v>1</v>
      </c>
      <c r="AM264" t="str">
        <f ca="1">IF(ROW()=2,AN264,OFFSET(AM264,-1,0)&amp;IF(LEN(AN264)=0,"",","&amp;AN264))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{"dy":27,"sl":2,"tp":"fe","vl":"Equip7102","cn":1,"pt":"GO","pr":3200}</v>
      </c>
    </row>
    <row r="265" spans="1:40">
      <c r="A265">
        <v>27</v>
      </c>
      <c r="B265">
        <v>3</v>
      </c>
      <c r="C265">
        <f>IF(B265&lt;=9,0,
IF(B265=10,1,2))</f>
        <v>0</v>
      </c>
      <c r="D265">
        <f ca="1">RAND()</f>
        <v>0.93675626068877815</v>
      </c>
      <c r="E265">
        <f ca="1">RAND()</f>
        <v>0.73578647589314006</v>
      </c>
      <c r="F265">
        <f ca="1">RAND()</f>
        <v>0.88284831384791662</v>
      </c>
      <c r="G265">
        <f ca="1">RAND()</f>
        <v>0.13217124737386765</v>
      </c>
      <c r="H265">
        <f ca="1">RAND()</f>
        <v>0.197431373185738</v>
      </c>
      <c r="I265">
        <f ca="1">RAND()</f>
        <v>0.59067824560973958</v>
      </c>
      <c r="M265" t="str">
        <f ca="1">IF(LEN(J265)&lt;&gt;0,J265,VLOOKUP(D265+$B265,$BJ:$BK,MATCH($BK$1,$BJ$1:$BK$1,0),1))</f>
        <v>안 지정 캐릭터 PP 일반등급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73578</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11</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3300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448</v>
      </c>
      <c r="AD265">
        <v>1</v>
      </c>
      <c r="AE265" t="s">
        <v>129</v>
      </c>
      <c r="AF265">
        <v>179</v>
      </c>
      <c r="AG265">
        <v>79</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전설</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단단한 칼날 메이스</v>
      </c>
      <c r="AL265">
        <v>1</v>
      </c>
      <c r="AM265" t="str">
        <f ca="1">IF(ROW()=2,AN265,OFFSET(AM265,-1,0)&amp;IF(LEN(AN265)=0,"",","&amp;AN265))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{"dy":27,"sl":3,"tp":"fe","vl":"Equip4401","cn":1,"pt":"DI","pp":179,"pr":79}</v>
      </c>
    </row>
    <row r="266" spans="1:40">
      <c r="A266">
        <v>27</v>
      </c>
      <c r="B266">
        <v>4</v>
      </c>
      <c r="C266">
        <f>IF(B266&lt;=9,0,
IF(B266=10,1,2))</f>
        <v>0</v>
      </c>
      <c r="D266">
        <f ca="1">RAND()</f>
        <v>0.12768984524802285</v>
      </c>
      <c r="E266">
        <f ca="1">RAND()</f>
        <v>0.58592450623817693</v>
      </c>
      <c r="F266">
        <f ca="1">RAND()</f>
        <v>0.46019935924201538</v>
      </c>
      <c r="G266">
        <f ca="1">RAND()</f>
        <v>0.85613409419318343</v>
      </c>
      <c r="H266">
        <f ca="1">RAND()</f>
        <v>0.93602933069207828</v>
      </c>
      <c r="I266">
        <f ca="1">RAND()</f>
        <v>0.86307598564217813</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58592</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10</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3000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0.45768613801997748</v>
      </c>
      <c r="E267">
        <f ca="1">RAND()</f>
        <v>0.75089854227052633</v>
      </c>
      <c r="F267">
        <f ca="1">RAND()</f>
        <v>0.47994206510395421</v>
      </c>
      <c r="G267">
        <f ca="1">RAND()</f>
        <v>0.56693665541765226</v>
      </c>
      <c r="H267">
        <f ca="1">RAND()</f>
        <v>0.88014385450782429</v>
      </c>
      <c r="I267">
        <f ca="1">RAND()</f>
        <v>0.67972432284243856</v>
      </c>
      <c r="M267" t="str">
        <f ca="1">IF(LEN(J267)&lt;&gt;0,J267,VLOOKUP(D267+$B267,$BJ:$BK,MATCH($BK$1,$BJ$1:$BK$1,0),1))</f>
        <v>지정 장비</v>
      </c>
      <c r="N267" t="str">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Equip6301</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1</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22700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427</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SMG28</v>
      </c>
      <c r="AL267">
        <v>1</v>
      </c>
      <c r="AM267" t="str">
        <f ca="1">IF(ROW()=2,AN267,OFFSET(AM267,-1,0)&amp;IF(LEN(AN267)=0,"",","&amp;AN267))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{"dy":27,"sl":5,"tp":"fe","vl":"Equip6002","cn":1,"pt":"GO","pr":2200}</v>
      </c>
    </row>
    <row r="268" spans="1:40">
      <c r="A268">
        <v>27</v>
      </c>
      <c r="B268">
        <v>6</v>
      </c>
      <c r="C268">
        <f>IF(B268&lt;=9,0,
IF(B268=10,1,2))</f>
        <v>0</v>
      </c>
      <c r="D268">
        <f ca="1">RAND()</f>
        <v>0.76907226382981719</v>
      </c>
      <c r="E268">
        <f ca="1">RAND()</f>
        <v>0.60921642138729015</v>
      </c>
      <c r="F268">
        <f ca="1">RAND()</f>
        <v>0.97259498195709071</v>
      </c>
      <c r="G268">
        <f ca="1">RAND()</f>
        <v>0.70010631120860922</v>
      </c>
      <c r="H268">
        <f ca="1">RAND()</f>
        <v>0.68762219994525953</v>
      </c>
      <c r="I268">
        <f ca="1">RAND()</f>
        <v>0.44732115098756098</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Equip6202</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9300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82</v>
      </c>
      <c r="V268" t="s">
        <v>243</v>
      </c>
      <c r="W268">
        <v>1</v>
      </c>
      <c r="X268" t="s">
        <v>125</v>
      </c>
      <c r="Z268">
        <v>600</v>
      </c>
      <c r="AA268" t="str">
        <f ca="1">IF(ISBLANK(AB268),"",
VLOOKUP(AB268,OFFSET(INDIRECT("$A:$B"),0,MATCH(AB$1&amp;"_Verify",INDIRECT("$1:$1"),0)-1),2,0)
)</f>
        <v>fe</v>
      </c>
      <c r="AB268" t="s">
        <v>82</v>
      </c>
      <c r="AC268" t="s">
        <v>428</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M29 그레이트소드</v>
      </c>
      <c r="AL268">
        <v>1</v>
      </c>
      <c r="AM268" t="str">
        <f ca="1">IF(ROW()=2,AN268,OFFSET(AM268,-1,0)&amp;IF(LEN(AN268)=0,"",","&amp;AN268))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{"dy":27,"sl":6,"tp":"fe","vl":"Equip8201","cn":1,"pt":"GO","pr":29100}</v>
      </c>
    </row>
    <row r="269" spans="1:40">
      <c r="A269">
        <v>27</v>
      </c>
      <c r="B269">
        <v>7</v>
      </c>
      <c r="C269">
        <f>IF(B269&lt;=9,0,
IF(B269=10,1,2))</f>
        <v>0</v>
      </c>
      <c r="D269">
        <f ca="1">RAND()</f>
        <v>0.11449323119350507</v>
      </c>
      <c r="E269">
        <f ca="1">RAND()</f>
        <v>0.57522107518360355</v>
      </c>
      <c r="F269">
        <f ca="1">RAND()</f>
        <v>0.85446167981047627</v>
      </c>
      <c r="G269">
        <f ca="1">RAND()</f>
        <v>0.54784034600896281</v>
      </c>
      <c r="H269">
        <f ca="1">RAND()</f>
        <v>0.69255003939765836</v>
      </c>
      <c r="I269">
        <f ca="1">RAND()</f>
        <v>0.48127323897293128</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Equip6301</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22500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420</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0.42768651699473859</v>
      </c>
      <c r="E270">
        <f ca="1">RAND()</f>
        <v>0.35172285996595209</v>
      </c>
      <c r="F270">
        <f ca="1">RAND()</f>
        <v>0.28239873412493455</v>
      </c>
      <c r="G270">
        <f ca="1">RAND()</f>
        <v>0.99787967665468413</v>
      </c>
      <c r="H270">
        <f ca="1">RAND()</f>
        <v>0.28081182881745459</v>
      </c>
      <c r="I270">
        <f ca="1">RAND()</f>
        <v>0.24804291688002689</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
      </c>
      <c r="AL270">
        <v>1</v>
      </c>
      <c r="AM270" t="str">
        <f ca="1">IF(ROW()=2,AN270,OFFSET(AM270,-1,0)&amp;IF(LEN(AN270)=0,"",","&amp;AN270))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v>
      </c>
    </row>
    <row r="271" spans="1:40">
      <c r="A271">
        <v>27</v>
      </c>
      <c r="B271">
        <v>9</v>
      </c>
      <c r="C271">
        <f>IF(B271&lt;=9,0,
IF(B271=10,1,2))</f>
        <v>0</v>
      </c>
      <c r="D271">
        <f ca="1">RAND()</f>
        <v>0.25738621856194843</v>
      </c>
      <c r="E271">
        <f ca="1">RAND()</f>
        <v>0.62620870262801132</v>
      </c>
      <c r="F271">
        <f ca="1">RAND()</f>
        <v>0.15243268329573567</v>
      </c>
      <c r="G271">
        <f ca="1">RAND()</f>
        <v>0.1758847769611005</v>
      </c>
      <c r="H271">
        <f ca="1">RAND()</f>
        <v>0.18843546763413999</v>
      </c>
      <c r="I271">
        <f ca="1">RAND()</f>
        <v>4.5810566369324346E-2</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
      </c>
      <c r="AL271">
        <v>1</v>
      </c>
      <c r="AM271" t="str">
        <f ca="1">IF(ROW()=2,AN271,OFFSET(AM271,-1,0)&amp;IF(LEN(AN271)=0,"",","&amp;AN271))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v>
      </c>
    </row>
    <row r="272" spans="1:40">
      <c r="A272">
        <v>28</v>
      </c>
      <c r="B272">
        <v>0</v>
      </c>
      <c r="C272">
        <f>IF(B272&lt;=9,0,
IF(B272=10,1,2))</f>
        <v>0</v>
      </c>
      <c r="D272">
        <f ca="1">RAND()</f>
        <v>0.6583203872244946</v>
      </c>
      <c r="E272">
        <f ca="1">RAND()</f>
        <v>0.10283817565986375</v>
      </c>
      <c r="F272">
        <f ca="1">RAND()</f>
        <v>0.31157001422631891</v>
      </c>
      <c r="G272">
        <f ca="1">RAND()</f>
        <v>0.80546155214590232</v>
      </c>
      <c r="H272">
        <f ca="1">RAND()</f>
        <v>0.84061787229199691</v>
      </c>
      <c r="I272">
        <f ca="1">RAND()</f>
        <v>0.92541909551162327</v>
      </c>
      <c r="M272" t="str">
        <f ca="1">IF(LEN(J272)&lt;&gt;0,J272,VLOOKUP(D272+$B272,$BJ:$BK,MATCH($BK$1,$BJ$1:$BK$1,0),1))</f>
        <v>지정 장비</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Equip0302</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GO</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8000</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383</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그림자 단검</v>
      </c>
      <c r="AL272">
        <v>1</v>
      </c>
      <c r="AM272" t="str">
        <f ca="1">IF(ROW()=2,AN272,OFFSET(AM272,-1,0)&amp;IF(LEN(AN272)=0,"",","&amp;AN272))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{"dy":28,"sl":0,"tp":"fe","vl":"Equip1102","cn":1,"pt":"GO","pr":1100}</v>
      </c>
    </row>
    <row r="273" spans="1:40">
      <c r="A273">
        <v>28</v>
      </c>
      <c r="B273">
        <v>1</v>
      </c>
      <c r="C273">
        <f>IF(B273&lt;=9,0,
IF(B273=10,1,2))</f>
        <v>0</v>
      </c>
      <c r="D273">
        <f ca="1">RAND()</f>
        <v>0.28041855895878076</v>
      </c>
      <c r="E273">
        <f ca="1">RAND()</f>
        <v>0.67202234604060063</v>
      </c>
      <c r="F273">
        <f ca="1">RAND()</f>
        <v>0.91665432667518598</v>
      </c>
      <c r="G273">
        <f ca="1">RAND()</f>
        <v>0.46920417988336882</v>
      </c>
      <c r="H273">
        <f ca="1">RAND()</f>
        <v>5.5865498860494189E-2</v>
      </c>
      <c r="I273">
        <f ca="1">RAND()</f>
        <v>0.19750529997042399</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Equip6001</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GO</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1800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429</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작은 별 완드</v>
      </c>
      <c r="AL273">
        <v>1</v>
      </c>
      <c r="AM273" t="str">
        <f ca="1">IF(ROW()=2,AN273,OFFSET(AM273,-1,0)&amp;IF(LEN(AN273)=0,"",","&amp;AN273))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{"dy":28,"sl":1,"tp":"fe","vl":"Equip3202","cn":1,"pt":"DI","pr":4}</v>
      </c>
    </row>
    <row r="274" spans="1:40">
      <c r="A274">
        <v>28</v>
      </c>
      <c r="B274">
        <v>2</v>
      </c>
      <c r="C274">
        <f>IF(B274&lt;=9,0,
IF(B274=10,1,2))</f>
        <v>0</v>
      </c>
      <c r="D274">
        <f ca="1">RAND()</f>
        <v>0.84380056146868276</v>
      </c>
      <c r="E274">
        <f ca="1">RAND()</f>
        <v>0.74769568153954491</v>
      </c>
      <c r="F274">
        <f ca="1">RAND()</f>
        <v>0.60520815399108752</v>
      </c>
      <c r="G274">
        <f ca="1">RAND()</f>
        <v>0.57781573560336397</v>
      </c>
      <c r="H274">
        <f ca="1">RAND()</f>
        <v>0.97636612526002731</v>
      </c>
      <c r="I274">
        <f ca="1">RAND()</f>
        <v>0.14781517109741849</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74769</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11</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3300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430</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잿더미 스톤해머</v>
      </c>
      <c r="AL274">
        <v>1</v>
      </c>
      <c r="AM274" t="str">
        <f ca="1">IF(ROW()=2,AN274,OFFSET(AM274,-1,0)&amp;IF(LEN(AN274)=0,"",","&amp;AN274))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{"dy":28,"sl":2,"tp":"fe","vl":"Equip4302","cn":1,"pt":"GO","pr":7400}</v>
      </c>
    </row>
    <row r="275" spans="1:40">
      <c r="A275">
        <v>28</v>
      </c>
      <c r="B275">
        <v>3</v>
      </c>
      <c r="C275">
        <f>IF(B275&lt;=9,0,
IF(B275=10,1,2))</f>
        <v>0</v>
      </c>
      <c r="D275">
        <f ca="1">RAND()</f>
        <v>0.86133149586035607</v>
      </c>
      <c r="E275">
        <f ca="1">RAND()</f>
        <v>0.78704264206426133</v>
      </c>
      <c r="F275">
        <f ca="1">RAND()</f>
        <v>0.21411477236249077</v>
      </c>
      <c r="G275">
        <f ca="1">RAND()</f>
        <v>0.24074827388745967</v>
      </c>
      <c r="H275">
        <f ca="1">RAND()</f>
        <v>0.86179717214559171</v>
      </c>
      <c r="I275">
        <f ca="1">RAND()</f>
        <v>0.89002032403174669</v>
      </c>
      <c r="M275" t="str">
        <f ca="1">IF(LEN(J275)&lt;&gt;0,J275,VLOOKUP(D275+$B275,$BJ:$BK,MATCH($BK$1,$BJ$1:$BK$1,0),1))</f>
        <v>안 지정 캐릭터 PP 일반등급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78704</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12</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3600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503</v>
      </c>
      <c r="AD275">
        <v>1</v>
      </c>
      <c r="AE275" t="s">
        <v>125</v>
      </c>
      <c r="AG275">
        <v>3200</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은빛 유산</v>
      </c>
      <c r="AL275">
        <v>1</v>
      </c>
      <c r="AM275" t="str">
        <f ca="1">IF(ROW()=2,AN275,OFFSET(AM275,-1,0)&amp;IF(LEN(AN275)=0,"",","&amp;AN275))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{"dy":28,"sl":3,"tp":"fe","vl":"Equip0202","cn":1,"pt":"GO","pr":3200}</v>
      </c>
    </row>
    <row r="276" spans="1:40">
      <c r="A276">
        <v>28</v>
      </c>
      <c r="B276">
        <v>4</v>
      </c>
      <c r="C276">
        <f>IF(B276&lt;=9,0,
IF(B276=10,1,2))</f>
        <v>0</v>
      </c>
      <c r="D276">
        <f ca="1">RAND()</f>
        <v>0.43811878448945307</v>
      </c>
      <c r="E276">
        <f ca="1">RAND()</f>
        <v>0.40306990883285898</v>
      </c>
      <c r="F276">
        <f ca="1">RAND()</f>
        <v>0.82049706033793457</v>
      </c>
      <c r="G276">
        <f ca="1">RAND()</f>
        <v>0.12084836617307737</v>
      </c>
      <c r="H276">
        <f ca="1">RAND()</f>
        <v>7.7167838573322101E-3</v>
      </c>
      <c r="I276">
        <f ca="1">RAND()</f>
        <v>0.70301349788234024</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40306</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7</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2100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432</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귀족의 하사품</v>
      </c>
      <c r="AL276">
        <v>1</v>
      </c>
      <c r="AM276" t="str">
        <f ca="1">IF(ROW()=2,AN276,OFFSET(AM276,-1,0)&amp;IF(LEN(AN276)=0,"",","&amp;AN276))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{"dy":28,"sl":4,"tp":"fe","vl":"Equip7201","cn":1,"pt":"GO","pr":9600}</v>
      </c>
    </row>
    <row r="277" spans="1:40">
      <c r="A277">
        <v>28</v>
      </c>
      <c r="B277">
        <v>5</v>
      </c>
      <c r="C277">
        <f>IF(B277&lt;=9,0,
IF(B277=10,1,2))</f>
        <v>0</v>
      </c>
      <c r="D277">
        <f ca="1">RAND()</f>
        <v>0.16195241301594276</v>
      </c>
      <c r="E277">
        <f ca="1">RAND()</f>
        <v>0.5676841224339968</v>
      </c>
      <c r="F277">
        <f ca="1">RAND()</f>
        <v>0.8309696366775785</v>
      </c>
      <c r="G277">
        <f ca="1">RAND()</f>
        <v>0.98543788837315882</v>
      </c>
      <c r="H277">
        <f ca="1">RAND()</f>
        <v>0.39592465928135034</v>
      </c>
      <c r="I277">
        <f ca="1">RAND()</f>
        <v>0.41525945219135219</v>
      </c>
      <c r="M277" t="str">
        <f ca="1">IF(LEN(J277)&lt;&gt;0,J277,VLOOKUP(D277+$B277,$BJ:$BK,MATCH($BK$1,$BJ$1:$BK$1,0),1))</f>
        <v>지정 장비</v>
      </c>
      <c r="N277" t="str">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Equip5001</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1</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GO</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700</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0.5040628116108693</v>
      </c>
      <c r="E278">
        <f ca="1">RAND()</f>
        <v>0.15685025029648625</v>
      </c>
      <c r="F278">
        <f ca="1">RAND()</f>
        <v>0.54151205630962806</v>
      </c>
      <c r="G278">
        <f ca="1">RAND()</f>
        <v>0.21864903870939478</v>
      </c>
      <c r="H278">
        <f ca="1">RAND()</f>
        <v>0.8668579113768452</v>
      </c>
      <c r="I278">
        <f ca="1">RAND()</f>
        <v>0.11161494073144074</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Equip1403</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DI</v>
      </c>
      <c r="Q278">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34</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17</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전설</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0.95209000470819538</v>
      </c>
      <c r="E279">
        <f ca="1">RAND()</f>
        <v>0.24834283620127739</v>
      </c>
      <c r="F279">
        <f ca="1">RAND()</f>
        <v>0.12070735746599215</v>
      </c>
      <c r="G279">
        <f ca="1">RAND()</f>
        <v>0.88534305591884188</v>
      </c>
      <c r="H279">
        <f ca="1">RAND()</f>
        <v>0.11962775156419891</v>
      </c>
      <c r="I279">
        <f ca="1">RAND()</f>
        <v>0.27611560871318575</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Equip2302</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GO</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7300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0.32293657065521908</v>
      </c>
      <c r="E280">
        <f ca="1">RAND()</f>
        <v>0.82371424230155499</v>
      </c>
      <c r="F280">
        <f ca="1">RAND()</f>
        <v>0.98832648573675441</v>
      </c>
      <c r="G280">
        <f ca="1">RAND()</f>
        <v>0.70293714994653311</v>
      </c>
      <c r="H280">
        <f ca="1">RAND()</f>
        <v>0.12621061315175386</v>
      </c>
      <c r="I280">
        <f ca="1">RAND()</f>
        <v>0.70785876249909607</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fl5</v>
      </c>
      <c r="AB280" t="s">
        <v>286</v>
      </c>
      <c r="AC280" t="s">
        <v>515</v>
      </c>
      <c r="AD280">
        <v>1</v>
      </c>
      <c r="AE280" t="s">
        <v>129</v>
      </c>
      <c r="AF280">
        <v>80</v>
      </c>
      <c r="AG280">
        <v>49</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딘즈</v>
      </c>
      <c r="AL280">
        <v>1</v>
      </c>
      <c r="AM280" t="str">
        <f ca="1">IF(ROW()=2,AN280,OFFSET(AM280,-1,0)&amp;IF(LEN(AN280)=0,"",","&amp;AN280))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{"dy":28,"sl":8,"tp":"fl5","vl":"Actor3022","cn":1,"pt":"DI","pp":80,"pr":49}</v>
      </c>
    </row>
    <row r="281" spans="1:40">
      <c r="A281">
        <v>28</v>
      </c>
      <c r="B281">
        <v>9</v>
      </c>
      <c r="C281">
        <f>IF(B281&lt;=9,0,
IF(B281=10,1,2))</f>
        <v>0</v>
      </c>
      <c r="D281">
        <f ca="1">RAND()</f>
        <v>0.6156508285475093</v>
      </c>
      <c r="E281">
        <f ca="1">RAND()</f>
        <v>0.36866809748813478</v>
      </c>
      <c r="F281">
        <f ca="1">RAND()</f>
        <v>0.26659887317317288</v>
      </c>
      <c r="G281">
        <f ca="1">RAND()</f>
        <v>0.54471173193100719</v>
      </c>
      <c r="H281">
        <f ca="1">RAND()</f>
        <v>0.20890461276701544</v>
      </c>
      <c r="I281">
        <f ca="1">RAND()</f>
        <v>0.87636787973834185</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fl6</v>
      </c>
      <c r="AB281" t="s">
        <v>287</v>
      </c>
      <c r="AC281" t="s">
        <v>515</v>
      </c>
      <c r="AD281">
        <v>1</v>
      </c>
      <c r="AE281" t="s">
        <v>129</v>
      </c>
      <c r="AF281">
        <v>80</v>
      </c>
      <c r="AG281">
        <v>49</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딘즈</v>
      </c>
      <c r="AL281">
        <v>1</v>
      </c>
      <c r="AM281" t="str">
        <f ca="1">IF(ROW()=2,AN281,OFFSET(AM281,-1,0)&amp;IF(LEN(AN281)=0,"",","&amp;AN281))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{"dy":28,"sl":9,"tp":"fl6","vl":"Actor3022","cn":1,"pt":"DI","pp":80,"pr":49}</v>
      </c>
    </row>
    <row r="282" spans="1:40">
      <c r="A282">
        <v>29</v>
      </c>
      <c r="B282">
        <v>0</v>
      </c>
      <c r="C282">
        <f>IF(B282&lt;=9,0,
IF(B282=10,1,2))</f>
        <v>0</v>
      </c>
      <c r="D282">
        <f ca="1">RAND()</f>
        <v>0.19097490459964273</v>
      </c>
      <c r="E282">
        <f ca="1">RAND()</f>
        <v>0.98709395988043802</v>
      </c>
      <c r="F282">
        <f ca="1">RAND()</f>
        <v>0.373221697722255</v>
      </c>
      <c r="G282">
        <f ca="1">RAND()</f>
        <v>2.1052389648268388E-4</v>
      </c>
      <c r="H282">
        <f ca="1">RAND()</f>
        <v>0.98828152943813685</v>
      </c>
      <c r="I282">
        <f ca="1">RAND()</f>
        <v>0.39383581127890899</v>
      </c>
      <c r="M282" t="str">
        <f ca="1">IF(LEN(J282)&lt;&gt;0,J282,VLOOKUP(D282+$B282,$BJ:$BK,MATCH($BK$1,$BJ$1:$BK$1,0),1))</f>
        <v>지정 장비</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Equip8302</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DI</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93</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0.68134812249707144</v>
      </c>
      <c r="E283">
        <f ca="1">RAND()</f>
        <v>0.24733388576395909</v>
      </c>
      <c r="F283">
        <f ca="1">RAND()</f>
        <v>0.88541969802899123</v>
      </c>
      <c r="G283">
        <f ca="1">RAND()</f>
        <v>0.55290625858329145</v>
      </c>
      <c r="H283">
        <f ca="1">RAND()</f>
        <v>0.55587872787810511</v>
      </c>
      <c r="I283">
        <f ca="1">RAND()</f>
        <v>0.48893893413864598</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Equip2002</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700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487</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석공의 망치</v>
      </c>
      <c r="AL283">
        <v>1</v>
      </c>
      <c r="AM283" t="str">
        <f ca="1">IF(ROW()=2,AN283,OFFSET(AM283,-1,0)&amp;IF(LEN(AN283)=0,"",","&amp;AN283))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{"dy":29,"sl":1,"tp":"fe","vl":"Equip4001","cn":1,"pt":"GO","pr":600}</v>
      </c>
    </row>
    <row r="284" spans="1:40">
      <c r="A284">
        <v>29</v>
      </c>
      <c r="B284">
        <v>2</v>
      </c>
      <c r="C284">
        <f>IF(B284&lt;=9,0,
IF(B284=10,1,2))</f>
        <v>0</v>
      </c>
      <c r="D284">
        <f ca="1">RAND()</f>
        <v>0.83755489333070277</v>
      </c>
      <c r="E284">
        <f ca="1">RAND()</f>
        <v>0.85457670496080007</v>
      </c>
      <c r="F284">
        <f ca="1">RAND()</f>
        <v>0.43902302630080703</v>
      </c>
      <c r="G284">
        <f ca="1">RAND()</f>
        <v>0.73638751615969544</v>
      </c>
      <c r="H284">
        <f ca="1">RAND()</f>
        <v>0.59371732278630307</v>
      </c>
      <c r="I284">
        <f ca="1">RAND()</f>
        <v>0.68770029088956586</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85457</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13</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3900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0.60095161094687422</v>
      </c>
      <c r="E285">
        <f ca="1">RAND()</f>
        <v>0.30593985941134971</v>
      </c>
      <c r="F285">
        <f ca="1">RAND()</f>
        <v>0.4654875621346708</v>
      </c>
      <c r="G285">
        <f ca="1">RAND()</f>
        <v>0.83269500287361997</v>
      </c>
      <c r="H285">
        <f ca="1">RAND()</f>
        <v>0.1845254939209281</v>
      </c>
      <c r="I285">
        <f ca="1">RAND()</f>
        <v>0.51206367656415863</v>
      </c>
      <c r="M285" t="str">
        <f ca="1">IF(LEN(J285)&lt;&gt;0,J285,VLOOKUP(D285+$B285,$BJ:$BK,MATCH($BK$1,$BJ$1:$BK$1,0),1))</f>
        <v>안 지정 캐릭터 PP 일반등급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30593</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6</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1800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483</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파수꾼의 숏보우</v>
      </c>
      <c r="AL285">
        <v>1</v>
      </c>
      <c r="AM285" t="str">
        <f ca="1">IF(ROW()=2,AN285,OFFSET(AM285,-1,0)&amp;IF(LEN(AN285)=0,"",","&amp;AN285))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{"dy":29,"sl":3,"tp":"fe","vl":"Equip2202","cn":1,"pt":"DI","pr":4}</v>
      </c>
    </row>
    <row r="286" spans="1:40">
      <c r="A286">
        <v>29</v>
      </c>
      <c r="B286">
        <v>4</v>
      </c>
      <c r="C286">
        <f>IF(B286&lt;=9,0,
IF(B286=10,1,2))</f>
        <v>0</v>
      </c>
      <c r="D286">
        <f ca="1">RAND()</f>
        <v>0.18228360121625042</v>
      </c>
      <c r="E286">
        <f ca="1">RAND()</f>
        <v>0.80642873141515736</v>
      </c>
      <c r="F286">
        <f ca="1">RAND()</f>
        <v>0.36351471570525751</v>
      </c>
      <c r="G286">
        <f ca="1">RAND()</f>
        <v>0.48358238530134279</v>
      </c>
      <c r="H286">
        <f ca="1">RAND()</f>
        <v>0.49584449053248991</v>
      </c>
      <c r="I286">
        <f ca="1">RAND()</f>
        <v>0.47867141689158288</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80642</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12</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3600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0.83040780068881548</v>
      </c>
      <c r="E287">
        <f ca="1">RAND()</f>
        <v>7.8139416298044995E-2</v>
      </c>
      <c r="F287">
        <f ca="1">RAND()</f>
        <v>0.10589326013610367</v>
      </c>
      <c r="G287">
        <f ca="1">RAND()</f>
        <v>0.64594303613440929</v>
      </c>
      <c r="H287">
        <f ca="1">RAND()</f>
        <v>0.61293005326271799</v>
      </c>
      <c r="I287">
        <f ca="1">RAND()</f>
        <v>0.33890820286492762</v>
      </c>
      <c r="M287" t="str">
        <f ca="1">IF(LEN(J287)&lt;&gt;0,J287,VLOOKUP(D287+$B287,$BJ:$BK,MATCH($BK$1,$BJ$1:$BK$1,0),1))</f>
        <v>안 지정 캐릭터 PP 일반등급</v>
      </c>
      <c r="N287">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7813</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3</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900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460</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루비 장식 아밍 소드</v>
      </c>
      <c r="AL287">
        <v>1</v>
      </c>
      <c r="AM287" t="str">
        <f ca="1">IF(ROW()=2,AN287,OFFSET(AM287,-1,0)&amp;IF(LEN(AN287)=0,"",","&amp;AN287))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{"dy":29,"sl":5,"tp":"fe","vl":"Equip5001","cn":1,"pt":"GO","pr":700}</v>
      </c>
    </row>
    <row r="288" spans="1:40">
      <c r="A288">
        <v>29</v>
      </c>
      <c r="B288">
        <v>6</v>
      </c>
      <c r="C288">
        <f>IF(B288&lt;=9,0,
IF(B288=10,1,2))</f>
        <v>0</v>
      </c>
      <c r="D288">
        <f ca="1">RAND()</f>
        <v>0.92219361750602624</v>
      </c>
      <c r="E288">
        <f ca="1">RAND()</f>
        <v>0.19431387704624403</v>
      </c>
      <c r="F288">
        <f ca="1">RAND()</f>
        <v>0.24616899054222896</v>
      </c>
      <c r="G288">
        <f ca="1">RAND()</f>
        <v>0.51885532691649516</v>
      </c>
      <c r="H288">
        <f ca="1">RAND()</f>
        <v>0.74785728367465221</v>
      </c>
      <c r="I288">
        <f ca="1">RAND()</f>
        <v>0.50293905242677883</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Equip2102</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GO</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1300</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463</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낙원으로의 길</v>
      </c>
      <c r="AL288">
        <v>1</v>
      </c>
      <c r="AM288" t="str">
        <f ca="1">IF(ROW()=2,AN288,OFFSET(AM288,-1,0)&amp;IF(LEN(AN288)=0,"",","&amp;AN288))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{"dy":29,"sl":6,"tp":"fe","vl":"Equip7202","cn":1,"pt":"GO","pr":9500}</v>
      </c>
    </row>
    <row r="289" spans="1:40">
      <c r="A289">
        <v>29</v>
      </c>
      <c r="B289">
        <v>7</v>
      </c>
      <c r="C289">
        <f>IF(B289&lt;=9,0,
IF(B289=10,1,2))</f>
        <v>0</v>
      </c>
      <c r="D289">
        <f ca="1">RAND()</f>
        <v>0.80328496318931697</v>
      </c>
      <c r="E289">
        <f ca="1">RAND()</f>
        <v>0.75543862829393071</v>
      </c>
      <c r="F289">
        <f ca="1">RAND()</f>
        <v>0.8337751301288987</v>
      </c>
      <c r="G289">
        <f ca="1">RAND()</f>
        <v>0.49969058522583332</v>
      </c>
      <c r="H289">
        <f ca="1">RAND()</f>
        <v>0.66113501500497329</v>
      </c>
      <c r="I289">
        <f ca="1">RAND()</f>
        <v>0.38945361943846735</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Equip8101</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7900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433</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왕조의 블레이드</v>
      </c>
      <c r="AL289">
        <v>1</v>
      </c>
      <c r="AM289" t="str">
        <f ca="1">IF(ROW()=2,AN289,OFFSET(AM289,-1,0)&amp;IF(LEN(AN289)=0,"",","&amp;AN289))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{"dy":29,"sl":7,"tp":"fe","vl":"Equip8102","cn":1,"pt":"GO","pr":8500}</v>
      </c>
    </row>
    <row r="290" spans="1:40">
      <c r="A290">
        <v>29</v>
      </c>
      <c r="B290">
        <v>8</v>
      </c>
      <c r="C290">
        <f>IF(B290&lt;=9,0,
IF(B290=10,1,2))</f>
        <v>0</v>
      </c>
      <c r="D290">
        <f ca="1">RAND()</f>
        <v>3.9496128090162674E-2</v>
      </c>
      <c r="E290">
        <f ca="1">RAND()</f>
        <v>0.88980906124406689</v>
      </c>
      <c r="F290">
        <f ca="1">RAND()</f>
        <v>0.34205168941014363</v>
      </c>
      <c r="G290">
        <f ca="1">RAND()</f>
        <v>7.5643700334093622E-2</v>
      </c>
      <c r="H290">
        <f ca="1">RAND()</f>
        <v>0.19621670653235757</v>
      </c>
      <c r="I290">
        <f ca="1">RAND()</f>
        <v>0.82473191677450386</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
      </c>
      <c r="AL290">
        <v>1</v>
      </c>
      <c r="AM290" t="str">
        <f ca="1">IF(ROW()=2,AN290,OFFSET(AM290,-1,0)&amp;IF(LEN(AN290)=0,"",","&amp;AN290))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v>
      </c>
    </row>
    <row r="291" spans="1:40">
      <c r="A291">
        <v>29</v>
      </c>
      <c r="B291">
        <v>9</v>
      </c>
      <c r="C291">
        <f>IF(B291&lt;=9,0,
IF(B291=10,1,2))</f>
        <v>0</v>
      </c>
      <c r="D291">
        <f ca="1">RAND()</f>
        <v>0.87668708764382941</v>
      </c>
      <c r="E291">
        <f ca="1">RAND()</f>
        <v>0.20368074061719921</v>
      </c>
      <c r="F291">
        <f ca="1">RAND()</f>
        <v>0.40114462819565488</v>
      </c>
      <c r="G291">
        <f ca="1">RAND()</f>
        <v>0.91015008643484019</v>
      </c>
      <c r="H291">
        <f ca="1">RAND()</f>
        <v>0.2626318407887881</v>
      </c>
      <c r="I291">
        <f ca="1">RAND()</f>
        <v>0.25660835003958871</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
      </c>
      <c r="AL291">
        <v>1</v>
      </c>
      <c r="AM291" t="str">
        <f ca="1">IF(ROW()=2,AN291,OFFSET(AM291,-1,0)&amp;IF(LEN(AN291)=0,"",","&amp;AN291))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v>
      </c>
    </row>
    <row r="292" spans="1:40">
      <c r="A292">
        <v>30</v>
      </c>
      <c r="B292">
        <v>0</v>
      </c>
      <c r="C292">
        <f>IF(B292&lt;=9,0,
IF(B292=10,1,2))</f>
        <v>0</v>
      </c>
      <c r="D292">
        <f ca="1">RAND()</f>
        <v>0.91654491142682526</v>
      </c>
      <c r="E292">
        <f ca="1">RAND()</f>
        <v>0.28685717176185543</v>
      </c>
      <c r="F292">
        <f ca="1">RAND()</f>
        <v>0.94144403549472488</v>
      </c>
      <c r="G292">
        <f ca="1">RAND()</f>
        <v>0.32404967671365958</v>
      </c>
      <c r="H292">
        <f ca="1">RAND()</f>
        <v>0.2311629101766649</v>
      </c>
      <c r="I292">
        <f ca="1">RAND()</f>
        <v>0.97264629118821933</v>
      </c>
      <c r="M292" t="str">
        <f ca="1">IF(LEN(J292)&lt;&gt;0,J292,VLOOKUP(D292+$B292,$BJ:$BK,MATCH($BK$1,$BJ$1:$BK$1,0),1))</f>
        <v>캐릭터 상자 일반등급</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삭제</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DI</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29</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399</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피의 착즙기</v>
      </c>
      <c r="AL292">
        <v>1</v>
      </c>
      <c r="AM292" t="str">
        <f ca="1">IF(ROW()=2,AN292,OFFSET(AM292,-1,0)&amp;IF(LEN(AN292)=0,"",","&amp;AN292))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{"dy":30,"sl":0,"tp":"fe","vl":"Equip4002","cn":1,"pt":"GO","pr":600}</v>
      </c>
    </row>
    <row r="293" spans="1:40">
      <c r="A293">
        <v>30</v>
      </c>
      <c r="B293">
        <v>1</v>
      </c>
      <c r="C293">
        <f>IF(B293&lt;=9,0,
IF(B293=10,1,2))</f>
        <v>0</v>
      </c>
      <c r="D293">
        <f ca="1">RAND()</f>
        <v>0.4234393211091898</v>
      </c>
      <c r="E293">
        <f ca="1">RAND()</f>
        <v>0.85615240826223615</v>
      </c>
      <c r="F293">
        <f ca="1">RAND()</f>
        <v>0.68113200913865002</v>
      </c>
      <c r="G293">
        <f ca="1">RAND()</f>
        <v>0.42946863023071913</v>
      </c>
      <c r="H293">
        <f ca="1">RAND()</f>
        <v>0.75862664414855296</v>
      </c>
      <c r="I293">
        <f ca="1">RAND()</f>
        <v>0.76373868192880423</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Equip7202</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DI</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16</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425</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흑마법의 지팡이</v>
      </c>
      <c r="AL293">
        <v>1</v>
      </c>
      <c r="AM293" t="str">
        <f ca="1">IF(ROW()=2,AN293,OFFSET(AM293,-1,0)&amp;IF(LEN(AN293)=0,"",","&amp;AN293))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{"dy":30,"sl":1,"tp":"fe","vl":"Equip3102","cn":1,"pt":"GO","pr":1000}</v>
      </c>
    </row>
    <row r="294" spans="1:40">
      <c r="A294">
        <v>30</v>
      </c>
      <c r="B294">
        <v>2</v>
      </c>
      <c r="C294">
        <f>IF(B294&lt;=9,0,
IF(B294=10,1,2))</f>
        <v>0</v>
      </c>
      <c r="D294">
        <f ca="1">RAND()</f>
        <v>0.97639410253496506</v>
      </c>
      <c r="E294">
        <f ca="1">RAND()</f>
        <v>0.8840154027864171</v>
      </c>
      <c r="F294">
        <f ca="1">RAND()</f>
        <v>0.16326008156424965</v>
      </c>
      <c r="G294">
        <f ca="1">RAND()</f>
        <v>0.24121726905988927</v>
      </c>
      <c r="H294">
        <f ca="1">RAND()</f>
        <v>0.24844963857398439</v>
      </c>
      <c r="I294">
        <f ca="1">RAND()</f>
        <v>0.71387413654408016</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88401</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13</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3900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467</v>
      </c>
      <c r="AD294">
        <v>1</v>
      </c>
      <c r="AE294" t="s">
        <v>125</v>
      </c>
      <c r="AG294">
        <v>3300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은빛 유산</v>
      </c>
      <c r="AL294">
        <v>1</v>
      </c>
      <c r="AM294" t="str">
        <f ca="1">IF(ROW()=2,AN294,OFFSET(AM294,-1,0)&amp;IF(LEN(AN294)=0,"",","&amp;AN294))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{"dy":30,"sl":2,"tp":"fe","vl":"Equip0202","cn":1,"pt":"GO","pr":3300}</v>
      </c>
    </row>
    <row r="295" spans="1:40">
      <c r="A295">
        <v>30</v>
      </c>
      <c r="B295">
        <v>3</v>
      </c>
      <c r="C295">
        <f>IF(B295&lt;=9,0,
IF(B295=10,1,2))</f>
        <v>0</v>
      </c>
      <c r="D295">
        <f ca="1">RAND()</f>
        <v>0.53215769670025415</v>
      </c>
      <c r="E295">
        <f ca="1">RAND()</f>
        <v>0.11112426891849014</v>
      </c>
      <c r="F295">
        <f ca="1">RAND()</f>
        <v>0.83656319850156036</v>
      </c>
      <c r="G295">
        <f ca="1">RAND()</f>
        <v>0.28371339698008013</v>
      </c>
      <c r="H295">
        <f ca="1">RAND()</f>
        <v>0.52850353807734196</v>
      </c>
      <c r="I295">
        <f ca="1">RAND()</f>
        <v>0.98367426136026859</v>
      </c>
      <c r="M295" t="str">
        <f ca="1">IF(LEN(J295)&lt;&gt;0,J295,VLOOKUP(D295+$B295,$BJ:$BK,MATCH($BK$1,$BJ$1:$BK$1,0),1))</f>
        <v>안 지정 캐릭터 PP 일반등급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11112</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4</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1200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0.43253518561228332</v>
      </c>
      <c r="E296">
        <f ca="1">RAND()</f>
        <v>0.38536453316381447</v>
      </c>
      <c r="F296">
        <f ca="1">RAND()</f>
        <v>0.59187753949307975</v>
      </c>
      <c r="G296">
        <f ca="1">RAND()</f>
        <v>0.48402147012098806</v>
      </c>
      <c r="H296">
        <f ca="1">RAND()</f>
        <v>0.23395199404611655</v>
      </c>
      <c r="I296">
        <f ca="1">RAND()</f>
        <v>0.18049311322502704</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38536</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7</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2100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435</v>
      </c>
      <c r="AD296">
        <v>1</v>
      </c>
      <c r="AE296" t="s">
        <v>125</v>
      </c>
      <c r="AG296">
        <v>1800</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까마귀 리볼버</v>
      </c>
      <c r="AL296">
        <v>1</v>
      </c>
      <c r="AM296" t="str">
        <f ca="1">IF(ROW()=2,AN296,OFFSET(AM296,-1,0)&amp;IF(LEN(AN296)=0,"",","&amp;AN296))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{"dy":30,"sl":4,"tp":"fe","vl":"Equip6001","cn":1,"pt":"GO","pr":1800}</v>
      </c>
    </row>
    <row r="297" spans="1:40">
      <c r="A297">
        <v>30</v>
      </c>
      <c r="B297">
        <v>5</v>
      </c>
      <c r="C297">
        <f>IF(B297&lt;=9,0,
IF(B297=10,1,2))</f>
        <v>0</v>
      </c>
      <c r="D297">
        <f ca="1">RAND()</f>
        <v>0.5785551309160093</v>
      </c>
      <c r="E297">
        <f ca="1">RAND()</f>
        <v>0.32163036518160659</v>
      </c>
      <c r="F297">
        <f ca="1">RAND()</f>
        <v>0.82100598780033684</v>
      </c>
      <c r="G297">
        <f ca="1">RAND()</f>
        <v>0.84218297908894812</v>
      </c>
      <c r="H297">
        <f ca="1">RAND()</f>
        <v>0.41921499483934188</v>
      </c>
      <c r="I297">
        <f ca="1">RAND()</f>
        <v>0.99225724854689468</v>
      </c>
      <c r="M297" t="str">
        <f ca="1">IF(LEN(J297)&lt;&gt;0,J297,VLOOKUP(D297+$B297,$BJ:$BK,MATCH($BK$1,$BJ$1:$BK$1,0),1))</f>
        <v>안 지정 캐릭터 PP 영웅등급</v>
      </c>
      <c r="N297">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32163</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6</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1800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3.8123138369081655E-2</v>
      </c>
      <c r="E298">
        <f ca="1">RAND()</f>
        <v>4.658311825034811E-2</v>
      </c>
      <c r="F298">
        <f ca="1">RAND()</f>
        <v>0.55852312711893393</v>
      </c>
      <c r="G298">
        <f ca="1">RAND()</f>
        <v>0.41555142518998101</v>
      </c>
      <c r="H298">
        <f ca="1">RAND()</f>
        <v>0.98068678520629315</v>
      </c>
      <c r="I298">
        <f ca="1">RAND()</f>
        <v>0.87002279144697925</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Equip0201</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GO</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3400</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419</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스톤 버스터</v>
      </c>
      <c r="AL298">
        <v>1</v>
      </c>
      <c r="AM298" t="str">
        <f ca="1">IF(ROW()=2,AN298,OFFSET(AM298,-1,0)&amp;IF(LEN(AN298)=0,"",","&amp;AN298))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{"dy":30,"sl":6,"tp":"fe","vl":"Equip8101","cn":1,"pt":"GO","pr":8100}</v>
      </c>
    </row>
    <row r="299" spans="1:40">
      <c r="A299">
        <v>30</v>
      </c>
      <c r="B299">
        <v>7</v>
      </c>
      <c r="C299">
        <f>IF(B299&lt;=9,0,
IF(B299=10,1,2))</f>
        <v>0</v>
      </c>
      <c r="D299">
        <f ca="1">RAND()</f>
        <v>0.54130073752978647</v>
      </c>
      <c r="E299">
        <f ca="1">RAND()</f>
        <v>0.28252723829655046</v>
      </c>
      <c r="F299">
        <f ca="1">RAND()</f>
        <v>0.11133818432231501</v>
      </c>
      <c r="G299">
        <f ca="1">RAND()</f>
        <v>0.67955868218062609</v>
      </c>
      <c r="H299">
        <f ca="1">RAND()</f>
        <v>0.19767259189323216</v>
      </c>
      <c r="I299">
        <f ca="1">RAND()</f>
        <v>0.63724157968242223</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Equip3101</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GO</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1300</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0.44747744099687847</v>
      </c>
      <c r="E300">
        <f ca="1">RAND()</f>
        <v>9.7934548553576306E-2</v>
      </c>
      <c r="F300">
        <f ca="1">RAND()</f>
        <v>0.82475402916204033</v>
      </c>
      <c r="G300">
        <f ca="1">RAND()</f>
        <v>0.44877754268393866</v>
      </c>
      <c r="H300">
        <f ca="1">RAND()</f>
        <v>0.33380157948129774</v>
      </c>
      <c r="I300">
        <f ca="1">RAND()</f>
        <v>0.38631118213089177</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
      </c>
      <c r="AL300">
        <v>1</v>
      </c>
      <c r="AM300" t="str">
        <f ca="1">IF(ROW()=2,AN300,OFFSET(AM300,-1,0)&amp;IF(LEN(AN300)=0,"",","&amp;AN300))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v>
      </c>
    </row>
    <row r="301" spans="1:40">
      <c r="A301">
        <v>30</v>
      </c>
      <c r="B301">
        <v>9</v>
      </c>
      <c r="C301">
        <f>IF(B301&lt;=9,0,
IF(B301=10,1,2))</f>
        <v>0</v>
      </c>
      <c r="D301">
        <f ca="1">RAND()</f>
        <v>2.9442368043844258E-2</v>
      </c>
      <c r="E301">
        <f ca="1">RAND()</f>
        <v>0.98995109169104167</v>
      </c>
      <c r="F301">
        <f ca="1">RAND()</f>
        <v>0.26186832542126148</v>
      </c>
      <c r="G301">
        <f ca="1">RAND()</f>
        <v>6.3792021055295245E-2</v>
      </c>
      <c r="H301">
        <f ca="1">RAND()</f>
        <v>0.66209300742019994</v>
      </c>
      <c r="I301">
        <f ca="1">RAND()</f>
        <v>0.60164253072081741</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
      </c>
      <c r="AL301">
        <v>1</v>
      </c>
      <c r="AM301" t="str">
        <f ca="1">IF(ROW()=2,AN301,OFFSET(AM301,-1,0)&amp;IF(LEN(AN301)=0,"",","&amp;AN301))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v>
      </c>
    </row>
    <row r="302" spans="1:40">
      <c r="A302">
        <v>31</v>
      </c>
      <c r="B302">
        <v>0</v>
      </c>
      <c r="C302">
        <f>IF(B302&lt;=9,0,
IF(B302=10,1,2))</f>
        <v>0</v>
      </c>
      <c r="D302">
        <f ca="1">RAND()</f>
        <v>0.52380862157631658</v>
      </c>
      <c r="E302">
        <f ca="1">RAND()</f>
        <v>0.50546846738193973</v>
      </c>
      <c r="F302">
        <f ca="1">RAND()</f>
        <v>0.52914754045335433</v>
      </c>
      <c r="G302">
        <f ca="1">RAND()</f>
        <v>0.71760864702330984</v>
      </c>
      <c r="H302">
        <f ca="1">RAND()</f>
        <v>0.13837515913660214</v>
      </c>
      <c r="I302">
        <f ca="1">RAND()</f>
        <v>0.49382501861762207</v>
      </c>
      <c r="M302" t="str">
        <f ca="1">IF(LEN(J302)&lt;&gt;0,J302,VLOOKUP(D302+$B302,$BJ:$BK,MATCH($BK$1,$BJ$1:$BK$1,0),1))</f>
        <v>지정 장비</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Equip4201</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GO</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3000</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436</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칼날 손잡이</v>
      </c>
      <c r="AL302">
        <v>1</v>
      </c>
      <c r="AM302" t="str">
        <f ca="1">IF(ROW()=2,AN302,OFFSET(AM302,-1,0)&amp;IF(LEN(AN302)=0,"",","&amp;AN302))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{"dy":31,"sl":0,"tp":"fe","vl":"Equip1101","cn":1,"pt":"GO","pr":1300}</v>
      </c>
    </row>
    <row r="303" spans="1:40">
      <c r="A303">
        <v>31</v>
      </c>
      <c r="B303">
        <v>1</v>
      </c>
      <c r="C303">
        <f>IF(B303&lt;=9,0,
IF(B303=10,1,2))</f>
        <v>0</v>
      </c>
      <c r="D303">
        <f ca="1">RAND()</f>
        <v>0.17015056598990441</v>
      </c>
      <c r="E303">
        <f ca="1">RAND()</f>
        <v>0.10337658537423622</v>
      </c>
      <c r="F303">
        <f ca="1">RAND()</f>
        <v>0.99521174009378754</v>
      </c>
      <c r="G303">
        <f ca="1">RAND()</f>
        <v>0.41986974884581818</v>
      </c>
      <c r="H303">
        <f ca="1">RAND()</f>
        <v>0.66947129665181926</v>
      </c>
      <c r="I303">
        <f ca="1">RAND()</f>
        <v>0.47276143985976871</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Equip0302</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DI</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11</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0.38262731083660395</v>
      </c>
      <c r="E304">
        <f ca="1">RAND()</f>
        <v>0.27064379051436338</v>
      </c>
      <c r="F304">
        <f ca="1">RAND()</f>
        <v>0.61185459088937433</v>
      </c>
      <c r="G304">
        <f ca="1">RAND()</f>
        <v>0.13095714929545799</v>
      </c>
      <c r="H304">
        <f ca="1">RAND()</f>
        <v>0.49165513440158959</v>
      </c>
      <c r="I304">
        <f ca="1">RAND()</f>
        <v>0.10119864296638958</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27064</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6</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1800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398</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유목민의 가보</v>
      </c>
      <c r="AL304">
        <v>1</v>
      </c>
      <c r="AM304" t="str">
        <f ca="1">IF(ROW()=2,AN304,OFFSET(AM304,-1,0)&amp;IF(LEN(AN304)=0,"",","&amp;AN304))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{"dy":31,"sl":2,"tp":"fe","vl":"Equip2001","cn":1,"pt":"GO","pr":600}</v>
      </c>
    </row>
    <row r="305" spans="1:40">
      <c r="A305">
        <v>31</v>
      </c>
      <c r="B305">
        <v>3</v>
      </c>
      <c r="C305">
        <f>IF(B305&lt;=9,0,
IF(B305=10,1,2))</f>
        <v>0</v>
      </c>
      <c r="D305">
        <f ca="1">RAND()</f>
        <v>0.40562371421022769</v>
      </c>
      <c r="E305">
        <f ca="1">RAND()</f>
        <v>0.21118633452805913</v>
      </c>
      <c r="F305">
        <f ca="1">RAND()</f>
        <v>6.0091981447298104E-2</v>
      </c>
      <c r="G305">
        <f ca="1">RAND()</f>
        <v>0.83198965793351343</v>
      </c>
      <c r="H305">
        <f ca="1">RAND()</f>
        <v>0.54789180856082498</v>
      </c>
      <c r="I305">
        <f ca="1">RAND()</f>
        <v>0.25650923569474249</v>
      </c>
      <c r="M305" t="str">
        <f ca="1">IF(LEN(J305)&lt;&gt;0,J305,VLOOKUP(D305+$B305,$BJ:$BK,MATCH($BK$1,$BJ$1:$BK$1,0),1))</f>
        <v>안 지정 캐릭터 PP 일반등급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21118</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5</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1500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497</v>
      </c>
      <c r="AD305">
        <v>1</v>
      </c>
      <c r="AE305" t="s">
        <v>129</v>
      </c>
      <c r="AF305">
        <v>179</v>
      </c>
      <c r="AG305">
        <v>69</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전설</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유물 약탈자</v>
      </c>
      <c r="AL305">
        <v>1</v>
      </c>
      <c r="AM305" t="str">
        <f ca="1">IF(ROW()=2,AN305,OFFSET(AM305,-1,0)&amp;IF(LEN(AN305)=0,"",","&amp;AN305))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{"dy":31,"sl":3,"tp":"fe","vl":"Equip0402","cn":1,"pt":"DI","pp":179,"pr":69}</v>
      </c>
    </row>
    <row r="306" spans="1:40">
      <c r="A306">
        <v>31</v>
      </c>
      <c r="B306">
        <v>4</v>
      </c>
      <c r="C306">
        <f>IF(B306&lt;=9,0,
IF(B306=10,1,2))</f>
        <v>0</v>
      </c>
      <c r="D306">
        <f ca="1">RAND()</f>
        <v>0.5139889523386264</v>
      </c>
      <c r="E306">
        <f ca="1">RAND()</f>
        <v>0.91439012467610059</v>
      </c>
      <c r="F306">
        <f ca="1">RAND()</f>
        <v>6.5369903478966429E-2</v>
      </c>
      <c r="G306">
        <f ca="1">RAND()</f>
        <v>0.64238413466024036</v>
      </c>
      <c r="H306">
        <f ca="1">RAND()</f>
        <v>0.10350733495225106</v>
      </c>
      <c r="I306">
        <f ca="1">RAND()</f>
        <v>0.67644984163079236</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91439</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13</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3900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460</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루비 장식 아밍 소드</v>
      </c>
      <c r="AL306">
        <v>1</v>
      </c>
      <c r="AM306" t="str">
        <f ca="1">IF(ROW()=2,AN306,OFFSET(AM306,-1,0)&amp;IF(LEN(AN306)=0,"",","&amp;AN306))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{"dy":31,"sl":4,"tp":"fe","vl":"Equip5001","cn":1,"pt":"GO","pr":700}</v>
      </c>
    </row>
    <row r="307" spans="1:40">
      <c r="A307">
        <v>31</v>
      </c>
      <c r="B307">
        <v>5</v>
      </c>
      <c r="C307">
        <f>IF(B307&lt;=9,0,
IF(B307=10,1,2))</f>
        <v>0</v>
      </c>
      <c r="D307">
        <f ca="1">RAND()</f>
        <v>0.74143425765855986</v>
      </c>
      <c r="E307">
        <f ca="1">RAND()</f>
        <v>0.41296594065562042</v>
      </c>
      <c r="F307">
        <f ca="1">RAND()</f>
        <v>0.568976721078848</v>
      </c>
      <c r="G307">
        <f ca="1">RAND()</f>
        <v>0.81895958898077992</v>
      </c>
      <c r="H307">
        <f ca="1">RAND()</f>
        <v>0.85508120962373579</v>
      </c>
      <c r="I307">
        <f ca="1">RAND()</f>
        <v>0.95208577677696049</v>
      </c>
      <c r="M307" t="str">
        <f ca="1">IF(LEN(J307)&lt;&gt;0,J307,VLOOKUP(D307+$B307,$BJ:$BK,MATCH($BK$1,$BJ$1:$BK$1,0),1))</f>
        <v>안 지정 캐릭터 PP 영웅등급</v>
      </c>
      <c r="N307">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41296</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7</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2100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0.95146482153742118</v>
      </c>
      <c r="E308">
        <f ca="1">RAND()</f>
        <v>7.8546032743721961E-2</v>
      </c>
      <c r="F308">
        <f ca="1">RAND()</f>
        <v>0.90308335031423814</v>
      </c>
      <c r="G308">
        <f ca="1">RAND()</f>
        <v>0.12256627199937054</v>
      </c>
      <c r="H308">
        <f ca="1">RAND()</f>
        <v>0.65112148390800584</v>
      </c>
      <c r="I308">
        <f ca="1">RAND()</f>
        <v>0.94100073379461158</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Equip0404</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DI</v>
      </c>
      <c r="Q308">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33</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24</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전설</v>
      </c>
      <c r="U308" t="s">
        <v>82</v>
      </c>
      <c r="V308" t="s">
        <v>254</v>
      </c>
      <c r="W308">
        <v>1</v>
      </c>
      <c r="X308" t="s">
        <v>125</v>
      </c>
      <c r="Z308">
        <v>3300</v>
      </c>
      <c r="AA308" t="str">
        <f ca="1">IF(ISBLANK(AB308),"",
VLOOKUP(AB308,OFFSET(INDIRECT("$A:$B"),0,MATCH(AB$1&amp;"_Verify",INDIRECT("$1:$1"),0)-1),2,0)
)</f>
        <v>fe</v>
      </c>
      <c r="AB308" t="s">
        <v>82</v>
      </c>
      <c r="AC308" t="s">
        <v>463</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0.13112690775604563</v>
      </c>
      <c r="E309">
        <f ca="1">RAND()</f>
        <v>0.59614784278214317</v>
      </c>
      <c r="F309">
        <f ca="1">RAND()</f>
        <v>0.90262398090445495</v>
      </c>
      <c r="G309">
        <f ca="1">RAND()</f>
        <v>0.34371111103533813</v>
      </c>
      <c r="H309">
        <f ca="1">RAND()</f>
        <v>0.21441051830469438</v>
      </c>
      <c r="I309">
        <f ca="1">RAND()</f>
        <v>3.9164902597267792E-2</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Equip7001</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GO</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1700</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0.7204668310048995</v>
      </c>
      <c r="E310">
        <f ca="1">RAND()</f>
        <v>0.35782304860964098</v>
      </c>
      <c r="F310">
        <f ca="1">RAND()</f>
        <v>0.98267953380911655</v>
      </c>
      <c r="G310">
        <f ca="1">RAND()</f>
        <v>0.16899076715496131</v>
      </c>
      <c r="H310">
        <f ca="1">RAND()</f>
        <v>3.0230519447403292E-2</v>
      </c>
      <c r="I310">
        <f ca="1">RAND()</f>
        <v>0.43238951412067117</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
      </c>
      <c r="AL310">
        <v>1</v>
      </c>
      <c r="AM310" t="str">
        <f ca="1">IF(ROW()=2,AN310,OFFSET(AM310,-1,0)&amp;IF(LEN(AN310)=0,"",","&amp;AN310))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v>
      </c>
    </row>
    <row r="311" spans="1:40">
      <c r="A311">
        <v>31</v>
      </c>
      <c r="B311">
        <v>9</v>
      </c>
      <c r="C311">
        <f>IF(B311&lt;=9,0,
IF(B311=10,1,2))</f>
        <v>0</v>
      </c>
      <c r="D311">
        <f ca="1">RAND()</f>
        <v>1.8759128741883457E-2</v>
      </c>
      <c r="E311">
        <f ca="1">RAND()</f>
        <v>0.60173348654389358</v>
      </c>
      <c r="F311">
        <f ca="1">RAND()</f>
        <v>0.71347657283404231</v>
      </c>
      <c r="G311">
        <f ca="1">RAND()</f>
        <v>0.45758022178750246</v>
      </c>
      <c r="H311">
        <f ca="1">RAND()</f>
        <v>0.77319510511118583</v>
      </c>
      <c r="I311">
        <f ca="1">RAND()</f>
        <v>0.29788994348503672</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
      </c>
      <c r="AL311">
        <v>1</v>
      </c>
      <c r="AM311" t="str">
        <f ca="1">IF(ROW()=2,AN311,OFFSET(AM311,-1,0)&amp;IF(LEN(AN311)=0,"",","&amp;AN311))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v>
      </c>
    </row>
    <row r="312" spans="1:40">
      <c r="A312">
        <v>1</v>
      </c>
      <c r="B312">
        <v>10</v>
      </c>
      <c r="C312">
        <f>IF(B312&lt;=9,0,
IF(B312=10,1,2))</f>
        <v>1</v>
      </c>
      <c r="D312">
        <f ca="1">RAND()</f>
        <v>0.82427098570396451</v>
      </c>
      <c r="E312">
        <f ca="1">RAND()</f>
        <v>0.3545571081794483</v>
      </c>
      <c r="F312">
        <f ca="1">RAND()</f>
        <v>0.52963749783052216</v>
      </c>
      <c r="G312">
        <f ca="1">RAND()</f>
        <v>0.92099082199159754</v>
      </c>
      <c r="H312">
        <f ca="1">RAND()</f>
        <v>0.30285256852395825</v>
      </c>
      <c r="I312">
        <f ca="1">RAND()</f>
        <v>8.1450295056344713E-2</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fc</v>
      </c>
      <c r="AB312" t="s">
        <v>85</v>
      </c>
      <c r="AC312" t="s">
        <v>508</v>
      </c>
      <c r="AD312">
        <v>1</v>
      </c>
      <c r="AE312" t="s">
        <v>129</v>
      </c>
      <c r="AF312">
        <v>820</v>
      </c>
      <c r="AG312">
        <v>479</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전설</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니엘</v>
      </c>
      <c r="AL312">
        <v>1</v>
      </c>
      <c r="AM312" t="str">
        <f ca="1">IF(ROW()=2,AN312,OFFSET(AM312,-1,0)&amp;IF(LEN(AN312)=0,"",","&amp;AN312))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{"dy":1,"sl":10,"tp":"fc","vl":"Actor2238","cn":1,"pt":"DI","pp":820,"pr":479}</v>
      </c>
    </row>
    <row r="313" spans="1:40">
      <c r="A313">
        <v>2</v>
      </c>
      <c r="B313">
        <v>10</v>
      </c>
      <c r="C313">
        <f>IF(B313&lt;=9,0,
IF(B313=10,1,2))</f>
        <v>1</v>
      </c>
      <c r="D313">
        <f ca="1">RAND()</f>
        <v>0.73166282691459106</v>
      </c>
      <c r="E313">
        <f ca="1">RAND()</f>
        <v>9.0469389763394248E-2</v>
      </c>
      <c r="F313">
        <f ca="1">RAND()</f>
        <v>0.41745319998837904</v>
      </c>
      <c r="G313">
        <f ca="1">RAND()</f>
        <v>0.28160329294270492</v>
      </c>
      <c r="H313">
        <f ca="1">RAND()</f>
        <v>6.3621017088050125E-2</v>
      </c>
      <c r="I313">
        <f ca="1">RAND()</f>
        <v>0.2204004334567623</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fc</v>
      </c>
      <c r="AB313" t="s">
        <v>85</v>
      </c>
      <c r="AC313" t="s">
        <v>508</v>
      </c>
      <c r="AD313">
        <v>1</v>
      </c>
      <c r="AE313" t="s">
        <v>129</v>
      </c>
      <c r="AF313">
        <v>820</v>
      </c>
      <c r="AG313">
        <v>479</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전설</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니엘</v>
      </c>
      <c r="AL313">
        <v>1</v>
      </c>
      <c r="AM313" t="str">
        <f ca="1">IF(ROW()=2,AN313,OFFSET(AM313,-1,0)&amp;IF(LEN(AN313)=0,"",","&amp;AN313))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{"dy":2,"sl":10,"tp":"fc","vl":"Actor2238","cn":1,"pt":"DI","pp":820,"pr":479}</v>
      </c>
    </row>
    <row r="314" spans="1:40">
      <c r="A314">
        <v>3</v>
      </c>
      <c r="B314">
        <v>10</v>
      </c>
      <c r="C314">
        <f>IF(B314&lt;=9,0,
IF(B314=10,1,2))</f>
        <v>1</v>
      </c>
      <c r="D314">
        <f ca="1">RAND()</f>
        <v>0.23520757654263058</v>
      </c>
      <c r="E314">
        <f ca="1">RAND()</f>
        <v>0.44975880499264964</v>
      </c>
      <c r="F314">
        <f ca="1">RAND()</f>
        <v>0.27258437015374848</v>
      </c>
      <c r="G314">
        <f ca="1">RAND()</f>
        <v>0.29158428179978446</v>
      </c>
      <c r="H314">
        <f ca="1">RAND()</f>
        <v>0.69696881769719465</v>
      </c>
      <c r="I314">
        <f ca="1">RAND()</f>
        <v>0.85402703991501427</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
      </c>
      <c r="AL314">
        <v>1</v>
      </c>
      <c r="AM314" t="str">
        <f ca="1">IF(ROW()=2,AN314,OFFSET(AM314,-1,0)&amp;IF(LEN(AN314)=0,"",","&amp;AN314))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v>
      </c>
    </row>
    <row r="315" spans="1:40">
      <c r="A315">
        <v>4</v>
      </c>
      <c r="B315">
        <v>10</v>
      </c>
      <c r="C315">
        <f>IF(B315&lt;=9,0,
IF(B315=10,1,2))</f>
        <v>1</v>
      </c>
      <c r="D315">
        <f ca="1">RAND()</f>
        <v>3.7829324924727237E-2</v>
      </c>
      <c r="E315">
        <f ca="1">RAND()</f>
        <v>0.47166193754949537</v>
      </c>
      <c r="F315">
        <f ca="1">RAND()</f>
        <v>0.270915659995838</v>
      </c>
      <c r="G315">
        <f ca="1">RAND()</f>
        <v>0.87943499893884269</v>
      </c>
      <c r="H315">
        <f ca="1">RAND()</f>
        <v>0.49093474904959589</v>
      </c>
      <c r="I315">
        <f ca="1">RAND()</f>
        <v>0.67886441542833187</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0.29515905782032914</v>
      </c>
      <c r="E316">
        <f ca="1">RAND()</f>
        <v>0.14426179598441025</v>
      </c>
      <c r="F316">
        <f ca="1">RAND()</f>
        <v>0.2731126466876842</v>
      </c>
      <c r="G316">
        <f ca="1">RAND()</f>
        <v>0.18994328713571218</v>
      </c>
      <c r="H316">
        <f ca="1">RAND()</f>
        <v>0.2091107845844169</v>
      </c>
      <c r="I316">
        <f ca="1">RAND()</f>
        <v>0.90517834303058542</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
      </c>
      <c r="AL316">
        <v>1</v>
      </c>
      <c r="AM316" t="str">
        <f ca="1">IF(ROW()=2,AN316,OFFSET(AM316,-1,0)&amp;IF(LEN(AN316)=0,"",","&amp;AN316))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v>
      </c>
    </row>
    <row r="317" spans="1:40">
      <c r="A317">
        <v>6</v>
      </c>
      <c r="B317">
        <v>10</v>
      </c>
      <c r="C317">
        <f>IF(B317&lt;=9,0,
IF(B317=10,1,2))</f>
        <v>1</v>
      </c>
      <c r="D317">
        <f ca="1">RAND()</f>
        <v>0.74919806761933394</v>
      </c>
      <c r="E317">
        <f ca="1">RAND()</f>
        <v>0.15818492451470767</v>
      </c>
      <c r="F317">
        <f ca="1">RAND()</f>
        <v>0.49392371924597722</v>
      </c>
      <c r="G317">
        <f ca="1">RAND()</f>
        <v>0.34789419559626267</v>
      </c>
      <c r="H317">
        <f ca="1">RAND()</f>
        <v>0.83367358804989822</v>
      </c>
      <c r="I317">
        <f ca="1">RAND()</f>
        <v>0.64787751205309363</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fl2</v>
      </c>
      <c r="AB317" t="s">
        <v>88</v>
      </c>
      <c r="AC317" t="s">
        <v>513</v>
      </c>
      <c r="AD317">
        <v>1</v>
      </c>
      <c r="AE317" t="s">
        <v>129</v>
      </c>
      <c r="AF317">
        <v>180</v>
      </c>
      <c r="AG317">
        <v>69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케이저</v>
      </c>
      <c r="AL317">
        <v>1</v>
      </c>
      <c r="AM317" t="str">
        <f ca="1">IF(ROW()=2,AN317,OFFSET(AM317,-1,0)&amp;IF(LEN(AN317)=0,"",","&amp;AN317))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{"dy":6,"sl":10,"tp":"fl2","vl":"Actor0113","cn":1,"pt":"DI","pp":180,"pr":69}</v>
      </c>
    </row>
    <row r="318" spans="1:40">
      <c r="A318">
        <v>7</v>
      </c>
      <c r="B318">
        <v>10</v>
      </c>
      <c r="C318">
        <f>IF(B318&lt;=9,0,
IF(B318=10,1,2))</f>
        <v>1</v>
      </c>
      <c r="D318">
        <f ca="1">RAND()</f>
        <v>0.36286860979184454</v>
      </c>
      <c r="E318">
        <f ca="1">RAND()</f>
        <v>0.91798635387536576</v>
      </c>
      <c r="F318">
        <f ca="1">RAND()</f>
        <v>4.2440142035418016E-2</v>
      </c>
      <c r="G318">
        <f ca="1">RAND()</f>
        <v>0.24701678322863085</v>
      </c>
      <c r="H318">
        <f ca="1">RAND()</f>
        <v>0.77146018928840465</v>
      </c>
      <c r="I318">
        <f ca="1">RAND()</f>
        <v>0.74256522049149687</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fl2</v>
      </c>
      <c r="AB318" t="s">
        <v>88</v>
      </c>
      <c r="AC318" t="s">
        <v>513</v>
      </c>
      <c r="AD318">
        <v>1</v>
      </c>
      <c r="AE318" t="s">
        <v>129</v>
      </c>
      <c r="AF318">
        <v>180</v>
      </c>
      <c r="AG318">
        <v>69</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케이저</v>
      </c>
      <c r="AL318">
        <v>1</v>
      </c>
      <c r="AM318" t="str">
        <f ca="1">IF(ROW()=2,AN318,OFFSET(AM318,-1,0)&amp;IF(LEN(AN318)=0,"",","&amp;AN318))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{"dy":7,"sl":10,"tp":"fl2","vl":"Actor0113","cn":1,"pt":"DI","pp":180,"pr":69}</v>
      </c>
    </row>
    <row r="319" spans="1:40">
      <c r="A319">
        <v>8</v>
      </c>
      <c r="B319">
        <v>10</v>
      </c>
      <c r="C319">
        <f>IF(B319&lt;=9,0,
IF(B319=10,1,2))</f>
        <v>1</v>
      </c>
      <c r="D319">
        <f ca="1">RAND()</f>
        <v>0.47562514932195687</v>
      </c>
      <c r="E319">
        <f ca="1">RAND()</f>
        <v>0.17564327035257521</v>
      </c>
      <c r="F319">
        <f ca="1">RAND()</f>
        <v>0.30509280273390549</v>
      </c>
      <c r="G319">
        <f ca="1">RAND()</f>
        <v>5.7466952511515013E-2</v>
      </c>
      <c r="H319">
        <f ca="1">RAND()</f>
        <v>0.64512924107725067</v>
      </c>
      <c r="I319">
        <f ca="1">RAND()</f>
        <v>0.87035604913174003</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
      </c>
      <c r="AL319">
        <v>1</v>
      </c>
      <c r="AM319" t="str">
        <f ca="1">IF(ROW()=2,AN319,OFFSET(AM319,-1,0)&amp;IF(LEN(AN319)=0,"",","&amp;AN319))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v>
      </c>
    </row>
    <row r="320" spans="1:40">
      <c r="A320">
        <v>9</v>
      </c>
      <c r="B320">
        <v>10</v>
      </c>
      <c r="C320">
        <f>IF(B320&lt;=9,0,
IF(B320=10,1,2))</f>
        <v>1</v>
      </c>
      <c r="D320">
        <f ca="1">RAND()</f>
        <v>3.9500409536990522E-2</v>
      </c>
      <c r="E320">
        <f ca="1">RAND()</f>
        <v>0.97171650945752419</v>
      </c>
      <c r="F320">
        <f ca="1">RAND()</f>
        <v>0.95334293466105668</v>
      </c>
      <c r="G320">
        <f ca="1">RAND()</f>
        <v>0.95500110808115857</v>
      </c>
      <c r="H320">
        <f ca="1">RAND()</f>
        <v>0.69959353234731492</v>
      </c>
      <c r="I320">
        <f ca="1">RAND()</f>
        <v>0.91981603620936481</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fl2</v>
      </c>
      <c r="AB320" t="s">
        <v>88</v>
      </c>
      <c r="AC320" t="s">
        <v>510</v>
      </c>
      <c r="AD320">
        <v>1</v>
      </c>
      <c r="AE320" t="s">
        <v>129</v>
      </c>
      <c r="AF320">
        <v>190</v>
      </c>
      <c r="AG320">
        <v>89</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슬로니카</v>
      </c>
      <c r="AL320">
        <v>1</v>
      </c>
      <c r="AM320" t="str">
        <f ca="1">IF(ROW()=2,AN320,OFFSET(AM320,-1,0)&amp;IF(LEN(AN320)=0,"",","&amp;AN320))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{"dy":9,"sl":10,"tp":"fl2","vl":"Actor3114","cn":1,"pt":"DI","pp":190,"pr":89}</v>
      </c>
    </row>
    <row r="321" spans="1:40">
      <c r="A321">
        <v>10</v>
      </c>
      <c r="B321">
        <v>10</v>
      </c>
      <c r="C321">
        <f>IF(B321&lt;=9,0,
IF(B321=10,1,2))</f>
        <v>1</v>
      </c>
      <c r="D321">
        <f ca="1">RAND()</f>
        <v>0.73132620010166094</v>
      </c>
      <c r="E321">
        <f ca="1">RAND()</f>
        <v>0.33739469614944118</v>
      </c>
      <c r="F321">
        <f ca="1">RAND()</f>
        <v>0.21050184330129607</v>
      </c>
      <c r="G321">
        <f ca="1">RAND()</f>
        <v>0.39934251499913342</v>
      </c>
      <c r="H321">
        <f ca="1">RAND()</f>
        <v>0.72969199973151833</v>
      </c>
      <c r="I321">
        <f ca="1">RAND()</f>
        <v>3.3681033318407438E-2</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fl2</v>
      </c>
      <c r="AB321" t="s">
        <v>88</v>
      </c>
      <c r="AC321" t="s">
        <v>510</v>
      </c>
      <c r="AD321">
        <v>1</v>
      </c>
      <c r="AE321" t="s">
        <v>129</v>
      </c>
      <c r="AF321">
        <v>190</v>
      </c>
      <c r="AG321">
        <v>89</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슬로니카</v>
      </c>
      <c r="AL321">
        <v>1</v>
      </c>
      <c r="AM321" t="str">
        <f ca="1">IF(ROW()=2,AN321,OFFSET(AM321,-1,0)&amp;IF(LEN(AN321)=0,"",","&amp;AN321))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{"dy":10,"sl":10,"tp":"fl2","vl":"Actor3114","cn":1,"pt":"DI","pp":190,"pr":89}</v>
      </c>
    </row>
    <row r="322" spans="1:40">
      <c r="A322">
        <v>11</v>
      </c>
      <c r="B322">
        <v>10</v>
      </c>
      <c r="C322">
        <f>IF(B322&lt;=9,0,
IF(B322=10,1,2))</f>
        <v>1</v>
      </c>
      <c r="D322">
        <f ca="1">RAND()</f>
        <v>0.63352217325988613</v>
      </c>
      <c r="E322">
        <f ca="1">RAND()</f>
        <v>0.67642079763466001</v>
      </c>
      <c r="F322">
        <f ca="1">RAND()</f>
        <v>0.97687059711168645</v>
      </c>
      <c r="G322">
        <f ca="1">RAND()</f>
        <v>0.1012175531852384</v>
      </c>
      <c r="H322">
        <f ca="1">RAND()</f>
        <v>0.33773592731794866</v>
      </c>
      <c r="I322">
        <f ca="1">RAND()</f>
        <v>0.8142722852019485</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
      </c>
      <c r="AL322">
        <v>1</v>
      </c>
      <c r="AM322" t="str">
        <f ca="1">IF(ROW()=2,AN322,OFFSET(AM322,-1,0)&amp;IF(LEN(AN322)=0,"",","&amp;AN322))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v>
      </c>
    </row>
    <row r="323" spans="1:40">
      <c r="A323">
        <v>12</v>
      </c>
      <c r="B323">
        <v>10</v>
      </c>
      <c r="C323">
        <f>IF(B323&lt;=9,0,
IF(B323=10,1,2))</f>
        <v>1</v>
      </c>
      <c r="D323">
        <f ca="1">RAND()</f>
        <v>0.26709749572387664</v>
      </c>
      <c r="E323">
        <f ca="1">RAND()</f>
        <v>0.4220711443775873</v>
      </c>
      <c r="F323">
        <f ca="1">RAND()</f>
        <v>0.66028124110330644</v>
      </c>
      <c r="G323">
        <f ca="1">RAND()</f>
        <v>0.88488533313918127</v>
      </c>
      <c r="H323">
        <f ca="1">RAND()</f>
        <v>0.28823926900456431</v>
      </c>
      <c r="I323">
        <f ca="1">RAND()</f>
        <v>0.64517568003831038</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
      </c>
      <c r="AL323">
        <v>1</v>
      </c>
      <c r="AM323" t="str">
        <f ca="1">IF(ROW()=2,AN323,OFFSET(AM323,-1,0)&amp;IF(LEN(AN323)=0,"",","&amp;AN323))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v>
      </c>
    </row>
    <row r="324" spans="1:40">
      <c r="A324">
        <v>13</v>
      </c>
      <c r="B324">
        <v>10</v>
      </c>
      <c r="C324">
        <f>IF(B324&lt;=9,0,
IF(B324=10,1,2))</f>
        <v>1</v>
      </c>
      <c r="D324">
        <f ca="1">RAND()</f>
        <v>0.7775631764411115</v>
      </c>
      <c r="E324">
        <f ca="1">RAND()</f>
        <v>0.49452191878808194</v>
      </c>
      <c r="F324">
        <f ca="1">RAND()</f>
        <v>0.68371295106912899</v>
      </c>
      <c r="G324">
        <f ca="1">RAND()</f>
        <v>0.4794381955569561</v>
      </c>
      <c r="H324">
        <f ca="1">RAND()</f>
        <v>0.77579246556036063</v>
      </c>
      <c r="I324">
        <f ca="1">RAND()</f>
        <v>0.57336694229617657</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fl2</v>
      </c>
      <c r="AB324" t="s">
        <v>88</v>
      </c>
      <c r="AC324" t="s">
        <v>511</v>
      </c>
      <c r="AD324">
        <v>1</v>
      </c>
      <c r="AE324" t="s">
        <v>129</v>
      </c>
      <c r="AF324">
        <v>180</v>
      </c>
      <c r="AG324">
        <v>79</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닉스</v>
      </c>
      <c r="AL324">
        <v>1</v>
      </c>
      <c r="AM324" t="str">
        <f ca="1">IF(ROW()=2,AN324,OFFSET(AM324,-1,0)&amp;IF(LEN(AN324)=0,"",","&amp;AN324))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{"dy":13,"sl":10,"tp":"fl2","vl":"Actor1109","cn":1,"pt":"DI","pp":180,"pr":79}</v>
      </c>
    </row>
    <row r="325" spans="1:40">
      <c r="A325">
        <v>14</v>
      </c>
      <c r="B325">
        <v>10</v>
      </c>
      <c r="C325">
        <f>IF(B325&lt;=9,0,
IF(B325=10,1,2))</f>
        <v>1</v>
      </c>
      <c r="D325">
        <f ca="1">RAND()</f>
        <v>0.21781118715748105</v>
      </c>
      <c r="E325">
        <f ca="1">RAND()</f>
        <v>9.02346969693264E-2</v>
      </c>
      <c r="F325">
        <f ca="1">RAND()</f>
        <v>0.27495858150635377</v>
      </c>
      <c r="G325">
        <f ca="1">RAND()</f>
        <v>4.6369410617988716E-2</v>
      </c>
      <c r="H325">
        <f ca="1">RAND()</f>
        <v>0.23014366481769943</v>
      </c>
      <c r="I325">
        <f ca="1">RAND()</f>
        <v>0.90393100683757988</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fl2</v>
      </c>
      <c r="AB325" t="s">
        <v>88</v>
      </c>
      <c r="AC325" t="s">
        <v>511</v>
      </c>
      <c r="AD325">
        <v>1</v>
      </c>
      <c r="AE325" t="s">
        <v>129</v>
      </c>
      <c r="AF325">
        <v>180</v>
      </c>
      <c r="AG325">
        <v>79</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닉스</v>
      </c>
      <c r="AL325">
        <v>1</v>
      </c>
      <c r="AM325" t="str">
        <f ca="1">IF(ROW()=2,AN325,OFFSET(AM325,-1,0)&amp;IF(LEN(AN325)=0,"",","&amp;AN325))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{"dy":14,"sl":10,"tp":"fl2","vl":"Actor1109","cn":1,"pt":"DI","pp":180,"pr":79}</v>
      </c>
    </row>
    <row r="326" spans="1:40">
      <c r="A326">
        <v>15</v>
      </c>
      <c r="B326">
        <v>10</v>
      </c>
      <c r="C326">
        <f>IF(B326&lt;=9,0,
IF(B326=10,1,2))</f>
        <v>1</v>
      </c>
      <c r="D326">
        <f ca="1">RAND()</f>
        <v>0.1659246336922563</v>
      </c>
      <c r="E326">
        <f ca="1">RAND()</f>
        <v>0.36140801455779081</v>
      </c>
      <c r="F326">
        <f ca="1">RAND()</f>
        <v>0.67144407196312383</v>
      </c>
      <c r="G326">
        <f ca="1">RAND()</f>
        <v>2.750517540532238E-2</v>
      </c>
      <c r="H326">
        <f ca="1">RAND()</f>
        <v>0.64073834088417247</v>
      </c>
      <c r="I326">
        <f ca="1">RAND()</f>
        <v>0.34266637853656723</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
      </c>
      <c r="AL326">
        <v>1</v>
      </c>
      <c r="AM326" t="str">
        <f ca="1">IF(ROW()=2,AN326,OFFSET(AM326,-1,0)&amp;IF(LEN(AN326)=0,"",","&amp;AN326))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v>
      </c>
    </row>
    <row r="327" spans="1:40">
      <c r="A327">
        <v>16</v>
      </c>
      <c r="B327">
        <v>10</v>
      </c>
      <c r="C327">
        <f>IF(B327&lt;=9,0,
IF(B327=10,1,2))</f>
        <v>1</v>
      </c>
      <c r="D327">
        <f ca="1">RAND()</f>
        <v>0.23213525223523412</v>
      </c>
      <c r="E327">
        <f ca="1">RAND()</f>
        <v>0.73714187480870275</v>
      </c>
      <c r="F327">
        <f ca="1">RAND()</f>
        <v>0.42226574653435645</v>
      </c>
      <c r="G327">
        <f ca="1">RAND()</f>
        <v>0.32327202457336102</v>
      </c>
      <c r="H327">
        <f ca="1">RAND()</f>
        <v>9.6887713503922557E-2</v>
      </c>
      <c r="I327">
        <f ca="1">RAND()</f>
        <v>0.93506721558684147</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
      </c>
      <c r="AL327">
        <v>1</v>
      </c>
      <c r="AM327" t="str">
        <f ca="1">IF(ROW()=2,AN327,OFFSET(AM327,-1,0)&amp;IF(LEN(AN327)=0,"",","&amp;AN327))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v>
      </c>
    </row>
    <row r="328" spans="1:40">
      <c r="A328">
        <v>17</v>
      </c>
      <c r="B328">
        <v>10</v>
      </c>
      <c r="C328">
        <f>IF(B328&lt;=9,0,
IF(B328=10,1,2))</f>
        <v>1</v>
      </c>
      <c r="D328">
        <f ca="1">RAND()</f>
        <v>0.62709432518324959</v>
      </c>
      <c r="E328">
        <f ca="1">RAND()</f>
        <v>0.18220975780328752</v>
      </c>
      <c r="F328">
        <f ca="1">RAND()</f>
        <v>0.95423980729204128</v>
      </c>
      <c r="G328">
        <f ca="1">RAND()</f>
        <v>3.2430813051584906E-2</v>
      </c>
      <c r="H328">
        <f ca="1">RAND()</f>
        <v>0.45549362356060663</v>
      </c>
      <c r="I328">
        <f ca="1">RAND()</f>
        <v>0.63146840524112924</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
      </c>
      <c r="AL328">
        <v>1</v>
      </c>
      <c r="AM328" t="str">
        <f ca="1">IF(ROW()=2,AN328,OFFSET(AM328,-1,0)&amp;IF(LEN(AN328)=0,"",","&amp;AN328))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v>
      </c>
    </row>
    <row r="329" spans="1:40">
      <c r="A329">
        <v>18</v>
      </c>
      <c r="B329">
        <v>10</v>
      </c>
      <c r="C329">
        <f>IF(B329&lt;=9,0,
IF(B329=10,1,2))</f>
        <v>1</v>
      </c>
      <c r="D329">
        <f ca="1">RAND()</f>
        <v>0.66585453933757277</v>
      </c>
      <c r="E329">
        <f ca="1">RAND()</f>
        <v>0.32759589439495052</v>
      </c>
      <c r="F329">
        <f ca="1">RAND()</f>
        <v>1.9719051684916167E-2</v>
      </c>
      <c r="G329">
        <f ca="1">RAND()</f>
        <v>4.4254535444049226E-2</v>
      </c>
      <c r="H329">
        <f ca="1">RAND()</f>
        <v>0.84894244661347673</v>
      </c>
      <c r="I329">
        <f ca="1">RAND()</f>
        <v>0.80869396426799178</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fc</v>
      </c>
      <c r="AB329" t="s">
        <v>85</v>
      </c>
      <c r="AC329" t="s">
        <v>512</v>
      </c>
      <c r="AD329">
        <v>1</v>
      </c>
      <c r="AE329" t="s">
        <v>129</v>
      </c>
      <c r="AF329">
        <v>229</v>
      </c>
      <c r="AG329">
        <v>159</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오비우스</v>
      </c>
      <c r="AL329">
        <v>1</v>
      </c>
      <c r="AM329" t="str">
        <f ca="1">IF(ROW()=2,AN329,OFFSET(AM329,-1,0)&amp;IF(LEN(AN329)=0,"",","&amp;AN329))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{"dy":18,"sl":10,"tp":"fc","vl":"Actor1141","cn":1,"pt":"DI","pp":229,"pr":159}</v>
      </c>
    </row>
    <row r="330" spans="1:40">
      <c r="A330">
        <v>19</v>
      </c>
      <c r="B330">
        <v>10</v>
      </c>
      <c r="C330">
        <f>IF(B330&lt;=9,0,
IF(B330=10,1,2))</f>
        <v>1</v>
      </c>
      <c r="D330">
        <f ca="1">RAND()</f>
        <v>0.31123405510706592</v>
      </c>
      <c r="E330">
        <f ca="1">RAND()</f>
        <v>0.94572834883444412</v>
      </c>
      <c r="F330">
        <f ca="1">RAND()</f>
        <v>0.71757302620281016</v>
      </c>
      <c r="G330">
        <f ca="1">RAND()</f>
        <v>0.1402137880221912</v>
      </c>
      <c r="H330">
        <f ca="1">RAND()</f>
        <v>0.92130233767234737</v>
      </c>
      <c r="I330">
        <f ca="1">RAND()</f>
        <v>0.73657975138104581</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fc</v>
      </c>
      <c r="AB330" t="s">
        <v>85</v>
      </c>
      <c r="AC330" t="s">
        <v>512</v>
      </c>
      <c r="AD330">
        <v>1</v>
      </c>
      <c r="AE330" t="s">
        <v>129</v>
      </c>
      <c r="AF330">
        <v>229</v>
      </c>
      <c r="AG330">
        <v>159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오비우스</v>
      </c>
      <c r="AL330">
        <v>1</v>
      </c>
      <c r="AM330" t="str">
        <f ca="1">IF(ROW()=2,AN330,OFFSET(AM330,-1,0)&amp;IF(LEN(AN330)=0,"",","&amp;AN330))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{"dy":19,"sl":10,"tp":"fc","vl":"Actor1141","cn":1,"pt":"DI","pp":229,"pr":159}</v>
      </c>
    </row>
    <row r="331" spans="1:40">
      <c r="A331">
        <v>20</v>
      </c>
      <c r="B331">
        <v>10</v>
      </c>
      <c r="C331">
        <f>IF(B331&lt;=9,0,
IF(B331=10,1,2))</f>
        <v>1</v>
      </c>
      <c r="D331">
        <f ca="1">RAND()</f>
        <v>0.3953590721045761</v>
      </c>
      <c r="E331">
        <f ca="1">RAND()</f>
        <v>0.92791543132022947</v>
      </c>
      <c r="F331">
        <f ca="1">RAND()</f>
        <v>1.2540049660160091E-2</v>
      </c>
      <c r="G331">
        <f ca="1">RAND()</f>
        <v>0.67911946490089403</v>
      </c>
      <c r="H331">
        <f ca="1">RAND()</f>
        <v>0.93203977287168249</v>
      </c>
      <c r="I331">
        <f ca="1">RAND()</f>
        <v>0.26178639733546494</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
      </c>
      <c r="AL331">
        <v>1</v>
      </c>
      <c r="AM331" t="str">
        <f ca="1">IF(ROW()=2,AN331,OFFSET(AM331,-1,0)&amp;IF(LEN(AN331)=0,"",","&amp;AN331))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v>
      </c>
    </row>
    <row r="332" spans="1:40">
      <c r="A332">
        <v>21</v>
      </c>
      <c r="B332">
        <v>10</v>
      </c>
      <c r="C332">
        <f>IF(B332&lt;=9,0,
IF(B332=10,1,2))</f>
        <v>1</v>
      </c>
      <c r="D332">
        <f ca="1">RAND()</f>
        <v>0.57419922861456807</v>
      </c>
      <c r="E332">
        <f ca="1">RAND()</f>
        <v>0.55756143883888754</v>
      </c>
      <c r="F332">
        <f ca="1">RAND()</f>
        <v>0.96280547701597874</v>
      </c>
      <c r="G332">
        <f ca="1">RAND()</f>
        <v>8.3445242516052565E-2</v>
      </c>
      <c r="H332">
        <f ca="1">RAND()</f>
        <v>0.66028952622882819</v>
      </c>
      <c r="I332">
        <f ca="1">RAND()</f>
        <v>0.43208059968998669</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
      </c>
      <c r="AL332">
        <v>1</v>
      </c>
      <c r="AM332" t="str">
        <f ca="1">IF(ROW()=2,AN332,OFFSET(AM332,-1,0)&amp;IF(LEN(AN332)=0,"",","&amp;AN332))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v>
      </c>
    </row>
    <row r="333" spans="1:40">
      <c r="A333">
        <v>22</v>
      </c>
      <c r="B333">
        <v>10</v>
      </c>
      <c r="C333">
        <f>IF(B333&lt;=9,0,
IF(B333=10,1,2))</f>
        <v>1</v>
      </c>
      <c r="D333">
        <f ca="1">RAND()</f>
        <v>0.61736075427991466</v>
      </c>
      <c r="E333">
        <f ca="1">RAND()</f>
        <v>0.30742345371300384</v>
      </c>
      <c r="F333">
        <f ca="1">RAND()</f>
        <v>0.15768073389496395</v>
      </c>
      <c r="G333">
        <f ca="1">RAND()</f>
        <v>0.14607525743411598</v>
      </c>
      <c r="H333">
        <f ca="1">RAND()</f>
        <v>0.25778050409661779</v>
      </c>
      <c r="I333">
        <f ca="1">RAND()</f>
        <v>8.4182614110057785E-2</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fl2</v>
      </c>
      <c r="AB333" t="s">
        <v>88</v>
      </c>
      <c r="AC333" t="s">
        <v>509</v>
      </c>
      <c r="AD333">
        <v>1</v>
      </c>
      <c r="AE333" t="s">
        <v>129</v>
      </c>
      <c r="AF333">
        <v>180</v>
      </c>
      <c r="AG333">
        <v>79</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프리스</v>
      </c>
      <c r="AL333">
        <v>1</v>
      </c>
      <c r="AM333" t="str">
        <f ca="1">IF(ROW()=2,AN333,OFFSET(AM333,-1,0)&amp;IF(LEN(AN333)=0,"",","&amp;AN333))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{"dy":22,"sl":10,"tp":"fl2","vl":"Actor0125","cn":1,"pt":"DI","pp":180,"pr":79}</v>
      </c>
    </row>
    <row r="334" spans="1:40">
      <c r="A334">
        <v>23</v>
      </c>
      <c r="B334">
        <v>10</v>
      </c>
      <c r="C334">
        <f>IF(B334&lt;=9,0,
IF(B334=10,1,2))</f>
        <v>1</v>
      </c>
      <c r="D334">
        <f ca="1">RAND()</f>
        <v>0.49677715569730463</v>
      </c>
      <c r="E334">
        <f ca="1">RAND()</f>
        <v>0.14917528740423192</v>
      </c>
      <c r="F334">
        <f ca="1">RAND()</f>
        <v>0.53589474828973471</v>
      </c>
      <c r="G334">
        <f ca="1">RAND()</f>
        <v>0.37332080818401581</v>
      </c>
      <c r="H334">
        <f ca="1">RAND()</f>
        <v>0.81261001887688955</v>
      </c>
      <c r="I334">
        <f ca="1">RAND()</f>
        <v>0.40976657162339936</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fl2</v>
      </c>
      <c r="AB334" t="s">
        <v>88</v>
      </c>
      <c r="AC334" t="s">
        <v>509</v>
      </c>
      <c r="AD334">
        <v>1</v>
      </c>
      <c r="AE334" t="s">
        <v>129</v>
      </c>
      <c r="AF334">
        <v>180</v>
      </c>
      <c r="AG334">
        <v>79</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프리스</v>
      </c>
      <c r="AL334">
        <v>1</v>
      </c>
      <c r="AM334" t="str">
        <f ca="1">IF(ROW()=2,AN334,OFFSET(AM334,-1,0)&amp;IF(LEN(AN334)=0,"",","&amp;AN334))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{"dy":23,"sl":10,"tp":"fl2","vl":"Actor0125","cn":1,"pt":"DI","pp":180,"pr":79}</v>
      </c>
    </row>
    <row r="335" spans="1:40">
      <c r="A335">
        <v>24</v>
      </c>
      <c r="B335">
        <v>10</v>
      </c>
      <c r="C335">
        <f>IF(B335&lt;=9,0,
IF(B335=10,1,2))</f>
        <v>1</v>
      </c>
      <c r="D335">
        <f ca="1">RAND()</f>
        <v>0.22292378170518801</v>
      </c>
      <c r="E335">
        <f ca="1">RAND()</f>
        <v>0.96882535957569405</v>
      </c>
      <c r="F335">
        <f ca="1">RAND()</f>
        <v>6.0570978653437857E-2</v>
      </c>
      <c r="G335">
        <f ca="1">RAND()</f>
        <v>0.54488229674834654</v>
      </c>
      <c r="H335">
        <f ca="1">RAND()</f>
        <v>0.60546334831666249</v>
      </c>
      <c r="I335">
        <f ca="1">RAND()</f>
        <v>6.3465245527860592E-4</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
      </c>
      <c r="AL335">
        <v>1</v>
      </c>
      <c r="AM335" t="str">
        <f ca="1">IF(ROW()=2,AN335,OFFSET(AM335,-1,0)&amp;IF(LEN(AN335)=0,"",","&amp;AN335))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v>
      </c>
    </row>
    <row r="336" spans="1:40">
      <c r="A336">
        <v>25</v>
      </c>
      <c r="B336">
        <v>10</v>
      </c>
      <c r="C336">
        <f>IF(B336&lt;=9,0,
IF(B336=10,1,2))</f>
        <v>1</v>
      </c>
      <c r="D336">
        <f ca="1">RAND()</f>
        <v>0.3882191855118855</v>
      </c>
      <c r="E336">
        <f ca="1">RAND()</f>
        <v>0.92131629298725259</v>
      </c>
      <c r="F336">
        <f ca="1">RAND()</f>
        <v>0.23397873845983164</v>
      </c>
      <c r="G336">
        <f ca="1">RAND()</f>
        <v>0.15069112303378784</v>
      </c>
      <c r="H336">
        <f ca="1">RAND()</f>
        <v>0.91526899960548225</v>
      </c>
      <c r="I336">
        <f ca="1">RAND()</f>
        <v>0.32588834255721522</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fl2</v>
      </c>
      <c r="AB336" t="s">
        <v>88</v>
      </c>
      <c r="AC336" t="s">
        <v>496</v>
      </c>
      <c r="AD336">
        <v>1</v>
      </c>
      <c r="AE336" t="s">
        <v>129</v>
      </c>
      <c r="AF336">
        <v>180</v>
      </c>
      <c r="AG336">
        <v>79</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원더</v>
      </c>
      <c r="AL336">
        <v>1</v>
      </c>
      <c r="AM336" t="str">
        <f ca="1">IF(ROW()=2,AN336,OFFSET(AM336,-1,0)&amp;IF(LEN(AN336)=0,"",","&amp;AN336))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{"dy":25,"sl":10,"tp":"fl2","vl":"Actor2128","cn":1,"pt":"DI","pp":180,"pr":79}</v>
      </c>
    </row>
    <row r="337" spans="1:40">
      <c r="A337">
        <v>26</v>
      </c>
      <c r="B337">
        <v>10</v>
      </c>
      <c r="C337">
        <f>IF(B337&lt;=9,0,
IF(B337=10,1,2))</f>
        <v>1</v>
      </c>
      <c r="D337">
        <f ca="1">RAND()</f>
        <v>2.5677538070391859E-2</v>
      </c>
      <c r="E337">
        <f ca="1">RAND()</f>
        <v>0.45818642552065059</v>
      </c>
      <c r="F337">
        <f ca="1">RAND()</f>
        <v>0.46098727151150487</v>
      </c>
      <c r="G337">
        <f ca="1">RAND()</f>
        <v>0.15758500733946124</v>
      </c>
      <c r="H337">
        <f ca="1">RAND()</f>
        <v>0.35271820323956715</v>
      </c>
      <c r="I337">
        <f ca="1">RAND()</f>
        <v>0.96239107752030084</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fl2</v>
      </c>
      <c r="AB337" t="s">
        <v>88</v>
      </c>
      <c r="AC337" t="s">
        <v>496</v>
      </c>
      <c r="AD337">
        <v>1</v>
      </c>
      <c r="AE337" t="s">
        <v>129</v>
      </c>
      <c r="AF337">
        <v>180</v>
      </c>
      <c r="AG337">
        <v>79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원더</v>
      </c>
      <c r="AL337">
        <v>1</v>
      </c>
      <c r="AM337" t="str">
        <f ca="1">IF(ROW()=2,AN337,OFFSET(AM337,-1,0)&amp;IF(LEN(AN337)=0,"",","&amp;AN337))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{"dy":26,"sl":10,"tp":"fl2","vl":"Actor2128","cn":1,"pt":"DI","pp":180,"pr":79}</v>
      </c>
    </row>
    <row r="338" spans="1:40">
      <c r="A338">
        <v>27</v>
      </c>
      <c r="B338">
        <v>10</v>
      </c>
      <c r="C338">
        <f>IF(B338&lt;=9,0,
IF(B338=10,1,2))</f>
        <v>1</v>
      </c>
      <c r="D338">
        <f ca="1">RAND()</f>
        <v>0.4884424301240351</v>
      </c>
      <c r="E338">
        <f ca="1">RAND()</f>
        <v>0.34141731082534332</v>
      </c>
      <c r="F338">
        <f ca="1">RAND()</f>
        <v>0.9747603097146128</v>
      </c>
      <c r="G338">
        <f ca="1">RAND()</f>
        <v>0.43401105272334306</v>
      </c>
      <c r="H338">
        <f ca="1">RAND()</f>
        <v>0.16077939537366648</v>
      </c>
      <c r="I338">
        <f ca="1">RAND()</f>
        <v>0.82859876511933162</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
      </c>
      <c r="AL338">
        <v>1</v>
      </c>
      <c r="AM338" t="str">
        <f ca="1">IF(ROW()=2,AN338,OFFSET(AM338,-1,0)&amp;IF(LEN(AN338)=0,"",","&amp;AN338))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v>
      </c>
    </row>
    <row r="339" spans="1:40">
      <c r="A339">
        <v>28</v>
      </c>
      <c r="B339">
        <v>10</v>
      </c>
      <c r="C339">
        <f>IF(B339&lt;=9,0,
IF(B339=10,1,2))</f>
        <v>1</v>
      </c>
      <c r="D339">
        <f ca="1">RAND()</f>
        <v>0.58880538212005018</v>
      </c>
      <c r="E339">
        <f ca="1">RAND()</f>
        <v>0.28102088965796346</v>
      </c>
      <c r="F339">
        <f ca="1">RAND()</f>
        <v>0.58642937189053912</v>
      </c>
      <c r="G339">
        <f ca="1">RAND()</f>
        <v>0.25034882064234121</v>
      </c>
      <c r="H339">
        <f ca="1">RAND()</f>
        <v>0.80907371124681726</v>
      </c>
      <c r="I339">
        <f ca="1">RAND()</f>
        <v>0.41117319857122558</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
      </c>
      <c r="AL339">
        <v>1</v>
      </c>
      <c r="AM339" t="str">
        <f ca="1">IF(ROW()=2,AN339,OFFSET(AM339,-1,0)&amp;IF(LEN(AN339)=0,"",","&amp;AN339))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v>
      </c>
    </row>
    <row r="340" spans="1:40">
      <c r="A340">
        <v>29</v>
      </c>
      <c r="B340">
        <v>10</v>
      </c>
      <c r="C340">
        <f>IF(B340&lt;=9,0,
IF(B340=10,1,2))</f>
        <v>1</v>
      </c>
      <c r="D340">
        <f ca="1">RAND()</f>
        <v>0.26147521282355257</v>
      </c>
      <c r="E340">
        <f ca="1">RAND()</f>
        <v>0.43433252326015448</v>
      </c>
      <c r="F340">
        <f ca="1">RAND()</f>
        <v>0.85362713687327196</v>
      </c>
      <c r="G340">
        <f ca="1">RAND()</f>
        <v>0.99313713387891445</v>
      </c>
      <c r="H340">
        <f ca="1">RAND()</f>
        <v>5.1118851675095334E-2</v>
      </c>
      <c r="I340">
        <f ca="1">RAND()</f>
        <v>0.82000964211185423</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
      </c>
      <c r="AL340">
        <v>1</v>
      </c>
      <c r="AM340" t="str">
        <f ca="1">IF(ROW()=2,AN340,OFFSET(AM340,-1,0)&amp;IF(LEN(AN340)=0,"",","&amp;AN340))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v>
      </c>
    </row>
    <row r="341" spans="1:40">
      <c r="A341">
        <v>30</v>
      </c>
      <c r="B341">
        <v>10</v>
      </c>
      <c r="C341">
        <f>IF(B341&lt;=9,0,
IF(B341=10,1,2))</f>
        <v>1</v>
      </c>
      <c r="D341">
        <f ca="1">RAND()</f>
        <v>0.19321022287320044</v>
      </c>
      <c r="E341">
        <f ca="1">RAND()</f>
        <v>0.65754084890721121</v>
      </c>
      <c r="F341">
        <f ca="1">RAND()</f>
        <v>9.8143673883908877E-2</v>
      </c>
      <c r="G341">
        <f ca="1">RAND()</f>
        <v>0.77678338623346632</v>
      </c>
      <c r="H341">
        <f ca="1">RAND()</f>
        <v>0.64282391414511297</v>
      </c>
      <c r="I341">
        <f ca="1">RAND()</f>
        <v>0.51266243374413056</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fc</v>
      </c>
      <c r="AB341" t="s">
        <v>85</v>
      </c>
      <c r="AC341" t="s">
        <v>519</v>
      </c>
      <c r="AD341">
        <v>1</v>
      </c>
      <c r="AE341" t="s">
        <v>129</v>
      </c>
      <c r="AF341">
        <v>755</v>
      </c>
      <c r="AG341">
        <v>399</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전설</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클레타</v>
      </c>
      <c r="AL341">
        <v>1</v>
      </c>
      <c r="AM341" t="str">
        <f ca="1">IF(ROW()=2,AN341,OFFSET(AM341,-1,0)&amp;IF(LEN(AN341)=0,"",","&amp;AN341))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{"dy":30,"sl":10,"tp":"fc","vl":"Actor0240","cn":1,"pt":"DI","pp":755,"pr":399}</v>
      </c>
    </row>
    <row r="342" spans="1:40">
      <c r="A342">
        <v>31</v>
      </c>
      <c r="B342">
        <v>10</v>
      </c>
      <c r="C342">
        <f>IF(B342&lt;=9,0,
IF(B342=10,1,2))</f>
        <v>1</v>
      </c>
      <c r="D342">
        <f ca="1">RAND()</f>
        <v>0.96010412792485034</v>
      </c>
      <c r="E342">
        <f ca="1">RAND()</f>
        <v>0.18495234957260531</v>
      </c>
      <c r="F342">
        <f ca="1">RAND()</f>
        <v>0.14983843343413639</v>
      </c>
      <c r="G342">
        <f ca="1">RAND()</f>
        <v>0.55508454659690287</v>
      </c>
      <c r="H342">
        <f ca="1">RAND()</f>
        <v>0.80699621258922793</v>
      </c>
      <c r="I342">
        <f ca="1">RAND()</f>
        <v>0.18081173352800806</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fc</v>
      </c>
      <c r="AB342" t="s">
        <v>85</v>
      </c>
      <c r="AC342" t="s">
        <v>519</v>
      </c>
      <c r="AD342">
        <v>1</v>
      </c>
      <c r="AE342" t="s">
        <v>129</v>
      </c>
      <c r="AF342">
        <v>755</v>
      </c>
      <c r="AG342">
        <v>399</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전설</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클레타</v>
      </c>
      <c r="AL342">
        <v>1</v>
      </c>
      <c r="AM342" t="str">
        <f ca="1">IF(ROW()=2,AN342,OFFSET(AM342,-1,0)&amp;IF(LEN(AN342)=0,"",","&amp;AN342))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{"dy":31,"sl":10,"tp":"fc","vl":"Actor0240","cn":1,"pt":"DI","pp":755,"pr":399}</v>
      </c>
    </row>
    <row r="343" spans="1:40">
      <c r="A343">
        <v>1</v>
      </c>
      <c r="B343">
        <v>11</v>
      </c>
      <c r="C343">
        <f>IF(B343&lt;=9,0,
IF(B343=10,1,2))</f>
        <v>2</v>
      </c>
      <c r="D343">
        <f ca="1">RAND()</f>
        <v>5.6237481028101111E-2</v>
      </c>
      <c r="E343">
        <f ca="1">RAND()</f>
        <v>0.34655710938019568</v>
      </c>
      <c r="F343">
        <f ca="1">RAND()</f>
        <v>0.82265736386034971</v>
      </c>
      <c r="G343">
        <f ca="1">RAND()</f>
        <v>0.23361827886073028</v>
      </c>
      <c r="H343">
        <f ca="1">RAND()</f>
        <v>0.22486891190350333</v>
      </c>
      <c r="I343">
        <f ca="1">RAND()</f>
        <v>0.4612954641811976</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fl1</v>
      </c>
      <c r="AB343" t="s">
        <v>87</v>
      </c>
      <c r="AC343" t="s">
        <v>508</v>
      </c>
      <c r="AD343">
        <v>1</v>
      </c>
      <c r="AE343" t="s">
        <v>129</v>
      </c>
      <c r="AF343">
        <v>775</v>
      </c>
      <c r="AG343">
        <v>419</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전설</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니엘</v>
      </c>
      <c r="AL343">
        <v>1</v>
      </c>
      <c r="AM343" t="str">
        <f ca="1">IF(ROW()=2,AN343,OFFSET(AM343,-1,0)&amp;IF(LEN(AN343)=0,"",","&amp;AN343))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{"dy":1,"sl":11,"tp":"fl1","vl":"Actor2238","cn":1,"pt":"DI","pp":775,"pr":419}</v>
      </c>
    </row>
    <row r="344" spans="1:40">
      <c r="A344">
        <v>2</v>
      </c>
      <c r="B344">
        <v>11</v>
      </c>
      <c r="C344">
        <f>IF(B344&lt;=9,0,
IF(B344=10,1,2))</f>
        <v>2</v>
      </c>
      <c r="D344">
        <f ca="1">RAND()</f>
        <v>7.352136467994308E-2</v>
      </c>
      <c r="E344">
        <f ca="1">RAND()</f>
        <v>0.55723274033516046</v>
      </c>
      <c r="F344">
        <f ca="1">RAND()</f>
        <v>0.40362395786790062</v>
      </c>
      <c r="G344">
        <f ca="1">RAND()</f>
        <v>0.42093665508930622</v>
      </c>
      <c r="H344">
        <f ca="1">RAND()</f>
        <v>0.37086922348980644</v>
      </c>
      <c r="I344">
        <f ca="1">RAND()</f>
        <v>0.35812902001979352</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fl1</v>
      </c>
      <c r="AB344" t="s">
        <v>87</v>
      </c>
      <c r="AC344" t="s">
        <v>508</v>
      </c>
      <c r="AD344">
        <v>1</v>
      </c>
      <c r="AE344" t="s">
        <v>129</v>
      </c>
      <c r="AF344">
        <v>775</v>
      </c>
      <c r="AG344">
        <v>419</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전설</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니엘</v>
      </c>
      <c r="AL344">
        <v>1</v>
      </c>
      <c r="AM344" t="str">
        <f ca="1">IF(ROW()=2,AN344,OFFSET(AM344,-1,0)&amp;IF(LEN(AN344)=0,"",","&amp;AN344))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{"dy":2,"sl":11,"tp":"fl1","vl":"Actor2238","cn":1,"pt":"DI","pp":775,"pr":419}</v>
      </c>
    </row>
    <row r="345" spans="1:40">
      <c r="A345">
        <v>3</v>
      </c>
      <c r="B345">
        <v>11</v>
      </c>
      <c r="C345">
        <f>IF(B345&lt;=9,0,
IF(B345=10,1,2))</f>
        <v>2</v>
      </c>
      <c r="D345">
        <f ca="1">RAND()</f>
        <v>0.9641109728240389</v>
      </c>
      <c r="E345">
        <f ca="1">RAND()</f>
        <v>0.75399060447069366</v>
      </c>
      <c r="F345">
        <f ca="1">RAND()</f>
        <v>0.12964628965622893</v>
      </c>
      <c r="G345">
        <f ca="1">RAND()</f>
        <v>0.10700622637093049</v>
      </c>
      <c r="H345">
        <f ca="1">RAND()</f>
        <v>0.37620007957998047</v>
      </c>
      <c r="I345">
        <f ca="1">RAND()</f>
        <v>0.75101030783243705</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
      </c>
      <c r="AL345">
        <v>1</v>
      </c>
      <c r="AM345" t="str">
        <f ca="1">IF(ROW()=2,AN345,OFFSET(AM345,-1,0)&amp;IF(LEN(AN345)=0,"",","&amp;AN345))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v>
      </c>
    </row>
    <row r="346" spans="1:40">
      <c r="A346">
        <v>4</v>
      </c>
      <c r="B346">
        <v>11</v>
      </c>
      <c r="C346">
        <f>IF(B346&lt;=9,0,
IF(B346=10,1,2))</f>
        <v>2</v>
      </c>
      <c r="D346">
        <f ca="1">RAND()</f>
        <v>0.99747986414764334</v>
      </c>
      <c r="E346">
        <f ca="1">RAND()</f>
        <v>0.10412831174881121</v>
      </c>
      <c r="F346">
        <f ca="1">RAND()</f>
        <v>0.89012552189006189</v>
      </c>
      <c r="G346">
        <f ca="1">RAND()</f>
        <v>0.34105222716895389</v>
      </c>
      <c r="H346">
        <f ca="1">RAND()</f>
        <v>0.54683318740348819</v>
      </c>
      <c r="I346">
        <f ca="1">RAND()</f>
        <v>0.89392588505332093</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0.34015638966759998</v>
      </c>
      <c r="E347">
        <f ca="1">RAND()</f>
        <v>3.020887525138316E-2</v>
      </c>
      <c r="F347">
        <f ca="1">RAND()</f>
        <v>0.49045293997708572</v>
      </c>
      <c r="G347">
        <f ca="1">RAND()</f>
        <v>0.15556397974172897</v>
      </c>
      <c r="H347">
        <f ca="1">RAND()</f>
        <v>0.91389131915864008</v>
      </c>
      <c r="I347">
        <f ca="1">RAND()</f>
        <v>0.54548851730366688</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
      </c>
      <c r="AL347">
        <v>1</v>
      </c>
      <c r="AM347" t="str">
        <f ca="1">IF(ROW()=2,AN347,OFFSET(AM347,-1,0)&amp;IF(LEN(AN347)=0,"",","&amp;AN347))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v>
      </c>
    </row>
    <row r="348" spans="1:40">
      <c r="A348">
        <v>6</v>
      </c>
      <c r="B348">
        <v>11</v>
      </c>
      <c r="C348">
        <f>IF(B348&lt;=9,0,
IF(B348=10,1,2))</f>
        <v>2</v>
      </c>
      <c r="D348">
        <f ca="1">RAND()</f>
        <v>0.89659399447472765</v>
      </c>
      <c r="E348">
        <f ca="1">RAND()</f>
        <v>0.90802755647785816</v>
      </c>
      <c r="F348">
        <f ca="1">RAND()</f>
        <v>0.12134836590834408</v>
      </c>
      <c r="G348">
        <f ca="1">RAND()</f>
        <v>0.47303640949729286</v>
      </c>
      <c r="H348">
        <f ca="1">RAND()</f>
        <v>0.62868283669063751</v>
      </c>
      <c r="I348">
        <f ca="1">RAND()</f>
        <v>0.43974224520087235</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fl3</v>
      </c>
      <c r="AB348" t="s">
        <v>89</v>
      </c>
      <c r="AC348" t="s">
        <v>513</v>
      </c>
      <c r="AD348">
        <v>1</v>
      </c>
      <c r="AE348" t="s">
        <v>129</v>
      </c>
      <c r="AF348">
        <v>240</v>
      </c>
      <c r="AG348">
        <v>119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케이저</v>
      </c>
      <c r="AL348">
        <v>1</v>
      </c>
      <c r="AM348" t="str">
        <f ca="1">IF(ROW()=2,AN348,OFFSET(AM348,-1,0)&amp;IF(LEN(AN348)=0,"",","&amp;AN348))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{"dy":6,"sl":11,"tp":"fl3","vl":"Actor0113","cn":1,"pt":"DI","pp":240,"pr":119}</v>
      </c>
    </row>
    <row r="349" spans="1:40">
      <c r="A349">
        <v>7</v>
      </c>
      <c r="B349">
        <v>11</v>
      </c>
      <c r="C349">
        <f>IF(B349&lt;=9,0,
IF(B349=10,1,2))</f>
        <v>2</v>
      </c>
      <c r="D349">
        <f ca="1">RAND()</f>
        <v>0.3883009557380388</v>
      </c>
      <c r="E349">
        <f ca="1">RAND()</f>
        <v>0.20720714515245231</v>
      </c>
      <c r="F349">
        <f ca="1">RAND()</f>
        <v>0.63025451270886035</v>
      </c>
      <c r="G349">
        <f ca="1">RAND()</f>
        <v>2.8788592251424938E-2</v>
      </c>
      <c r="H349">
        <f ca="1">RAND()</f>
        <v>0.30811924031769933</v>
      </c>
      <c r="I349">
        <f ca="1">RAND()</f>
        <v>0.22645202249181984</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fl3</v>
      </c>
      <c r="AB349" t="s">
        <v>89</v>
      </c>
      <c r="AC349" t="s">
        <v>513</v>
      </c>
      <c r="AD349">
        <v>1</v>
      </c>
      <c r="AE349" t="s">
        <v>129</v>
      </c>
      <c r="AF349">
        <v>240</v>
      </c>
      <c r="AG349">
        <v>119</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케이저</v>
      </c>
      <c r="AL349">
        <v>1</v>
      </c>
      <c r="AM349" t="str">
        <f ca="1">IF(ROW()=2,AN349,OFFSET(AM349,-1,0)&amp;IF(LEN(AN349)=0,"",","&amp;AN349))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{"dy":7,"sl":11,"tp":"fl3","vl":"Actor0113","cn":1,"pt":"DI","pp":240,"pr":119}</v>
      </c>
    </row>
    <row r="350" spans="1:40">
      <c r="A350">
        <v>8</v>
      </c>
      <c r="B350">
        <v>11</v>
      </c>
      <c r="C350">
        <f>IF(B350&lt;=9,0,
IF(B350=10,1,2))</f>
        <v>2</v>
      </c>
      <c r="D350">
        <f ca="1">RAND()</f>
        <v>0.54299104305471402</v>
      </c>
      <c r="E350">
        <f ca="1">RAND()</f>
        <v>0.52880973532749265</v>
      </c>
      <c r="F350">
        <f ca="1">RAND()</f>
        <v>0.46113853407710526</v>
      </c>
      <c r="G350">
        <f ca="1">RAND()</f>
        <v>0.35138039194362081</v>
      </c>
      <c r="H350">
        <f ca="1">RAND()</f>
        <v>0.23739532226154136</v>
      </c>
      <c r="I350">
        <f ca="1">RAND()</f>
        <v>0.70924103577159037</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
      </c>
      <c r="AL350">
        <v>1</v>
      </c>
      <c r="AM350" t="str">
        <f ca="1">IF(ROW()=2,AN350,OFFSET(AM350,-1,0)&amp;IF(LEN(AN350)=0,"",","&amp;AN350))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v>
      </c>
    </row>
    <row r="351" spans="1:40">
      <c r="A351">
        <v>9</v>
      </c>
      <c r="B351">
        <v>11</v>
      </c>
      <c r="C351">
        <f>IF(B351&lt;=9,0,
IF(B351=10,1,2))</f>
        <v>2</v>
      </c>
      <c r="D351">
        <f ca="1">RAND()</f>
        <v>0.20128348662679352</v>
      </c>
      <c r="E351">
        <f ca="1">RAND()</f>
        <v>0.45088567013510772</v>
      </c>
      <c r="F351">
        <f ca="1">RAND()</f>
        <v>3.4159874711635507E-2</v>
      </c>
      <c r="G351">
        <f ca="1">RAND()</f>
        <v>0.79975035674283601</v>
      </c>
      <c r="H351">
        <f ca="1">RAND()</f>
        <v>0.89557574292097986</v>
      </c>
      <c r="I351">
        <f ca="1">RAND()</f>
        <v>0.16152927438646447</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fl3</v>
      </c>
      <c r="AB351" t="s">
        <v>89</v>
      </c>
      <c r="AC351" t="s">
        <v>510</v>
      </c>
      <c r="AD351">
        <v>1</v>
      </c>
      <c r="AE351" t="s">
        <v>129</v>
      </c>
      <c r="AF351">
        <v>250</v>
      </c>
      <c r="AG351">
        <v>139</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슬로니카</v>
      </c>
      <c r="AL351">
        <v>1</v>
      </c>
      <c r="AM351" t="str">
        <f ca="1">IF(ROW()=2,AN351,OFFSET(AM351,-1,0)&amp;IF(LEN(AN351)=0,"",","&amp;AN351))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{"dy":9,"sl":11,"tp":"fl3","vl":"Actor3114","cn":1,"pt":"DI","pp":250,"pr":139}</v>
      </c>
    </row>
    <row r="352" spans="1:40">
      <c r="A352">
        <v>10</v>
      </c>
      <c r="B352">
        <v>11</v>
      </c>
      <c r="C352">
        <f>IF(B352&lt;=9,0,
IF(B352=10,1,2))</f>
        <v>2</v>
      </c>
      <c r="D352">
        <f ca="1">RAND()</f>
        <v>0.57931378761341812</v>
      </c>
      <c r="E352">
        <f ca="1">RAND()</f>
        <v>0.7003696404104478</v>
      </c>
      <c r="F352">
        <f ca="1">RAND()</f>
        <v>0.85713243890123803</v>
      </c>
      <c r="G352">
        <f ca="1">RAND()</f>
        <v>0.43371763491749316</v>
      </c>
      <c r="H352">
        <f ca="1">RAND()</f>
        <v>0.32722719778713694</v>
      </c>
      <c r="I352">
        <f ca="1">RAND()</f>
        <v>0.43984957846387251</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fl3</v>
      </c>
      <c r="AB352" t="s">
        <v>89</v>
      </c>
      <c r="AC352" t="s">
        <v>510</v>
      </c>
      <c r="AD352">
        <v>1</v>
      </c>
      <c r="AE352" t="s">
        <v>129</v>
      </c>
      <c r="AF352">
        <v>250</v>
      </c>
      <c r="AG352">
        <v>139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슬로니카</v>
      </c>
      <c r="AL352">
        <v>1</v>
      </c>
      <c r="AM352" t="str">
        <f ca="1">IF(ROW()=2,AN352,OFFSET(AM352,-1,0)&amp;IF(LEN(AN352)=0,"",","&amp;AN352))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{"dy":10,"sl":11,"tp":"fl3","vl":"Actor3114","cn":1,"pt":"DI","pp":250,"pr":139}</v>
      </c>
    </row>
    <row r="353" spans="1:40">
      <c r="A353">
        <v>11</v>
      </c>
      <c r="B353">
        <v>11</v>
      </c>
      <c r="C353">
        <f>IF(B353&lt;=9,0,
IF(B353=10,1,2))</f>
        <v>2</v>
      </c>
      <c r="D353">
        <f ca="1">RAND()</f>
        <v>0.72158573807566162</v>
      </c>
      <c r="E353">
        <f ca="1">RAND()</f>
        <v>0.78924116658908361</v>
      </c>
      <c r="F353">
        <f ca="1">RAND()</f>
        <v>0.29663485586822924</v>
      </c>
      <c r="G353">
        <f ca="1">RAND()</f>
        <v>0.66455695346537058</v>
      </c>
      <c r="H353">
        <f ca="1">RAND()</f>
        <v>0.89518322488068569</v>
      </c>
      <c r="I353">
        <f ca="1">RAND()</f>
        <v>0.84452899755938093</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
      </c>
      <c r="AL353">
        <v>1</v>
      </c>
      <c r="AM353" t="str">
        <f ca="1">IF(ROW()=2,AN353,OFFSET(AM353,-1,0)&amp;IF(LEN(AN353)=0,"",","&amp;AN353))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v>
      </c>
    </row>
    <row r="354" spans="1:40">
      <c r="A354">
        <v>12</v>
      </c>
      <c r="B354">
        <v>11</v>
      </c>
      <c r="C354">
        <f>IF(B354&lt;=9,0,
IF(B354=10,1,2))</f>
        <v>2</v>
      </c>
      <c r="D354">
        <f ca="1">RAND()</f>
        <v>0.34799623046887296</v>
      </c>
      <c r="E354">
        <f ca="1">RAND()</f>
        <v>0.9153928151695595</v>
      </c>
      <c r="F354">
        <f ca="1">RAND()</f>
        <v>0.4005098836267339</v>
      </c>
      <c r="G354">
        <f ca="1">RAND()</f>
        <v>0.33483023674195289</v>
      </c>
      <c r="H354">
        <f ca="1">RAND()</f>
        <v>0.613092175580781</v>
      </c>
      <c r="I354">
        <f ca="1">RAND()</f>
        <v>0.13010513659105805</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
      </c>
      <c r="AL354">
        <v>1</v>
      </c>
      <c r="AM354" t="str">
        <f ca="1">IF(ROW()=2,AN354,OFFSET(AM354,-1,0)&amp;IF(LEN(AN354)=0,"",","&amp;AN354))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v>
      </c>
    </row>
    <row r="355" spans="1:40">
      <c r="A355">
        <v>13</v>
      </c>
      <c r="B355">
        <v>11</v>
      </c>
      <c r="C355">
        <f>IF(B355&lt;=9,0,
IF(B355=10,1,2))</f>
        <v>2</v>
      </c>
      <c r="D355">
        <f ca="1">RAND()</f>
        <v>0.11013688356565754</v>
      </c>
      <c r="E355">
        <f ca="1">RAND()</f>
        <v>0.66720966723764596</v>
      </c>
      <c r="F355">
        <f ca="1">RAND()</f>
        <v>0.21599531976848929</v>
      </c>
      <c r="G355">
        <f ca="1">RAND()</f>
        <v>0.12837761287040461</v>
      </c>
      <c r="H355">
        <f ca="1">RAND()</f>
        <v>0.9996243789624909</v>
      </c>
      <c r="I355">
        <f ca="1">RAND()</f>
        <v>0.51927592334825345</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fl3</v>
      </c>
      <c r="AB355" t="s">
        <v>89</v>
      </c>
      <c r="AC355" t="s">
        <v>481</v>
      </c>
      <c r="AD355">
        <v>1</v>
      </c>
      <c r="AE355" t="s">
        <v>129</v>
      </c>
      <c r="AF355">
        <v>240</v>
      </c>
      <c r="AG355">
        <v>119</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닉스</v>
      </c>
      <c r="AL355">
        <v>1</v>
      </c>
      <c r="AM355" t="str">
        <f ca="1">IF(ROW()=2,AN355,OFFSET(AM355,-1,0)&amp;IF(LEN(AN355)=0,"",","&amp;AN355))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{"dy":13,"sl":11,"tp":"fl3","vl":"Actor1109","cn":1,"pt":"DI","pp":240,"pr":119}</v>
      </c>
    </row>
    <row r="356" spans="1:40">
      <c r="A356">
        <v>14</v>
      </c>
      <c r="B356">
        <v>11</v>
      </c>
      <c r="C356">
        <f>IF(B356&lt;=9,0,
IF(B356=10,1,2))</f>
        <v>2</v>
      </c>
      <c r="D356">
        <f ca="1">RAND()</f>
        <v>0.13055994879320187</v>
      </c>
      <c r="E356">
        <f ca="1">RAND()</f>
        <v>0.52450614696701447</v>
      </c>
      <c r="F356">
        <f ca="1">RAND()</f>
        <v>0.74060268922641603</v>
      </c>
      <c r="G356">
        <f ca="1">RAND()</f>
        <v>0.74982045680664755</v>
      </c>
      <c r="H356">
        <f ca="1">RAND()</f>
        <v>0.2636249091957964</v>
      </c>
      <c r="I356">
        <f ca="1">RAND()</f>
        <v>0.75343205430640769</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fl3</v>
      </c>
      <c r="AB356" t="s">
        <v>89</v>
      </c>
      <c r="AC356" t="s">
        <v>481</v>
      </c>
      <c r="AD356">
        <v>1</v>
      </c>
      <c r="AE356" t="s">
        <v>129</v>
      </c>
      <c r="AF356">
        <v>240</v>
      </c>
      <c r="AG356">
        <v>119</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닉스</v>
      </c>
      <c r="AL356">
        <v>1</v>
      </c>
      <c r="AM356" t="str">
        <f ca="1">IF(ROW()=2,AN356,OFFSET(AM356,-1,0)&amp;IF(LEN(AN356)=0,"",","&amp;AN356))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{"dy":14,"sl":11,"tp":"fl3","vl":"Actor1109","cn":1,"pt":"DI","pp":240,"pr":119}</v>
      </c>
    </row>
    <row r="357" spans="1:40">
      <c r="A357">
        <v>15</v>
      </c>
      <c r="B357">
        <v>11</v>
      </c>
      <c r="C357">
        <f>IF(B357&lt;=9,0,
IF(B357=10,1,2))</f>
        <v>2</v>
      </c>
      <c r="D357">
        <f ca="1">RAND()</f>
        <v>0.50851720739795481</v>
      </c>
      <c r="E357">
        <f ca="1">RAND()</f>
        <v>6.3425904141786726E-2</v>
      </c>
      <c r="F357">
        <f ca="1">RAND()</f>
        <v>0.75498461441370801</v>
      </c>
      <c r="G357">
        <f ca="1">RAND()</f>
        <v>0.7563542099754017</v>
      </c>
      <c r="H357">
        <f ca="1">RAND()</f>
        <v>2.4190223058623062E-2</v>
      </c>
      <c r="I357">
        <f ca="1">RAND()</f>
        <v>0.66081954087120021</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
      </c>
      <c r="AL357">
        <v>1</v>
      </c>
      <c r="AM357" t="str">
        <f ca="1">IF(ROW()=2,AN357,OFFSET(AM357,-1,0)&amp;IF(LEN(AN357)=0,"",","&amp;AN357))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v>
      </c>
    </row>
    <row r="358" spans="1:40">
      <c r="A358">
        <v>16</v>
      </c>
      <c r="B358">
        <v>11</v>
      </c>
      <c r="C358">
        <f>IF(B358&lt;=9,0,
IF(B358=10,1,2))</f>
        <v>2</v>
      </c>
      <c r="D358">
        <f ca="1">RAND()</f>
        <v>0.63367559899566639</v>
      </c>
      <c r="E358">
        <f ca="1">RAND()</f>
        <v>0.31087849499155951</v>
      </c>
      <c r="F358">
        <f ca="1">RAND()</f>
        <v>0.64150741413084622</v>
      </c>
      <c r="G358">
        <f ca="1">RAND()</f>
        <v>5.0343107795283171E-2</v>
      </c>
      <c r="H358">
        <f ca="1">RAND()</f>
        <v>0.62820866767069627</v>
      </c>
      <c r="I358">
        <f ca="1">RAND()</f>
        <v>0.66032950060049156</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
      </c>
      <c r="AL358">
        <v>1</v>
      </c>
      <c r="AM358" t="str">
        <f ca="1">IF(ROW()=2,AN358,OFFSET(AM358,-1,0)&amp;IF(LEN(AN358)=0,"",","&amp;AN358))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v>
      </c>
    </row>
    <row r="359" spans="1:40">
      <c r="A359">
        <v>17</v>
      </c>
      <c r="B359">
        <v>11</v>
      </c>
      <c r="C359">
        <f>IF(B359&lt;=9,0,
IF(B359=10,1,2))</f>
        <v>2</v>
      </c>
      <c r="D359">
        <f ca="1">RAND()</f>
        <v>0.83540550570085192</v>
      </c>
      <c r="E359">
        <f ca="1">RAND()</f>
        <v>0.14971780222710929</v>
      </c>
      <c r="F359">
        <f ca="1">RAND()</f>
        <v>0.55833056777773316</v>
      </c>
      <c r="G359">
        <f ca="1">RAND()</f>
        <v>0.60316061205563343</v>
      </c>
      <c r="H359">
        <f ca="1">RAND()</f>
        <v>7.138180062098054E-2</v>
      </c>
      <c r="I359">
        <f ca="1">RAND()</f>
        <v>0.5996114455809558</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
      </c>
      <c r="AL359">
        <v>1</v>
      </c>
      <c r="AM359" t="str">
        <f ca="1">IF(ROW()=2,AN359,OFFSET(AM359,-1,0)&amp;IF(LEN(AN359)=0,"",","&amp;AN359))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v>
      </c>
    </row>
    <row r="360" spans="1:40">
      <c r="A360">
        <v>18</v>
      </c>
      <c r="B360">
        <v>11</v>
      </c>
      <c r="C360">
        <f>IF(B360&lt;=9,0,
IF(B360=10,1,2))</f>
        <v>2</v>
      </c>
      <c r="D360">
        <f ca="1">RAND()</f>
        <v>0.31577463766776981</v>
      </c>
      <c r="E360">
        <f ca="1">RAND()</f>
        <v>0.78893342344343498</v>
      </c>
      <c r="F360">
        <f ca="1">RAND()</f>
        <v>0.75185692064356613</v>
      </c>
      <c r="G360">
        <f ca="1">RAND()</f>
        <v>0.64771790776888394</v>
      </c>
      <c r="H360">
        <f ca="1">RAND()</f>
        <v>0.48292158172305089</v>
      </c>
      <c r="I360">
        <f ca="1">RAND()</f>
        <v>0.76086729839246126</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fp</v>
      </c>
      <c r="AB360" t="s">
        <v>86</v>
      </c>
      <c r="AC360" t="s">
        <v>495</v>
      </c>
      <c r="AD360">
        <v>75</v>
      </c>
      <c r="AE360" t="s">
        <v>129</v>
      </c>
      <c r="AF360">
        <v>172</v>
      </c>
      <c r="AG360">
        <v>79</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오비우스</v>
      </c>
      <c r="AL360">
        <v>1</v>
      </c>
      <c r="AM360" t="str">
        <f ca="1">IF(ROW()=2,AN360,OFFSET(AM360,-1,0)&amp;IF(LEN(AN360)=0,"",","&amp;AN360))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{"dy":18,"sl":11,"tp":"fp","vl":"Actor1141","cn":75,"pt":"DI","pp":172,"pr":79}</v>
      </c>
    </row>
    <row r="361" spans="1:40">
      <c r="A361">
        <v>19</v>
      </c>
      <c r="B361">
        <v>11</v>
      </c>
      <c r="C361">
        <f>IF(B361&lt;=9,0,
IF(B361=10,1,2))</f>
        <v>2</v>
      </c>
      <c r="D361">
        <f ca="1">RAND()</f>
        <v>0.84317919677447717</v>
      </c>
      <c r="E361">
        <f ca="1">RAND()</f>
        <v>0.16137147514440964</v>
      </c>
      <c r="F361">
        <f ca="1">RAND()</f>
        <v>0.57363738722922264</v>
      </c>
      <c r="G361">
        <f ca="1">RAND()</f>
        <v>0.39921015548649408</v>
      </c>
      <c r="H361">
        <f ca="1">RAND()</f>
        <v>0.11852821875905473</v>
      </c>
      <c r="I361">
        <f ca="1">RAND()</f>
        <v>0.31165732614844521</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fp</v>
      </c>
      <c r="AB361" t="s">
        <v>86</v>
      </c>
      <c r="AC361" t="s">
        <v>495</v>
      </c>
      <c r="AD361">
        <v>75</v>
      </c>
      <c r="AE361" t="s">
        <v>129</v>
      </c>
      <c r="AF361">
        <v>172</v>
      </c>
      <c r="AG361">
        <v>79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오비우스</v>
      </c>
      <c r="AL361">
        <v>1</v>
      </c>
      <c r="AM361" t="str">
        <f ca="1">IF(ROW()=2,AN361,OFFSET(AM361,-1,0)&amp;IF(LEN(AN361)=0,"",","&amp;AN361))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{"dy":19,"sl":11,"tp":"fp","vl":"Actor1141","cn":75,"pt":"DI","pp":172,"pr":79}</v>
      </c>
    </row>
    <row r="362" spans="1:40">
      <c r="A362">
        <v>20</v>
      </c>
      <c r="B362">
        <v>11</v>
      </c>
      <c r="C362">
        <f>IF(B362&lt;=9,0,
IF(B362=10,1,2))</f>
        <v>2</v>
      </c>
      <c r="D362">
        <f ca="1">RAND()</f>
        <v>0.71196577437677488</v>
      </c>
      <c r="E362">
        <f ca="1">RAND()</f>
        <v>0.59447810556358072</v>
      </c>
      <c r="F362">
        <f ca="1">RAND()</f>
        <v>0.138512864081767</v>
      </c>
      <c r="G362">
        <f ca="1">RAND()</f>
        <v>0.68399823160116202</v>
      </c>
      <c r="H362">
        <f ca="1">RAND()</f>
        <v>0.25423868929224835</v>
      </c>
      <c r="I362">
        <f ca="1">RAND()</f>
        <v>0.9991639251154607</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
      </c>
      <c r="AL362">
        <v>1</v>
      </c>
      <c r="AM362" t="str">
        <f ca="1">IF(ROW()=2,AN362,OFFSET(AM362,-1,0)&amp;IF(LEN(AN362)=0,"",","&amp;AN362))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dy":20,"sl":11}</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v>
      </c>
    </row>
    <row r="363" spans="1:40">
      <c r="A363">
        <v>21</v>
      </c>
      <c r="B363">
        <v>11</v>
      </c>
      <c r="C363">
        <f>IF(B363&lt;=9,0,
IF(B363=10,1,2))</f>
        <v>2</v>
      </c>
      <c r="D363">
        <f ca="1">RAND()</f>
        <v>0.70667999617083133</v>
      </c>
      <c r="E363">
        <f ca="1">RAND()</f>
        <v>0.67820826817817892</v>
      </c>
      <c r="F363">
        <f ca="1">RAND()</f>
        <v>8.8282201947095684E-2</v>
      </c>
      <c r="G363">
        <f ca="1">RAND()</f>
        <v>0.52997299832803246</v>
      </c>
      <c r="H363">
        <f ca="1">RAND()</f>
        <v>0.70378512178739749</v>
      </c>
      <c r="I363">
        <f ca="1">RAND()</f>
        <v>0.55258455642403348</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
      </c>
      <c r="AL363">
        <v>1</v>
      </c>
      <c r="AM363" t="str">
        <f ca="1">IF(ROW()=2,AN363,OFFSET(AM363,-1,0)&amp;IF(LEN(AN363)=0,"",","&amp;AN363))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dy":20,"sl":11},{"dy":21,"sl":11}</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v>
      </c>
    </row>
    <row r="364" spans="1:40">
      <c r="A364">
        <v>22</v>
      </c>
      <c r="B364">
        <v>11</v>
      </c>
      <c r="C364">
        <f>IF(B364&lt;=9,0,
IF(B364=10,1,2))</f>
        <v>2</v>
      </c>
      <c r="D364">
        <f ca="1">RAND()</f>
        <v>8.1831839851502663E-2</v>
      </c>
      <c r="E364">
        <f ca="1">RAND()</f>
        <v>0.10160269986544168</v>
      </c>
      <c r="F364">
        <f ca="1">RAND()</f>
        <v>0.41001198158615204</v>
      </c>
      <c r="G364">
        <f ca="1">RAND()</f>
        <v>0.70142065617837779</v>
      </c>
      <c r="H364">
        <f ca="1">RAND()</f>
        <v>0.84109910142935529</v>
      </c>
      <c r="I364">
        <f ca="1">RAND()</f>
        <v>7.6067559628746562E-2</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fl3</v>
      </c>
      <c r="AB364" t="s">
        <v>89</v>
      </c>
      <c r="AC364" t="s">
        <v>509</v>
      </c>
      <c r="AD364">
        <v>1</v>
      </c>
      <c r="AE364" t="s">
        <v>129</v>
      </c>
      <c r="AF364">
        <v>230</v>
      </c>
      <c r="AG364">
        <v>129</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프리스</v>
      </c>
      <c r="AL364">
        <v>1</v>
      </c>
      <c r="AM364" t="str">
        <f ca="1">IF(ROW()=2,AN364,OFFSET(AM364,-1,0)&amp;IF(LEN(AN364)=0,"",","&amp;AN364))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dy":20,"sl":11},{"dy":21,"sl":11},{"dy":22,"sl":11,"tp":"fl3","vl":"Actor0125","cn":1,"pt":"DI","pp":230,"pr":129}</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{"dy":22,"sl":11,"tp":"fl3","vl":"Actor0125","cn":1,"pt":"DI","pp":230,"pr":129}</v>
      </c>
    </row>
    <row r="365" spans="1:40">
      <c r="A365">
        <v>23</v>
      </c>
      <c r="B365">
        <v>11</v>
      </c>
      <c r="C365">
        <f>IF(B365&lt;=9,0,
IF(B365=10,1,2))</f>
        <v>2</v>
      </c>
      <c r="D365">
        <f ca="1">RAND()</f>
        <v>0.40537814432540353</v>
      </c>
      <c r="E365">
        <f ca="1">RAND()</f>
        <v>0.51856517080300613</v>
      </c>
      <c r="F365">
        <f ca="1">RAND()</f>
        <v>0.81585294339020376</v>
      </c>
      <c r="G365">
        <f ca="1">RAND()</f>
        <v>0.27894523896732548</v>
      </c>
      <c r="H365">
        <f ca="1">RAND()</f>
        <v>0.95792106118655773</v>
      </c>
      <c r="I365">
        <f ca="1">RAND()</f>
        <v>6.6661623726511521E-2</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fl3</v>
      </c>
      <c r="AB365" t="s">
        <v>89</v>
      </c>
      <c r="AC365" t="s">
        <v>509</v>
      </c>
      <c r="AD365">
        <v>1</v>
      </c>
      <c r="AE365" t="s">
        <v>129</v>
      </c>
      <c r="AF365">
        <v>230</v>
      </c>
      <c r="AG365">
        <v>129</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프리스</v>
      </c>
      <c r="AL365">
        <v>1</v>
      </c>
      <c r="AM365" t="str">
        <f ca="1">IF(ROW()=2,AN365,OFFSET(AM365,-1,0)&amp;IF(LEN(AN365)=0,"",","&amp;AN365))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dy":20,"sl":11},{"dy":21,"sl":11},{"dy":22,"sl":11,"tp":"fl3","vl":"Actor0125","cn":1,"pt":"DI","pp":230,"pr":129},{"dy":23,"sl":11,"tp":"fl3","vl":"Actor0125","cn":1,"pt":"DI","pp":230,"pr":129}</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{"dy":23,"sl":11,"tp":"fl3","vl":"Actor0125","cn":1,"pt":"DI","pp":230,"pr":129}</v>
      </c>
    </row>
    <row r="366" spans="1:40">
      <c r="A366">
        <v>24</v>
      </c>
      <c r="B366">
        <v>11</v>
      </c>
      <c r="C366">
        <f>IF(B366&lt;=9,0,
IF(B366=10,1,2))</f>
        <v>2</v>
      </c>
      <c r="D366">
        <f ca="1">RAND()</f>
        <v>0.86569646486680163</v>
      </c>
      <c r="E366">
        <f ca="1">RAND()</f>
        <v>0.94204937477104322</v>
      </c>
      <c r="F366">
        <f ca="1">RAND()</f>
        <v>0.52476885931666173</v>
      </c>
      <c r="G366">
        <f ca="1">RAND()</f>
        <v>0.63452348300360406</v>
      </c>
      <c r="H366">
        <f ca="1">RAND()</f>
        <v>0.25486039942146244</v>
      </c>
      <c r="I366">
        <f ca="1">RAND()</f>
        <v>0.87489913527058483</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
      </c>
      <c r="AL366">
        <v>1</v>
      </c>
      <c r="AM366" t="str">
        <f ca="1">IF(ROW()=2,AN366,OFFSET(AM366,-1,0)&amp;IF(LEN(AN366)=0,"",","&amp;AN366))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dy":20,"sl":11},{"dy":21,"sl":11},{"dy":22,"sl":11,"tp":"fl3","vl":"Actor0125","cn":1,"pt":"DI","pp":230,"pr":129},{"dy":23,"sl":11,"tp":"fl3","vl":"Actor0125","cn":1,"pt":"DI","pp":230,"pr":129},{"dy":24,"sl":11}</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v>
      </c>
    </row>
    <row r="367" spans="1:40">
      <c r="A367">
        <v>25</v>
      </c>
      <c r="B367">
        <v>11</v>
      </c>
      <c r="C367">
        <f>IF(B367&lt;=9,0,
IF(B367=10,1,2))</f>
        <v>2</v>
      </c>
      <c r="D367">
        <f ca="1">RAND()</f>
        <v>0.14572969304141725</v>
      </c>
      <c r="E367">
        <f ca="1">RAND()</f>
        <v>0.36272398523650473</v>
      </c>
      <c r="F367">
        <f ca="1">RAND()</f>
        <v>0.95398788493723863</v>
      </c>
      <c r="G367">
        <f ca="1">RAND()</f>
        <v>0.38801461590926944</v>
      </c>
      <c r="H367">
        <f ca="1">RAND()</f>
        <v>0.92618948784031052</v>
      </c>
      <c r="I367">
        <f ca="1">RAND()</f>
        <v>0.89287424824690775</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fl3</v>
      </c>
      <c r="AB367" t="s">
        <v>89</v>
      </c>
      <c r="AC367" t="s">
        <v>496</v>
      </c>
      <c r="AD367">
        <v>1</v>
      </c>
      <c r="AE367" t="s">
        <v>129</v>
      </c>
      <c r="AF367">
        <v>230</v>
      </c>
      <c r="AG367">
        <v>129</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원더</v>
      </c>
      <c r="AL367">
        <v>1</v>
      </c>
      <c r="AM367" t="str">
        <f ca="1">IF(ROW()=2,AN367,OFFSET(AM367,-1,0)&amp;IF(LEN(AN367)=0,"",","&amp;AN367))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dy":20,"sl":11},{"dy":21,"sl":11},{"dy":22,"sl":11,"tp":"fl3","vl":"Actor0125","cn":1,"pt":"DI","pp":230,"pr":129},{"dy":23,"sl":11,"tp":"fl3","vl":"Actor0125","cn":1,"pt":"DI","pp":230,"pr":129},{"dy":24,"sl":11},{"dy":25,"sl":11,"tp":"fl3","vl":"Actor2128","cn":1,"pt":"DI","pp":230,"pr":129}</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{"dy":25,"sl":11,"tp":"fl3","vl":"Actor2128","cn":1,"pt":"DI","pp":230,"pr":129}</v>
      </c>
    </row>
    <row r="368" spans="1:40">
      <c r="A368">
        <v>26</v>
      </c>
      <c r="B368">
        <v>11</v>
      </c>
      <c r="C368">
        <f>IF(B368&lt;=9,0,
IF(B368=10,1,2))</f>
        <v>2</v>
      </c>
      <c r="D368">
        <f ca="1">RAND()</f>
        <v>0.93547101560074819</v>
      </c>
      <c r="E368">
        <f ca="1">RAND()</f>
        <v>0.9562749338937061</v>
      </c>
      <c r="F368">
        <f ca="1">RAND()</f>
        <v>0.78644671984887371</v>
      </c>
      <c r="G368">
        <f ca="1">RAND()</f>
        <v>0.48642034827700398</v>
      </c>
      <c r="H368">
        <f ca="1">RAND()</f>
        <v>0.72383186694328205</v>
      </c>
      <c r="I368">
        <f ca="1">RAND()</f>
        <v>0.52222637158719376</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fl3</v>
      </c>
      <c r="AB368" t="s">
        <v>89</v>
      </c>
      <c r="AC368" t="s">
        <v>496</v>
      </c>
      <c r="AD368">
        <v>1</v>
      </c>
      <c r="AE368" t="s">
        <v>129</v>
      </c>
      <c r="AF368">
        <v>230</v>
      </c>
      <c r="AG368">
        <v>129</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원더</v>
      </c>
      <c r="AL368">
        <v>1</v>
      </c>
      <c r="AM368" t="str">
        <f ca="1">IF(ROW()=2,AN368,OFFSET(AM368,-1,0)&amp;IF(LEN(AN368)=0,"",","&amp;AN368))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dy":20,"sl":11},{"dy":21,"sl":11},{"dy":22,"sl":11,"tp":"fl3","vl":"Actor0125","cn":1,"pt":"DI","pp":230,"pr":129},{"dy":23,"sl":11,"tp":"fl3","vl":"Actor0125","cn":1,"pt":"DI","pp":230,"pr":129},{"dy":24,"sl":11},{"dy":25,"sl":11,"tp":"fl3","vl":"Actor2128","cn":1,"pt":"DI","pp":230,"pr":129},{"dy":26,"sl":11,"tp":"fl3","vl":"Actor2128","cn":1,"pt":"DI","pp":230,"pr":129}</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{"dy":26,"sl":11,"tp":"fl3","vl":"Actor2128","cn":1,"pt":"DI","pp":230,"pr":129}</v>
      </c>
    </row>
    <row r="369" spans="1:40">
      <c r="A369">
        <v>27</v>
      </c>
      <c r="B369">
        <v>11</v>
      </c>
      <c r="C369">
        <f>IF(B369&lt;=9,0,
IF(B369=10,1,2))</f>
        <v>2</v>
      </c>
      <c r="D369">
        <f ca="1">RAND()</f>
        <v>4.8688413961770705E-2</v>
      </c>
      <c r="E369">
        <f ca="1">RAND()</f>
        <v>0.21845881620600782</v>
      </c>
      <c r="F369">
        <f ca="1">RAND()</f>
        <v>0.24318266129916888</v>
      </c>
      <c r="G369">
        <f ca="1">RAND()</f>
        <v>0.746063200432736</v>
      </c>
      <c r="H369">
        <f ca="1">RAND()</f>
        <v>0.73055094628673711</v>
      </c>
      <c r="I369">
        <f ca="1">RAND()</f>
        <v>0.689325196533498</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
      </c>
      <c r="AL369">
        <v>1</v>
      </c>
      <c r="AM369" t="str">
        <f ca="1">IF(ROW()=2,AN369,OFFSET(AM369,-1,0)&amp;IF(LEN(AN369)=0,"",","&amp;AN369))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dy":20,"sl":11},{"dy":21,"sl":11},{"dy":22,"sl":11,"tp":"fl3","vl":"Actor0125","cn":1,"pt":"DI","pp":230,"pr":129},{"dy":23,"sl":11,"tp":"fl3","vl":"Actor0125","cn":1,"pt":"DI","pp":230,"pr":129},{"dy":24,"sl":11},{"dy":25,"sl":11,"tp":"fl3","vl":"Actor2128","cn":1,"pt":"DI","pp":230,"pr":129},{"dy":26,"sl":11,"tp":"fl3","vl":"Actor2128","cn":1,"pt":"DI","pp":230,"pr":129},{"dy":27,"sl":11}</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v>
      </c>
    </row>
    <row r="370" spans="1:40">
      <c r="A370">
        <v>28</v>
      </c>
      <c r="B370">
        <v>11</v>
      </c>
      <c r="C370">
        <f>IF(B370&lt;=9,0,
IF(B370=10,1,2))</f>
        <v>2</v>
      </c>
      <c r="D370">
        <f ca="1">RAND()</f>
        <v>4.8481926922299468E-2</v>
      </c>
      <c r="E370">
        <f ca="1">RAND()</f>
        <v>0.94015314226964664</v>
      </c>
      <c r="F370">
        <f ca="1">RAND()</f>
        <v>0.84700510689905995</v>
      </c>
      <c r="G370">
        <f ca="1">RAND()</f>
        <v>0.12168487751080925</v>
      </c>
      <c r="H370">
        <f ca="1">RAND()</f>
        <v>0.97941624378817116</v>
      </c>
      <c r="I370">
        <f ca="1">RAND()</f>
        <v>0.78720055348501583</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
      </c>
      <c r="AL370">
        <v>1</v>
      </c>
      <c r="AM370" t="str">
        <f ca="1">IF(ROW()=2,AN370,OFFSET(AM370,-1,0)&amp;IF(LEN(AN370)=0,"",","&amp;AN370))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dy":20,"sl":11},{"dy":21,"sl":11},{"dy":22,"sl":11,"tp":"fl3","vl":"Actor0125","cn":1,"pt":"DI","pp":230,"pr":129},{"dy":23,"sl":11,"tp":"fl3","vl":"Actor0125","cn":1,"pt":"DI","pp":230,"pr":129},{"dy":24,"sl":11},{"dy":25,"sl":11,"tp":"fl3","vl":"Actor2128","cn":1,"pt":"DI","pp":230,"pr":129},{"dy":26,"sl":11,"tp":"fl3","vl":"Actor2128","cn":1,"pt":"DI","pp":230,"pr":129},{"dy":27,"sl":11},{"dy":28,"sl":11}</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v>
      </c>
    </row>
    <row r="371" spans="1:40">
      <c r="A371">
        <v>29</v>
      </c>
      <c r="B371">
        <v>11</v>
      </c>
      <c r="C371">
        <f>IF(B371&lt;=9,0,
IF(B371=10,1,2))</f>
        <v>2</v>
      </c>
      <c r="D371">
        <f ca="1">RAND()</f>
        <v>7.8412679160976384E-2</v>
      </c>
      <c r="E371">
        <f ca="1">RAND()</f>
        <v>5.2592978641389232E-3</v>
      </c>
      <c r="F371">
        <f ca="1">RAND()</f>
        <v>0.76908539460974135</v>
      </c>
      <c r="G371">
        <f ca="1">RAND()</f>
        <v>0.99975668688268071</v>
      </c>
      <c r="H371">
        <f ca="1">RAND()</f>
        <v>0.53049552239975195</v>
      </c>
      <c r="I371">
        <f ca="1">RAND()</f>
        <v>0.30050919623837669</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
      </c>
      <c r="AL371">
        <v>1</v>
      </c>
      <c r="AM371" t="str">
        <f ca="1">IF(ROW()=2,AN371,OFFSET(AM371,-1,0)&amp;IF(LEN(AN371)=0,"",","&amp;AN371))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dy":20,"sl":11},{"dy":21,"sl":11},{"dy":22,"sl":11,"tp":"fl3","vl":"Actor0125","cn":1,"pt":"DI","pp":230,"pr":129},{"dy":23,"sl":11,"tp":"fl3","vl":"Actor0125","cn":1,"pt":"DI","pp":230,"pr":129},{"dy":24,"sl":11},{"dy":25,"sl":11,"tp":"fl3","vl":"Actor2128","cn":1,"pt":"DI","pp":230,"pr":129},{"dy":26,"sl":11,"tp":"fl3","vl":"Actor2128","cn":1,"pt":"DI","pp":230,"pr":129},{"dy":27,"sl":11},{"dy":28,"sl":11},{"dy":29,"sl":11}</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v>
      </c>
    </row>
    <row r="372" spans="1:40">
      <c r="A372">
        <v>30</v>
      </c>
      <c r="B372">
        <v>11</v>
      </c>
      <c r="C372">
        <f>IF(B372&lt;=9,0,
IF(B372=10,1,2))</f>
        <v>2</v>
      </c>
      <c r="D372">
        <f ca="1">RAND()</f>
        <v>0.81273777094863542</v>
      </c>
      <c r="E372">
        <f ca="1">RAND()</f>
        <v>0.7352351236489455</v>
      </c>
      <c r="F372">
        <f ca="1">RAND()</f>
        <v>0.56103227997424654</v>
      </c>
      <c r="G372">
        <f ca="1">RAND()</f>
        <v>0.9073758117714823</v>
      </c>
      <c r="H372">
        <f ca="1">RAND()</f>
        <v>0.60641912069696813</v>
      </c>
      <c r="I372">
        <f ca="1">RAND()</f>
        <v>1.9026185149621733E-2</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fl1</v>
      </c>
      <c r="AB372" t="s">
        <v>87</v>
      </c>
      <c r="AC372" t="s">
        <v>519</v>
      </c>
      <c r="AD372">
        <v>1</v>
      </c>
      <c r="AE372" t="s">
        <v>129</v>
      </c>
      <c r="AF372">
        <v>695</v>
      </c>
      <c r="AG372">
        <v>249</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전설</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클레타</v>
      </c>
      <c r="AL372">
        <v>1</v>
      </c>
      <c r="AM372" t="str">
        <f ca="1">IF(ROW()=2,AN372,OFFSET(AM372,-1,0)&amp;IF(LEN(AN372)=0,"",","&amp;AN372))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dy":20,"sl":11},{"dy":21,"sl":11},{"dy":22,"sl":11,"tp":"fl3","vl":"Actor0125","cn":1,"pt":"DI","pp":230,"pr":129},{"dy":23,"sl":11,"tp":"fl3","vl":"Actor0125","cn":1,"pt":"DI","pp":230,"pr":129},{"dy":24,"sl":11},{"dy":25,"sl":11,"tp":"fl3","vl":"Actor2128","cn":1,"pt":"DI","pp":230,"pr":129},{"dy":26,"sl":11,"tp":"fl3","vl":"Actor2128","cn":1,"pt":"DI","pp":230,"pr":129},{"dy":27,"sl":11},{"dy":28,"sl":11},{"dy":29,"sl":11},{"dy":30,"sl":11,"tp":"fl1","vl":"Actor0240","cn":1,"pt":"DI","pp":695,"pr":249}</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{"dy":30,"sl":11,"tp":"fl1","vl":"Actor0240","cn":1,"pt":"DI","pp":695,"pr":249}</v>
      </c>
    </row>
    <row r="373" spans="1:40">
      <c r="A373">
        <v>31</v>
      </c>
      <c r="B373">
        <v>11</v>
      </c>
      <c r="C373">
        <f>IF(B373&lt;=9,0,
IF(B373=10,1,2))</f>
        <v>2</v>
      </c>
      <c r="D373">
        <f ca="1">RAND()</f>
        <v>0.44603526316944597</v>
      </c>
      <c r="E373">
        <f ca="1">RAND()</f>
        <v>0.51059758659562815</v>
      </c>
      <c r="F373">
        <f ca="1">RAND()</f>
        <v>0.67897965484005551</v>
      </c>
      <c r="G373">
        <f ca="1">RAND()</f>
        <v>0.94949095112123472</v>
      </c>
      <c r="H373">
        <f ca="1">RAND()</f>
        <v>0.14743586433850064</v>
      </c>
      <c r="I373">
        <f ca="1">RAND()</f>
        <v>0.78017168502475853</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fl1</v>
      </c>
      <c r="AB373" t="s">
        <v>87</v>
      </c>
      <c r="AC373" t="s">
        <v>519</v>
      </c>
      <c r="AD373">
        <v>1</v>
      </c>
      <c r="AE373" t="s">
        <v>129</v>
      </c>
      <c r="AF373">
        <v>695</v>
      </c>
      <c r="AG373">
        <v>249</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전설</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클레타</v>
      </c>
      <c r="AL373">
        <v>1</v>
      </c>
      <c r="AM373" t="str">
        <f ca="1">IF(ROW()=2,AN373,OFFSET(AM373,-1,0)&amp;IF(LEN(AN373)=0,"",","&amp;AN373))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2128","cn":1,"pt":"DI","pp":190,"pr":99},{"dy":1,"sl":9,"tp":"fl3","vl":"Actor2128","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3117","cn":1,"pt":"DI","pp":190,"pr":99},{"dy":3,"sl":9,"tp":"fl3","vl":"Actor3117","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1109","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1039","cn":1,"pt":"DI","pp":80,"pr":49},{"dy":16,"sl":9,"tp":"fl6","vl":"Actor1039","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2010","cn":1,"pt":"DI","pp":80,"pr":49},{"dy":26,"sl":9,"tp":"fl6","vl":"Actor2010","cn":1,"pt":"DI","pp":80,"pr":49},{"dy":27,"sl":0,"tp":"fe","vl":"Equip2101","cn":1,"pt":"GO","pr":1400},{"dy":27,"sl":1,"tp":"upn","vl":"46336","cn":11,"pt":"GO","pr":3300},{"dy":27,"sl":2,"tp":"fe","vl":"Equip7102","cn":1,"pt":"GO","pr":3200},{"dy":27,"sl":3,"tp":"fe","vl":"Equip4401","cn":1,"pt":"DI","pp":179,"pr":79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3022","cn":1,"pt":"DI","pp":80,"pr":49},{"dy":28,"sl":9,"tp":"fl6","vl":"Actor3022","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0402","cn":1,"pt":"DI","pp":179,"pr":69},{"dy":31,"sl":4,"tp":"fe","vl":"Equip5001","cn":1,"pt":"GO","pr":700},{"dy":31,"sl":5,"tp":"uph","vl":"13217","cn":4,"pt":"GO","pr":1200},{"dy":31,"sl":6,"tp":"fe","vl":"Equip7202","cn":1,"pt":"GO","pr":9200},{"dy":31,"sl":7,"tp":"upn","vl":"82505","cn":12,"pt":"GO","pr":3600},{"dy":31,"sl":8},{"dy":31,"sl":9},{"dy":1,"sl":10,"tp":"fc","vl":"Actor2238","cn":1,"pt":"DI","pp":820,"pr":479},{"dy":2,"sl":10,"tp":"fc","vl":"Actor2238","cn":1,"pt":"DI","pp":820,"pr":479},{"dy":3,"sl":10},{"dy":4,"sl":10},{"dy":5,"sl":10},{"dy":6,"sl":10,"tp":"fl2","vl":"Actor0113","cn":1,"pt":"DI","pp":180,"pr":69},{"dy":7,"sl":10,"tp":"fl2","vl":"Actor0113","cn":1,"pt":"DI","pp":180,"pr":69},{"dy":8,"sl":10},{"dy":9,"sl":10,"tp":"fl2","vl":"Actor3114","cn":1,"pt":"DI","pp":190,"pr":89},{"dy":10,"sl":10,"tp":"fl2","vl":"Actor3114","cn":1,"pt":"DI","pp":190,"pr":89},{"dy":11,"sl":10},{"dy":12,"sl":10},{"dy":13,"sl":10,"tp":"fl2","vl":"Actor1109","cn":1,"pt":"DI","pp":180,"pr":79},{"dy":14,"sl":10,"tp":"fl2","vl":"Actor1109","cn":1,"pt":"DI","pp":180,"pr":79},{"dy":15,"sl":10},{"dy":16,"sl":10},{"dy":17,"sl":10},{"dy":18,"sl":10,"tp":"fc","vl":"Actor1141","cn":1,"pt":"DI","pp":229,"pr":159},{"dy":19,"sl":10,"tp":"fc","vl":"Actor1141","cn":1,"pt":"DI","pp":229,"pr":159},{"dy":20,"sl":10},{"dy":21,"sl":10},{"dy":22,"sl":10,"tp":"fl2","vl":"Actor0125","cn":1,"pt":"DI","pp":180,"pr":79},{"dy":23,"sl":10,"tp":"fl2","vl":"Actor0125","cn":1,"pt":"DI","pp":180,"pr":79},{"dy":24,"sl":10},{"dy":25,"sl":10,"tp":"fl2","vl":"Actor2128","cn":1,"pt":"DI","pp":180,"pr":79},{"dy":26,"sl":10,"tp":"fl2","vl":"Actor2128","cn":1,"pt":"DI","pp":180,"pr":79},{"dy":27,"sl":10},{"dy":28,"sl":10},{"dy":29,"sl":10},{"dy":30,"sl":10,"tp":"fc","vl":"Actor0240","cn":1,"pt":"DI","pp":755,"pr":399},{"dy":31,"sl":10,"tp":"fc","vl":"Actor0240","cn":1,"pt":"DI","pp":755,"pr":399},{"dy":1,"sl":11,"tp":"fl1","vl":"Actor2238","cn":1,"pt":"DI","pp":775,"pr":419},{"dy":2,"sl":11,"tp":"fl1","vl":"Actor2238","cn":1,"pt":"DI","pp":775,"pr":419},{"dy":3,"sl":11},{"dy":4,"sl":11},{"dy":5,"sl":11},{"dy":6,"sl":11,"tp":"fl3","vl":"Actor0113","cn":1,"pt":"DI","pp":240,"pr":119},{"dy":7,"sl":11,"tp":"fl3","vl":"Actor0113","cn":1,"pt":"DI","pp":240,"pr":119},{"dy":8,"sl":11},{"dy":9,"sl":11,"tp":"fl3","vl":"Actor3114","cn":1,"pt":"DI","pp":250,"pr":139},{"dy":10,"sl":11,"tp":"fl3","vl":"Actor3114","cn":1,"pt":"DI","pp":250,"pr":139},{"dy":11,"sl":11},{"dy":12,"sl":11},{"dy":13,"sl":11,"tp":"fl3","vl":"Actor1109","cn":1,"pt":"DI","pp":240,"pr":119},{"dy":14,"sl":11,"tp":"fl3","vl":"Actor1109","cn":1,"pt":"DI","pp":240,"pr":119},{"dy":15,"sl":11},{"dy":16,"sl":11},{"dy":17,"sl":11},{"dy":18,"sl":11,"tp":"fp","vl":"Actor1141","cn":75,"pt":"DI","pp":172,"pr":79},{"dy":19,"sl":11,"tp":"fp","vl":"Actor1141","cn":75,"pt":"DI","pp":172,"pr":79},{"dy":20,"sl":11},{"dy":21,"sl":11},{"dy":22,"sl":11,"tp":"fl3","vl":"Actor0125","cn":1,"pt":"DI","pp":230,"pr":129},{"dy":23,"sl":11,"tp":"fl3","vl":"Actor0125","cn":1,"pt":"DI","pp":230,"pr":129},{"dy":24,"sl":11},{"dy":25,"sl":11,"tp":"fl3","vl":"Actor2128","cn":1,"pt":"DI","pp":230,"pr":129},{"dy":26,"sl":11,"tp":"fl3","vl":"Actor2128","cn":1,"pt":"DI","pp":230,"pr":129},{"dy":27,"sl":11},{"dy":28,"sl":11},{"dy":29,"sl":11},{"dy":30,"sl":11,"tp":"fl1","vl":"Actor0240","cn":1,"pt":"DI","pp":695,"pr":249},{"dy":31,"sl":11,"tp":"fl1","vl":"Actor0240","cn":1,"pt":"DI","pp":695,"pr":249}</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{"dy":31,"sl":11,"tp":"fl1","vl":"Actor0240","cn":1,"pt":"DI","pp":695,"pr":249}</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184:AB214 AB257:AB274 AB2 AB4 AB6:AB8 AB10:AB44 AB46:AB84 AB86:AB122 AB124:AB154 AB216:AB255 AB156:AB182 AB276:AB373"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opLeftCell="K1" workbookViewId="0">
      <pane ySplit="1" topLeftCell="A2" activePane="bottomLeft" state="frozen"/>
      <selection pane="bottomLeft" activeCell="AA19" sqref="AA19"/>
    </sheetView>
    <sheetView topLeftCell="D1" workbookViewId="1">
      <pane ySplit="1" topLeftCell="A50" activePane="bottomLeft" state="frozen"/>
      <selection pane="bottomLeft" activeCell="L19" sqref="L19"/>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ca="1">IF(A2&lt;&gt;OFFSET(A2,-1,0),1,OFFSET(B2,-1,0)+1)</f>
        <v>1</v>
      </c>
      <c r="C2" t="str">
        <f t="shared" ref="C2:C33" ca="1" si="0">VLOOKUP(RANDBETWEEN(1,COUNTA(Z:Z)-1),Z:AA,2,0)</f>
        <v>Actor1141m</v>
      </c>
      <c r="D2" t="str">
        <f>IF(ISBLANK(F2),"",
IFERROR(VLOOKUP(F2,[2]ActorTable!$A:$H,MATCH("이름참고",[2]ActorTable!$1:$1,0),0),"캐릭터없음"))</f>
        <v>미네락</v>
      </c>
      <c r="E2" t="str">
        <f t="shared" ref="E2:E33" ca="1" si="1">IF(AND(B2&lt;=OFFSET(B2,1,0),NOT(ISBLANK(F2))),
IF(F2=OFFSET(F2,1,0),"같음",""),"")</f>
        <v/>
      </c>
      <c r="F2" t="s">
        <v>328</v>
      </c>
      <c r="G2">
        <v>3</v>
      </c>
      <c r="H2">
        <v>6</v>
      </c>
      <c r="I2">
        <v>0</v>
      </c>
      <c r="J2">
        <v>0</v>
      </c>
      <c r="K2">
        <v>15</v>
      </c>
      <c r="L2">
        <v>0</v>
      </c>
      <c r="M2">
        <v>0</v>
      </c>
      <c r="N2">
        <v>0</v>
      </c>
      <c r="O2">
        <v>0</v>
      </c>
      <c r="P2">
        <v>0</v>
      </c>
      <c r="Q2">
        <v>18</v>
      </c>
      <c r="R2">
        <v>169</v>
      </c>
      <c r="S2" t="str">
        <f>IFERROR(VLOOKUP(R2,[2]WingLookTable!$A:$B,2,0),"캐릭터없음")</f>
        <v>Wing_DustMultiOtherOtherFullFast</v>
      </c>
      <c r="T2">
        <f t="shared" ref="T2:T33" ca="1" si="2">VLOOKUP(RANDBETWEEN(1,COUNTA(AD:AD)-1),AD:AE,2,0)</f>
        <v>220</v>
      </c>
      <c r="U2" t="str">
        <f t="shared" ref="U2:U68" ca="1" si="3">IF(ROW()=2,V2,OFFSET(U2,-1,0)&amp;IF(LEN(V2)=0,"",","&amp;V2))</f>
        <v>{"dy":1,"sl":1,"id":"Actor2120m","stats":{"tr":3,"trp":6,"str":0,"dex":0,"int":15,"vit":0,"train":0,"wgGr0":0,"wgGr1":0,"wgGr2":0,"wgGr3":18,"wgLk":169}}</v>
      </c>
      <c r="V2" t="str">
        <f t="shared" ref="V2:V33" ca="1" si="4">"{"""&amp;A$1&amp;""":"&amp;A2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{"dy":1,"sl":1,"id":"Actor2120m","stats":{"tr":3,"trp":6,"str":0,"dex":0,"int":15,"vit":0,"train":0,"wgGr0":0,"wgGr1":0,"wgGr2":0,"wgGr3":18,"wgLk":169}}</v>
      </c>
      <c r="X2" t="str">
        <f ca="1">"["&amp;
IF(LEFT(OFFSET(U1,COUNTA(U:U)-1,0),1)=",",SUBSTITUTE(OFFSET(U1,COUNTA(U:U)-1,0),",","",1),OFFSET(U1,COUNTA(U:U)-1,0))
&amp;"]"</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1109m","stats":{"tr":3,"trp":6,"str":0,"dex":5,"int":0,"vit":10,"train":0,"wgGr0":0,"wgGr1":0,"wgGr2":0,"wgGr3":18,"wgLk":148}},{"dy":27,"sl":2,"id":"Actor3019m","stats":{"tr":3,"trp":6,"str":0,"dex":5,"int":10,"vit":0,"train":0,"wgGr0":0,"wgGr1":0,"wgGr2":0,"wgGr3":18,"wgLk":154}},{"dy":28,"sl":1,"id":"Actor3117m","stats":{"tr":3,"trp":6,"str":0,"dex":0,"int":15,"vit":0,"train":0,"wgGr0":0,"wgGr1":0,"wgGr2":0,"wgGr3":18,"wgLk":196}},{"dy":28,"sl":2,"id":"Actor0007m","stats":{"tr":3,"trp":6,"str":7,"dex":8,"int":0,"vit":0,"train":0,"wgGr0":0,"wgGr1":0,"wgGr2":0,"wgGr3":18,"wgLk":280}},{"dy":29,"sl":1,"id":"Actor3212m","stats":{"tr":3,"trp":6,"str":8,"dex":0,"int":7,"vit":0,"train":0,"wgGr0":0,"wgGr1":0,"wgGr2":0,"wgGr3":18,"wgLk":129}},{"dy":29,"sl":2,"id":"Actor0125m","stats":{"tr":3,"trp":6,"str":0,"dex":8,"int":7,"vit":0,"train":0,"wgGr0":0,"wgGr1":0,"wgGr2":0,"wgGr3":18,"wgLk":175}},{"dy":29,"sl":3,"id":"Actor2010m","stats":{"tr":3,"trp":6,"str":0,"dex":0,"int":15,"vit":0,"train":0,"wgGr0":0,"wgGr1":0,"wgGr2":0,"wgGr3":18,"wgLk":340}},{"dy":30,"sl":1,"id":"Actor3231m","stats":{"tr":3,"trp":6,"str":7,"dex":0,"int":8,"vit":0,"train":0,"wgGr0":0,"wgGr1":0,"wgGr2":0,"wgGr3":18,"wgLk":184}},{"dy":30,"sl":2,"id":"Actor3114m","stats":{"tr":3,"trp":6,"str":0,"dex":5,"int":10,"vit":0,"train":0,"wgGr0":0,"wgGr1":0,"wgGr2":0,"wgGr3":18,"wgLk":369}},{"dy":30,"sl":3,"id":"Actor1029m","stats":{"tr":3,"trp":6,"str":5,"dex":5,"int":0,"vit":5,"train":0,"wgGr0":0,"wgGr1":0,"wgGr2":0,"wgGr3":18,"wgLk":172}},{"dy":31,"sl":1,"id":"Actor0113m","stats":{"tr":3,"trp":6,"str":0,"dex":8,"int":7,"vit":0,"train":0,"wgGr0":0,"wgGr1":0,"wgGr2":0,"wgGr3":18,"wgLk":276}},{"dy":31,"sl":2,"id":"Actor0030m","stats":{"tr":3,"trp":6,"str":0,"dex":7,"int":8,"vit":0,"train":0,"wgGr0":0,"wgGr1":0,"wgGr2":0,"wgGr3":18,"wgLk":101}}]</v>
      </c>
      <c r="Z2">
        <v>1</v>
      </c>
      <c r="AA2" t="s">
        <v>312</v>
      </c>
      <c r="AB2">
        <f t="shared" ref="AB2:AB33" si="5">COUNTIF(F:F,AA2)</f>
        <v>1</v>
      </c>
      <c r="AD2">
        <v>1</v>
      </c>
      <c r="AE2">
        <v>101</v>
      </c>
      <c r="AF2">
        <f t="shared" ref="AF2:AF33" si="6">COUNTIF(R:R,AE2)</f>
        <v>1</v>
      </c>
    </row>
    <row r="3" spans="1:32">
      <c r="A3">
        <v>1</v>
      </c>
      <c r="B3">
        <f t="shared" ref="B3:B33" ca="1" si="7">IF(A3&lt;&gt;OFFSET(A3,-1,0),1,OFFSET(B3,-1,0)+1)</f>
        <v>2</v>
      </c>
      <c r="C3" t="str">
        <f t="shared" ca="1" si="0"/>
        <v>Actor2010m</v>
      </c>
      <c r="D3" t="str">
        <f>IF(ISBLANK(F3),"",
IFERROR(VLOOKUP(F3,[2]ActorTable!$A:$H,MATCH("이름참고",[2]ActorTable!$1:$1,0),0),"캐릭터없음"))</f>
        <v>무테이</v>
      </c>
      <c r="E3" t="str">
        <f t="shared" ca="1" si="1"/>
        <v/>
      </c>
      <c r="F3" t="s">
        <v>329</v>
      </c>
      <c r="G3">
        <v>3</v>
      </c>
      <c r="H3">
        <v>6</v>
      </c>
      <c r="I3">
        <v>7</v>
      </c>
      <c r="J3">
        <v>8</v>
      </c>
      <c r="K3">
        <v>0</v>
      </c>
      <c r="L3">
        <v>0</v>
      </c>
      <c r="M3">
        <v>0</v>
      </c>
      <c r="N3">
        <v>0</v>
      </c>
      <c r="O3">
        <v>0</v>
      </c>
      <c r="P3">
        <v>0</v>
      </c>
      <c r="Q3">
        <v>18</v>
      </c>
      <c r="R3">
        <v>157</v>
      </c>
      <c r="S3" t="str">
        <f>IFERROR(VLOOKUP(R3,[2]WingLookTable!$A:$B,2,0),"캐릭터없음")</f>
        <v>Wing_DustGreenPatternPatternStripeSlow</v>
      </c>
      <c r="T3">
        <f t="shared" ca="1" si="2"/>
        <v>340</v>
      </c>
      <c r="U3" t="str">
        <f t="shared" ca="1" si="3"/>
        <v>{"dy":1,"sl":1,"id":"Actor2120m","stats":{"tr":3,"trp":6,"str":0,"dex":0,"int":15,"vit":0,"train":0,"wgGr0":0,"wgGr1":0,"wgGr2":0,"wgGr3":18,"wgLk":169}},{"dy":1,"sl":2,"id":"Actor3021m","stats":{"tr":3,"trp":6,"str":7,"dex":8,"int":0,"vit":0,"train":0,"wgGr0":0,"wgGr1":0,"wgGr2":0,"wgGr3":18,"wgLk":157}}</v>
      </c>
      <c r="V3" t="str">
        <f t="shared" ca="1" si="4"/>
        <v>{"dy":1,"sl":2,"id":"Actor3021m","stats":{"tr":3,"trp":6,"str":7,"dex":8,"int":0,"vit":0,"train":0,"wgGr0":0,"wgGr1":0,"wgGr2":0,"wgGr3":18,"wgLk":157}}</v>
      </c>
      <c r="Z3">
        <v>2</v>
      </c>
      <c r="AA3" t="s">
        <v>313</v>
      </c>
      <c r="AB3">
        <f t="shared" si="5"/>
        <v>1</v>
      </c>
      <c r="AD3">
        <v>2</v>
      </c>
      <c r="AE3">
        <v>105</v>
      </c>
      <c r="AF3">
        <f t="shared" si="6"/>
        <v>1</v>
      </c>
    </row>
    <row r="4" spans="1:32">
      <c r="A4">
        <v>2</v>
      </c>
      <c r="B4">
        <f t="shared" ca="1" si="7"/>
        <v>1</v>
      </c>
      <c r="C4" t="str">
        <f t="shared" ref="C4" ca="1" si="8">VLOOKUP(RANDBETWEEN(1,COUNTA(Z:Z)-1),Z:AA,2,0)</f>
        <v>Actor2120m</v>
      </c>
      <c r="D4" t="str">
        <f>IF(ISBLANK(F4),"",
IFERROR(VLOOKUP(F4,[2]ActorTable!$A:$H,MATCH("이름참고",[2]ActorTable!$1:$1,0),0),"캐릭터없음"))</f>
        <v>원더</v>
      </c>
      <c r="E4" t="str">
        <f t="shared" ref="E4" ca="1" si="9">IF(AND(B4&lt;=OFFSET(B4,1,0),NOT(ISBLANK(F4))),
IF(F4=OFFSET(F4,1,0),"같음",""),"")</f>
        <v/>
      </c>
      <c r="F4" t="s">
        <v>363</v>
      </c>
      <c r="G4">
        <v>3</v>
      </c>
      <c r="H4">
        <v>6</v>
      </c>
      <c r="I4">
        <v>8</v>
      </c>
      <c r="J4">
        <v>7</v>
      </c>
      <c r="K4">
        <v>0</v>
      </c>
      <c r="L4">
        <v>0</v>
      </c>
      <c r="M4">
        <v>0</v>
      </c>
      <c r="N4">
        <v>0</v>
      </c>
      <c r="O4">
        <v>0</v>
      </c>
      <c r="P4">
        <v>0</v>
      </c>
      <c r="Q4">
        <v>18</v>
      </c>
      <c r="R4">
        <v>372</v>
      </c>
      <c r="S4" t="str">
        <f>IFERROR(VLOOKUP(R4,[2]WingLookTable!$A:$B,2,0),"캐릭터없음")</f>
        <v>Wing_WhiteFullNoiseOtherFast</v>
      </c>
      <c r="T4">
        <f t="shared" ref="T4" ca="1" si="10">VLOOKUP(RANDBETWEEN(1,COUNTA(AD:AD)-1),AD:AE,2,0)</f>
        <v>328</v>
      </c>
      <c r="U4" t="str">
        <f t="shared" ref="U4" ca="1" si="11">IF(ROW()=2,V4,OFFSET(U4,-1,0)&amp;IF(LEN(V4)=0,"",","&amp;V4))</f>
        <v>{"dy":1,"sl":1,"id":"Actor2120m","stats":{"tr":3,"trp":6,"str":0,"dex":0,"int":15,"vit":0,"train":0,"wgGr0":0,"wgGr1":0,"wgGr2":0,"wgGr3":18,"wgLk":169}},{"dy":1,"sl":2,"id":"Actor3021m","stats":{"tr":3,"trp":6,"str":7,"dex":8,"int":0,"vit":0,"train":0,"wgGr0":0,"wgGr1":0,"wgGr2":0,"wgGr3":18,"wgLk":157}},{"dy":2,"sl":1,"id":"Actor2128m","stats":{"tr":3,"trp":6,"str":8,"dex":7,"int":0,"vit":0,"train":0,"wgGr0":0,"wgGr1":0,"wgGr2":0,"wgGr3":18,"wgLk":372}}</v>
      </c>
      <c r="V4" t="str">
        <f t="shared" ref="V4" ca="1" si="12">"{"""&amp;A$1&amp;""":"&amp;A4
&amp;","""&amp;B$1&amp;""":"&amp;B4
&amp;IF(LEN(F4)=0,"",","""&amp;F$1&amp;""":"""&amp;F4&amp;"""")
&amp;IF(LEN(F4)=0,"",",""stats"":{")
&amp;IF(LEN(F4)=0,"",""""&amp;G$1&amp;""":"&amp;G4)
&amp;IF(LEN(F4)=0,"",","""&amp;H$1&amp;""":"&amp;H4)
&amp;IF(LEN(F4)=0,"",","""&amp;I$1&amp;""":"&amp;I4)
&amp;IF(LEN(F4)=0,"",","""&amp;J$1&amp;""":"&amp;J4)
&amp;IF(LEN(F4)=0,"",","""&amp;K$1&amp;""":"&amp;K4)
&amp;IF(LEN(F4)=0,"",","""&amp;L$1&amp;""":"&amp;L4)
&amp;IF(LEN(F4)=0,"",","""&amp;M$1&amp;""":"&amp;M4)
&amp;IF(LEN(F4)=0,"",","""&amp;N$1&amp;""":"&amp;N4)
&amp;IF(LEN(F4)=0,"",","""&amp;O$1&amp;""":"&amp;O4)
&amp;IF(LEN(F4)=0,"",","""&amp;P$1&amp;""":"&amp;P4)
&amp;IF(LEN(F4)=0,"",","""&amp;Q$1&amp;""":"&amp;Q4)
&amp;IF(LEN(F4)=0,"",","""&amp;R$1&amp;""":"&amp;R4)
&amp;IF(LEN(F4)=0,"","}")&amp;"}"</f>
        <v>{"dy":2,"sl":1,"id":"Actor2128m","stats":{"tr":3,"trp":6,"str":8,"dex":7,"int":0,"vit":0,"train":0,"wgGr0":0,"wgGr1":0,"wgGr2":0,"wgGr3":18,"wgLk":372}}</v>
      </c>
      <c r="Z4">
        <v>3</v>
      </c>
      <c r="AA4" t="s">
        <v>314</v>
      </c>
      <c r="AB4">
        <f t="shared" si="5"/>
        <v>1</v>
      </c>
      <c r="AD4">
        <v>3</v>
      </c>
      <c r="AE4">
        <v>109</v>
      </c>
      <c r="AF4">
        <f t="shared" si="6"/>
        <v>1</v>
      </c>
    </row>
    <row r="5" spans="1:32">
      <c r="A5">
        <v>2</v>
      </c>
      <c r="B5">
        <f t="shared" ref="B5" ca="1" si="13">IF(A5&lt;&gt;OFFSET(A5,-1,0),1,OFFSET(B5,-1,0)+1)</f>
        <v>2</v>
      </c>
      <c r="C5" t="str">
        <f t="shared" ref="C5" ca="1" si="14">VLOOKUP(RANDBETWEEN(1,COUNTA(Z:Z)-1),Z:AA,2,0)</f>
        <v>Actor0125m</v>
      </c>
      <c r="D5" t="str">
        <f>IF(ISBLANK(F5),"",
IFERROR(VLOOKUP(F5,[2]ActorTable!$A:$H,MATCH("이름참고",[2]ActorTable!$1:$1,0),0),"캐릭터없음"))</f>
        <v>소하</v>
      </c>
      <c r="E5" t="str">
        <f t="shared" ref="E5" ca="1" si="15">IF(AND(B5&lt;=OFFSET(B5,1,0),NOT(ISBLANK(F5))),
IF(F5=OFFSET(F5,1,0),"같음",""),"")</f>
        <v/>
      </c>
      <c r="F5" t="s">
        <v>464</v>
      </c>
      <c r="G5">
        <v>3</v>
      </c>
      <c r="H5">
        <v>6</v>
      </c>
      <c r="I5">
        <v>8</v>
      </c>
      <c r="J5">
        <v>0</v>
      </c>
      <c r="K5">
        <v>7</v>
      </c>
      <c r="L5">
        <v>0</v>
      </c>
      <c r="M5">
        <v>0</v>
      </c>
      <c r="N5">
        <v>0</v>
      </c>
      <c r="O5">
        <v>0</v>
      </c>
      <c r="P5">
        <v>0</v>
      </c>
      <c r="Q5">
        <v>18</v>
      </c>
      <c r="R5">
        <v>121</v>
      </c>
      <c r="S5" t="str">
        <f>IFERROR(VLOOKUP(R5,[2]WingLookTable!$A:$B,2,0),"캐릭터없음")</f>
        <v>Wing_BlueSinePatternFullSlow</v>
      </c>
      <c r="T5">
        <f t="shared" ref="T5" ca="1" si="16">VLOOKUP(RANDBETWEEN(1,COUNTA(AD:AD)-1),AD:AE,2,0)</f>
        <v>312</v>
      </c>
      <c r="U5" t="str">
        <f t="shared" ref="U5" ca="1" si="17">IF(ROW()=2,V5,OFFSET(U5,-1,0)&amp;IF(LEN(V5)=0,"",","&amp;V5))</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v>
      </c>
      <c r="V5" t="str">
        <f t="shared" ref="V5" ca="1" si="18">"{"""&amp;A$1&amp;""":"&amp;A5
&amp;","""&amp;B$1&amp;""":"&amp;B5
&amp;IF(LEN(F5)=0,"",","""&amp;F$1&amp;""":"""&amp;F5&amp;"""")
&amp;IF(LEN(F5)=0,"",",""stats"":{")
&amp;IF(LEN(F5)=0,"",""""&amp;G$1&amp;""":"&amp;G5)
&amp;IF(LEN(F5)=0,"",","""&amp;H$1&amp;""":"&amp;H5)
&amp;IF(LEN(F5)=0,"",","""&amp;I$1&amp;""":"&amp;I5)
&amp;IF(LEN(F5)=0,"",","""&amp;J$1&amp;""":"&amp;J5)
&amp;IF(LEN(F5)=0,"",","""&amp;K$1&amp;""":"&amp;K5)
&amp;IF(LEN(F5)=0,"",","""&amp;L$1&amp;""":"&amp;L5)
&amp;IF(LEN(F5)=0,"",","""&amp;M$1&amp;""":"&amp;M5)
&amp;IF(LEN(F5)=0,"",","""&amp;N$1&amp;""":"&amp;N5)
&amp;IF(LEN(F5)=0,"",","""&amp;O$1&amp;""":"&amp;O5)
&amp;IF(LEN(F5)=0,"",","""&amp;P$1&amp;""":"&amp;P5)
&amp;IF(LEN(F5)=0,"",","""&amp;Q$1&amp;""":"&amp;Q5)
&amp;IF(LEN(F5)=0,"",","""&amp;R$1&amp;""":"&amp;R5)
&amp;IF(LEN(F5)=0,"","}")&amp;"}"</f>
        <v>{"dy":2,"sl":2,"id":"Actor1002m","stats":{"tr":3,"trp":6,"str":8,"dex":0,"int":7,"vit":0,"train":0,"wgGr0":0,"wgGr1":0,"wgGr2":0,"wgGr3":18,"wgLk":121}}</v>
      </c>
      <c r="Z5">
        <v>4</v>
      </c>
      <c r="AA5" t="s">
        <v>315</v>
      </c>
      <c r="AB5">
        <f t="shared" si="5"/>
        <v>3</v>
      </c>
      <c r="AD5">
        <v>4</v>
      </c>
      <c r="AE5">
        <v>113</v>
      </c>
      <c r="AF5">
        <f t="shared" si="6"/>
        <v>1</v>
      </c>
    </row>
    <row r="6" spans="1:32">
      <c r="A6">
        <v>3</v>
      </c>
      <c r="B6">
        <f t="shared" ca="1" si="7"/>
        <v>1</v>
      </c>
      <c r="C6" t="str">
        <f t="shared" ca="1" si="0"/>
        <v>Actor2010m</v>
      </c>
      <c r="D6" t="str">
        <f>IF(ISBLANK(F6),"",
IFERROR(VLOOKUP(F6,[2]ActorTable!$A:$H,MATCH("이름참고",[2]ActorTable!$1:$1,0),0),"캐릭터없음"))</f>
        <v>테이슨</v>
      </c>
      <c r="E6" t="str">
        <f t="shared" ca="1" si="1"/>
        <v/>
      </c>
      <c r="F6" t="s">
        <v>318</v>
      </c>
      <c r="G6">
        <v>3</v>
      </c>
      <c r="H6">
        <v>6</v>
      </c>
      <c r="I6">
        <v>0</v>
      </c>
      <c r="J6">
        <v>15</v>
      </c>
      <c r="K6">
        <v>0</v>
      </c>
      <c r="L6">
        <v>0</v>
      </c>
      <c r="M6">
        <v>0</v>
      </c>
      <c r="N6">
        <v>0</v>
      </c>
      <c r="O6">
        <v>0</v>
      </c>
      <c r="P6">
        <v>0</v>
      </c>
      <c r="Q6">
        <v>18</v>
      </c>
      <c r="R6">
        <v>336</v>
      </c>
      <c r="S6" t="str">
        <f>IFERROR(VLOOKUP(R6,[2]WingLookTable!$A:$B,2,0),"캐릭터없음")</f>
        <v>Wing_DustRedSineNoiseOtherSlow</v>
      </c>
      <c r="T6">
        <f t="shared" ca="1" si="2"/>
        <v>181</v>
      </c>
      <c r="U6"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v>
      </c>
      <c r="V6" t="str">
        <f t="shared" ca="1" si="4"/>
        <v>{"dy":3,"sl":1,"id":"Actor1108m","stats":{"tr":3,"trp":6,"str":0,"dex":15,"int":0,"vit":0,"train":0,"wgGr0":0,"wgGr1":0,"wgGr2":0,"wgGr3":18,"wgLk":336}}</v>
      </c>
      <c r="Z6">
        <v>5</v>
      </c>
      <c r="AA6" t="s">
        <v>316</v>
      </c>
      <c r="AB6">
        <f t="shared" si="5"/>
        <v>2</v>
      </c>
      <c r="AD6">
        <v>5</v>
      </c>
      <c r="AE6">
        <v>117</v>
      </c>
      <c r="AF6">
        <f t="shared" si="6"/>
        <v>1</v>
      </c>
    </row>
    <row r="7" spans="1:32">
      <c r="A7">
        <v>3</v>
      </c>
      <c r="B7">
        <f t="shared" ca="1" si="7"/>
        <v>2</v>
      </c>
      <c r="C7" t="str">
        <f t="shared" ca="1" si="0"/>
        <v>Actor0007m</v>
      </c>
      <c r="D7" t="str">
        <f>IF(ISBLANK(F7),"",
IFERROR(VLOOKUP(F7,[2]ActorTable!$A:$H,MATCH("이름참고",[2]ActorTable!$1:$1,0),0),"캐릭터없음"))</f>
        <v>도스로프</v>
      </c>
      <c r="E7" t="str">
        <f t="shared" ca="1" si="1"/>
        <v/>
      </c>
      <c r="F7" t="s">
        <v>335</v>
      </c>
      <c r="G7">
        <v>3</v>
      </c>
      <c r="H7">
        <v>6</v>
      </c>
      <c r="I7">
        <v>0</v>
      </c>
      <c r="J7">
        <v>0</v>
      </c>
      <c r="K7">
        <v>15</v>
      </c>
      <c r="L7">
        <v>0</v>
      </c>
      <c r="M7">
        <v>0</v>
      </c>
      <c r="N7">
        <v>0</v>
      </c>
      <c r="O7">
        <v>0</v>
      </c>
      <c r="P7">
        <v>0</v>
      </c>
      <c r="Q7">
        <v>18</v>
      </c>
      <c r="R7">
        <v>205</v>
      </c>
      <c r="S7" t="str">
        <f>IFERROR(VLOOKUP(R7,[2]WingLookTable!$A:$B,2,0),"캐릭터없음")</f>
        <v>Wing_FirePatternPatternFullFast</v>
      </c>
      <c r="T7">
        <f t="shared" ca="1" si="2"/>
        <v>324</v>
      </c>
      <c r="U7"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v>
      </c>
      <c r="V7" t="str">
        <f t="shared" ca="1" si="4"/>
        <v>{"dy":3,"sl":2,"id":"Actor0030m","stats":{"tr":3,"trp":6,"str":0,"dex":0,"int":15,"vit":0,"train":0,"wgGr0":0,"wgGr1":0,"wgGr2":0,"wgGr3":18,"wgLk":205}}</v>
      </c>
      <c r="Z7">
        <v>6</v>
      </c>
      <c r="AA7" t="s">
        <v>317</v>
      </c>
      <c r="AB7">
        <f t="shared" si="5"/>
        <v>3</v>
      </c>
      <c r="AD7">
        <v>6</v>
      </c>
      <c r="AE7">
        <v>121</v>
      </c>
      <c r="AF7">
        <f t="shared" si="6"/>
        <v>1</v>
      </c>
    </row>
    <row r="8" spans="1:32">
      <c r="A8">
        <v>4</v>
      </c>
      <c r="B8">
        <f t="shared" ca="1" si="7"/>
        <v>1</v>
      </c>
      <c r="C8" t="str">
        <f t="shared" ca="1" si="0"/>
        <v>Actor0113m</v>
      </c>
      <c r="D8" t="str">
        <f>IF(ISBLANK(F8),"",
IFERROR(VLOOKUP(F8,[2]ActorTable!$A:$H,MATCH("이름참고",[2]ActorTable!$1:$1,0),0),"캐릭터없음"))</f>
        <v>프리스</v>
      </c>
      <c r="E8" t="str">
        <f t="shared" ca="1" si="1"/>
        <v/>
      </c>
      <c r="F8" t="s">
        <v>367</v>
      </c>
      <c r="G8">
        <v>3</v>
      </c>
      <c r="H8">
        <v>6</v>
      </c>
      <c r="I8">
        <v>15</v>
      </c>
      <c r="J8">
        <v>0</v>
      </c>
      <c r="K8">
        <v>0</v>
      </c>
      <c r="L8">
        <v>0</v>
      </c>
      <c r="M8">
        <v>0</v>
      </c>
      <c r="N8">
        <v>0</v>
      </c>
      <c r="O8">
        <v>0</v>
      </c>
      <c r="P8">
        <v>0</v>
      </c>
      <c r="Q8">
        <v>18</v>
      </c>
      <c r="R8">
        <v>178</v>
      </c>
      <c r="S8" t="str">
        <f>IFERROR(VLOOKUP(R8,[2]WingLookTable!$A:$B,2,0),"캐릭터없음")</f>
        <v>Wing_DustMultiSineSineFullFast</v>
      </c>
      <c r="T8">
        <f t="shared" ca="1" si="2"/>
        <v>178</v>
      </c>
      <c r="U8"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v>
      </c>
      <c r="V8" t="str">
        <f t="shared" ca="1" si="4"/>
        <v>{"dy":4,"sl":1,"id":"Actor0125m","stats":{"tr":3,"trp":6,"str":15,"dex":0,"int":0,"vit":0,"train":0,"wgGr0":0,"wgGr1":0,"wgGr2":0,"wgGr3":18,"wgLk":178}}</v>
      </c>
      <c r="Z8">
        <v>7</v>
      </c>
      <c r="AA8" t="s">
        <v>318</v>
      </c>
      <c r="AB8">
        <f t="shared" si="5"/>
        <v>2</v>
      </c>
      <c r="AD8">
        <v>7</v>
      </c>
      <c r="AE8">
        <v>125</v>
      </c>
      <c r="AF8">
        <f t="shared" si="6"/>
        <v>1</v>
      </c>
    </row>
    <row r="9" spans="1:32">
      <c r="A9">
        <v>4</v>
      </c>
      <c r="B9">
        <f t="shared" ca="1" si="7"/>
        <v>2</v>
      </c>
      <c r="C9" t="str">
        <f t="shared" ca="1" si="0"/>
        <v>Actor1218m</v>
      </c>
      <c r="D9" t="str">
        <f>IF(ISBLANK(F9),"",
IFERROR(VLOOKUP(F9,[2]ActorTable!$A:$H,MATCH("이름참고",[2]ActorTable!$1:$1,0),0),"캐릭터없음"))</f>
        <v>젤리아</v>
      </c>
      <c r="E9" t="str">
        <f t="shared" ca="1" si="1"/>
        <v/>
      </c>
      <c r="F9" t="s">
        <v>387</v>
      </c>
      <c r="G9">
        <v>3</v>
      </c>
      <c r="H9">
        <v>6</v>
      </c>
      <c r="I9">
        <v>7</v>
      </c>
      <c r="J9">
        <v>8</v>
      </c>
      <c r="K9">
        <v>0</v>
      </c>
      <c r="L9">
        <v>0</v>
      </c>
      <c r="M9">
        <v>0</v>
      </c>
      <c r="N9">
        <v>0</v>
      </c>
      <c r="O9">
        <v>0</v>
      </c>
      <c r="P9">
        <v>0</v>
      </c>
      <c r="Q9">
        <v>18</v>
      </c>
      <c r="R9">
        <v>105</v>
      </c>
      <c r="S9" t="str">
        <f>IFERROR(VLOOKUP(R9,[2]WingLookTable!$A:$B,2,0),"캐릭터없음")</f>
        <v>Wing_BlueNoisePatternFullFast</v>
      </c>
      <c r="T9">
        <f t="shared" ca="1" si="2"/>
        <v>369</v>
      </c>
      <c r="U9"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v>
      </c>
      <c r="V9" t="str">
        <f t="shared" ca="1" si="4"/>
        <v>{"dy":4,"sl":2,"id":"Actor1005m","stats":{"tr":3,"trp":6,"str":7,"dex":8,"int":0,"vit":0,"train":0,"wgGr0":0,"wgGr1":0,"wgGr2":0,"wgGr3":18,"wgLk":105}}</v>
      </c>
      <c r="Z9">
        <v>8</v>
      </c>
      <c r="AA9" t="s">
        <v>319</v>
      </c>
      <c r="AB9">
        <f t="shared" si="5"/>
        <v>3</v>
      </c>
      <c r="AD9">
        <v>8</v>
      </c>
      <c r="AE9">
        <v>129</v>
      </c>
      <c r="AF9">
        <f t="shared" si="6"/>
        <v>1</v>
      </c>
    </row>
    <row r="10" spans="1:32">
      <c r="A10">
        <v>5</v>
      </c>
      <c r="B10">
        <f t="shared" ca="1" si="7"/>
        <v>1</v>
      </c>
      <c r="C10" t="str">
        <f t="shared" ref="C10" ca="1" si="19">VLOOKUP(RANDBETWEEN(1,COUNTA(Z:Z)-1),Z:AA,2,0)</f>
        <v>Actor1002m</v>
      </c>
      <c r="D10" t="str">
        <f>IF(ISBLANK(F10),"",
IFERROR(VLOOKUP(F10,[2]ActorTable!$A:$H,MATCH("이름참고",[2]ActorTable!$1:$1,0),0),"캐릭터없음"))</f>
        <v>데브샤</v>
      </c>
      <c r="E10" t="str">
        <f t="shared" ref="E10" ca="1" si="20">IF(AND(B10&lt;=OFFSET(B10,1,0),NOT(ISBLANK(F10))),
IF(F10=OFFSET(F10,1,0),"같음",""),"")</f>
        <v/>
      </c>
      <c r="F10" t="s">
        <v>415</v>
      </c>
      <c r="G10">
        <v>3</v>
      </c>
      <c r="H10">
        <v>6</v>
      </c>
      <c r="I10">
        <v>0</v>
      </c>
      <c r="J10">
        <v>8</v>
      </c>
      <c r="K10">
        <v>7</v>
      </c>
      <c r="L10">
        <v>0</v>
      </c>
      <c r="M10">
        <v>0</v>
      </c>
      <c r="N10">
        <v>0</v>
      </c>
      <c r="O10">
        <v>0</v>
      </c>
      <c r="P10">
        <v>0</v>
      </c>
      <c r="Q10">
        <v>18</v>
      </c>
      <c r="R10">
        <v>315</v>
      </c>
      <c r="S10" t="str">
        <f>IFERROR(VLOOKUP(R10,[2]WingLookTable!$A:$B,2,0),"캐릭터없음")</f>
        <v>Wing_DustMultiNoiseOtherOtherSlow</v>
      </c>
      <c r="T10">
        <f t="shared" ref="T10" ca="1" si="21">VLOOKUP(RANDBETWEEN(1,COUNTA(AD:AD)-1),AD:AE,2,0)</f>
        <v>344</v>
      </c>
      <c r="U10" t="str">
        <f t="shared" ref="U10" ca="1" si="22">IF(ROW()=2,V10,OFFSET(U10,-1,0)&amp;IF(LEN(V10)=0,"",","&amp;V10))</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v>
      </c>
      <c r="V10" t="str">
        <f t="shared" ref="V10" ca="1" si="23">"{"""&amp;A$1&amp;""":"&amp;A10
&amp;","""&amp;B$1&amp;""":"&amp;B10
&amp;IF(LEN(F10)=0,"",","""&amp;F$1&amp;""":"""&amp;F10&amp;"""")
&amp;IF(LEN(F10)=0,"",",""stats"":{")
&amp;IF(LEN(F10)=0,"",""""&amp;G$1&amp;""":"&amp;G10)
&amp;IF(LEN(F10)=0,"",","""&amp;H$1&amp;""":"&amp;H10)
&amp;IF(LEN(F10)=0,"",","""&amp;I$1&amp;""":"&amp;I10)
&amp;IF(LEN(F10)=0,"",","""&amp;J$1&amp;""":"&amp;J10)
&amp;IF(LEN(F10)=0,"",","""&amp;K$1&amp;""":"&amp;K10)
&amp;IF(LEN(F10)=0,"",","""&amp;L$1&amp;""":"&amp;L10)
&amp;IF(LEN(F10)=0,"",","""&amp;M$1&amp;""":"&amp;M10)
&amp;IF(LEN(F10)=0,"",","""&amp;N$1&amp;""":"&amp;N10)
&amp;IF(LEN(F10)=0,"",","""&amp;O$1&amp;""":"&amp;O10)
&amp;IF(LEN(F10)=0,"",","""&amp;P$1&amp;""":"&amp;P10)
&amp;IF(LEN(F10)=0,"",","""&amp;Q$1&amp;""":"&amp;Q10)
&amp;IF(LEN(F10)=0,"",","""&amp;R$1&amp;""":"&amp;R10)
&amp;IF(LEN(F10)=0,"","}")&amp;"}"</f>
        <v>{"dy":5,"sl":1,"id":"Actor2103m","stats":{"tr":3,"trp":6,"str":0,"dex":8,"int":7,"vit":0,"train":0,"wgGr0":0,"wgGr1":0,"wgGr2":0,"wgGr3":18,"wgLk":315}}</v>
      </c>
      <c r="Z10">
        <v>9</v>
      </c>
      <c r="AA10" t="s">
        <v>320</v>
      </c>
      <c r="AB10">
        <f t="shared" si="5"/>
        <v>2</v>
      </c>
      <c r="AD10">
        <v>9</v>
      </c>
      <c r="AE10">
        <v>133</v>
      </c>
      <c r="AF10">
        <f t="shared" si="6"/>
        <v>1</v>
      </c>
    </row>
    <row r="11" spans="1:32">
      <c r="A11">
        <v>5</v>
      </c>
      <c r="B11">
        <f t="shared" ref="B11:B12" ca="1" si="24">IF(A11&lt;&gt;OFFSET(A11,-1,0),1,OFFSET(B11,-1,0)+1)</f>
        <v>2</v>
      </c>
      <c r="C11" t="str">
        <f t="shared" ref="C11:C12" ca="1" si="25">VLOOKUP(RANDBETWEEN(1,COUNTA(Z:Z)-1),Z:AA,2,0)</f>
        <v>Actor1039m</v>
      </c>
      <c r="D11" t="str">
        <f>IF(ISBLANK(F11),"",
IFERROR(VLOOKUP(F11,[2]ActorTable!$A:$H,MATCH("이름참고",[2]ActorTable!$1:$1,0),0),"캐릭터없음"))</f>
        <v>롤라</v>
      </c>
      <c r="E11" t="str">
        <f t="shared" ref="E11:E12" ca="1" si="26">IF(AND(B11&lt;=OFFSET(B11,1,0),NOT(ISBLANK(F11))),
IF(F11=OFFSET(F11,1,0),"같음",""),"")</f>
        <v/>
      </c>
      <c r="F11" t="s">
        <v>393</v>
      </c>
      <c r="G11">
        <v>3</v>
      </c>
      <c r="H11">
        <v>6</v>
      </c>
      <c r="I11">
        <v>8</v>
      </c>
      <c r="J11">
        <v>7</v>
      </c>
      <c r="K11">
        <v>0</v>
      </c>
      <c r="L11">
        <v>0</v>
      </c>
      <c r="M11">
        <v>0</v>
      </c>
      <c r="N11">
        <v>0</v>
      </c>
      <c r="O11">
        <v>0</v>
      </c>
      <c r="P11">
        <v>0</v>
      </c>
      <c r="Q11">
        <v>18</v>
      </c>
      <c r="R11">
        <v>220</v>
      </c>
      <c r="S11" t="str">
        <f>IFERROR(VLOOKUP(R11,[2]WingLookTable!$A:$B,2,0),"캐릭터없음")</f>
        <v>Wing_GreenPatternPatternFullSlow</v>
      </c>
      <c r="T11">
        <f t="shared" ref="T11:T12" ca="1" si="27">VLOOKUP(RANDBETWEEN(1,COUNTA(AD:AD)-1),AD:AE,2,0)</f>
        <v>169</v>
      </c>
      <c r="U11" t="str">
        <f t="shared" ref="U11:U12" ca="1" si="28">IF(ROW()=2,V11,OFFSET(U11,-1,0)&amp;IF(LEN(V11)=0,"",","&amp;V11))</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v>
      </c>
      <c r="V11" t="str">
        <f t="shared" ref="V11:V12" ca="1" si="29">"{"""&amp;A$1&amp;""":"&amp;A11
&amp;","""&amp;B$1&amp;""":"&amp;B11
&amp;IF(LEN(F11)=0,"",","""&amp;F$1&amp;""":"""&amp;F11&amp;"""")
&amp;IF(LEN(F11)=0,"",",""stats"":{")
&amp;IF(LEN(F11)=0,"",""""&amp;G$1&amp;""":"&amp;G11)
&amp;IF(LEN(F11)=0,"",","""&amp;H$1&amp;""":"&amp;H11)
&amp;IF(LEN(F11)=0,"",","""&amp;I$1&amp;""":"&amp;I11)
&amp;IF(LEN(F11)=0,"",","""&amp;J$1&amp;""":"&amp;J11)
&amp;IF(LEN(F11)=0,"",","""&amp;K$1&amp;""":"&amp;K11)
&amp;IF(LEN(F11)=0,"",","""&amp;L$1&amp;""":"&amp;L11)
&amp;IF(LEN(F11)=0,"",","""&amp;M$1&amp;""":"&amp;M11)
&amp;IF(LEN(F11)=0,"",","""&amp;N$1&amp;""":"&amp;N11)
&amp;IF(LEN(F11)=0,"",","""&amp;O$1&amp;""":"&amp;O11)
&amp;IF(LEN(F11)=0,"",","""&amp;P$1&amp;""":"&amp;P11)
&amp;IF(LEN(F11)=0,"",","""&amp;Q$1&amp;""":"&amp;Q11)
&amp;IF(LEN(F11)=0,"",","""&amp;R$1&amp;""":"&amp;R11)
&amp;IF(LEN(F11)=0,"","}")&amp;"}"</f>
        <v>{"dy":5,"sl":2,"id":"Actor3019m","stats":{"tr":3,"trp":6,"str":8,"dex":7,"int":0,"vit":0,"train":0,"wgGr0":0,"wgGr1":0,"wgGr2":0,"wgGr3":18,"wgLk":220}}</v>
      </c>
      <c r="Z11">
        <v>10</v>
      </c>
      <c r="AA11" t="s">
        <v>321</v>
      </c>
      <c r="AB11">
        <f t="shared" si="5"/>
        <v>2</v>
      </c>
      <c r="AD11">
        <v>10</v>
      </c>
      <c r="AE11">
        <v>137</v>
      </c>
      <c r="AF11">
        <f t="shared" si="6"/>
        <v>1</v>
      </c>
    </row>
    <row r="12" spans="1:32">
      <c r="A12">
        <v>6</v>
      </c>
      <c r="B12">
        <f t="shared" ca="1" si="24"/>
        <v>1</v>
      </c>
      <c r="C12" t="str">
        <f t="shared" ca="1" si="25"/>
        <v>Actor3022m</v>
      </c>
      <c r="D12" t="str">
        <f>IF(ISBLANK(F12),"",
IFERROR(VLOOKUP(F12,[2]ActorTable!$A:$H,MATCH("이름참고",[2]ActorTable!$1:$1,0),0),"캐릭터없음"))</f>
        <v>니엘</v>
      </c>
      <c r="E12" t="str">
        <f t="shared" ca="1" si="26"/>
        <v/>
      </c>
      <c r="F12" t="s">
        <v>359</v>
      </c>
      <c r="G12">
        <v>3</v>
      </c>
      <c r="H12">
        <v>6</v>
      </c>
      <c r="I12">
        <v>0</v>
      </c>
      <c r="J12">
        <v>0</v>
      </c>
      <c r="K12">
        <v>15</v>
      </c>
      <c r="L12">
        <v>0</v>
      </c>
      <c r="M12">
        <v>0</v>
      </c>
      <c r="N12">
        <v>0</v>
      </c>
      <c r="O12">
        <v>0</v>
      </c>
      <c r="P12">
        <v>0</v>
      </c>
      <c r="Q12">
        <v>18</v>
      </c>
      <c r="R12">
        <v>190</v>
      </c>
      <c r="S12" t="str">
        <f>IFERROR(VLOOKUP(R12,[2]WingLookTable!$A:$B,2,0),"캐릭터없음")</f>
        <v>Wing_DustYellowNoisePatternStripeSlow</v>
      </c>
      <c r="T12">
        <f t="shared" ca="1" si="27"/>
        <v>348</v>
      </c>
      <c r="U12" t="str">
        <f t="shared" ca="1" si="28"/>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v>
      </c>
      <c r="V12" t="str">
        <f t="shared" ca="1" si="29"/>
        <v>{"dy":6,"sl":1,"id":"Actor2238m","stats":{"tr":3,"trp":6,"str":0,"dex":0,"int":15,"vit":0,"train":0,"wgGr0":0,"wgGr1":0,"wgGr2":0,"wgGr3":18,"wgLk":190}}</v>
      </c>
      <c r="Z12">
        <v>11</v>
      </c>
      <c r="AA12" t="s">
        <v>322</v>
      </c>
      <c r="AB12">
        <f t="shared" si="5"/>
        <v>3</v>
      </c>
      <c r="AD12">
        <v>11</v>
      </c>
      <c r="AE12">
        <v>141</v>
      </c>
      <c r="AF12">
        <f t="shared" si="6"/>
        <v>1</v>
      </c>
    </row>
    <row r="13" spans="1:32">
      <c r="A13">
        <v>6</v>
      </c>
      <c r="B13">
        <f t="shared" ca="1" si="7"/>
        <v>2</v>
      </c>
      <c r="C13" t="str">
        <f t="shared" ca="1" si="0"/>
        <v>Actor1108m</v>
      </c>
      <c r="D13" t="str">
        <f>IF(ISBLANK(F13),"",
IFERROR(VLOOKUP(F13,[2]ActorTable!$A:$H,MATCH("이름참고",[2]ActorTable!$1:$1,0),0),"캐릭터없음"))</f>
        <v>카츄진</v>
      </c>
      <c r="E13" t="str">
        <f t="shared" ca="1" si="1"/>
        <v/>
      </c>
      <c r="F13" t="s">
        <v>354</v>
      </c>
      <c r="G13">
        <v>3</v>
      </c>
      <c r="H13">
        <v>6</v>
      </c>
      <c r="I13">
        <v>15</v>
      </c>
      <c r="J13">
        <v>0</v>
      </c>
      <c r="K13">
        <v>0</v>
      </c>
      <c r="L13">
        <v>0</v>
      </c>
      <c r="M13">
        <v>0</v>
      </c>
      <c r="N13">
        <v>0</v>
      </c>
      <c r="O13">
        <v>0</v>
      </c>
      <c r="P13">
        <v>0</v>
      </c>
      <c r="Q13">
        <v>18</v>
      </c>
      <c r="R13">
        <v>328</v>
      </c>
      <c r="S13" t="str">
        <f>IFERROR(VLOOKUP(R13,[2]WingLookTable!$A:$B,2,0),"캐릭터없음")</f>
        <v>Wing_DustRedFullBeeOtherSlow</v>
      </c>
      <c r="T13">
        <f t="shared" ca="1" si="2"/>
        <v>291</v>
      </c>
      <c r="U13"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v>
      </c>
      <c r="V13" t="str">
        <f t="shared" ca="1" si="4"/>
        <v>{"dy":6,"sl":2,"id":"Actor3117m","stats":{"tr":3,"trp":6,"str":15,"dex":0,"int":0,"vit":0,"train":0,"wgGr0":0,"wgGr1":0,"wgGr2":0,"wgGr3":18,"wgLk":328}}</v>
      </c>
      <c r="Z13">
        <v>12</v>
      </c>
      <c r="AA13" t="s">
        <v>323</v>
      </c>
      <c r="AB13">
        <f t="shared" si="5"/>
        <v>3</v>
      </c>
      <c r="AD13">
        <v>12</v>
      </c>
      <c r="AE13">
        <v>145</v>
      </c>
      <c r="AF13">
        <f t="shared" si="6"/>
        <v>1</v>
      </c>
    </row>
    <row r="14" spans="1:32">
      <c r="A14">
        <v>6</v>
      </c>
      <c r="B14">
        <f t="shared" ca="1" si="7"/>
        <v>3</v>
      </c>
      <c r="C14" t="str">
        <f t="shared" ca="1" si="0"/>
        <v>Actor0030m</v>
      </c>
      <c r="D14" t="str">
        <f>IF(ISBLANK(F14),"",
IFERROR(VLOOKUP(F14,[2]ActorTable!$A:$H,MATCH("이름참고",[2]ActorTable!$1:$1,0),0),"캐릭터없음"))</f>
        <v>러센트</v>
      </c>
      <c r="E14" t="str">
        <f t="shared" ca="1" si="1"/>
        <v/>
      </c>
      <c r="F14" t="s">
        <v>388</v>
      </c>
      <c r="G14">
        <v>3</v>
      </c>
      <c r="H14">
        <v>6</v>
      </c>
      <c r="I14">
        <v>0</v>
      </c>
      <c r="J14">
        <v>0</v>
      </c>
      <c r="K14">
        <v>0</v>
      </c>
      <c r="L14">
        <v>15</v>
      </c>
      <c r="M14">
        <v>0</v>
      </c>
      <c r="N14">
        <v>0</v>
      </c>
      <c r="O14">
        <v>0</v>
      </c>
      <c r="P14">
        <v>0</v>
      </c>
      <c r="Q14">
        <v>18</v>
      </c>
      <c r="R14">
        <v>109</v>
      </c>
      <c r="S14" t="str">
        <f>IFERROR(VLOOKUP(R14,[2]WingLookTable!$A:$B,2,0),"캐릭터없음")</f>
        <v>Wing_BlueOtherNoiseFullFast</v>
      </c>
      <c r="T14">
        <f t="shared" ca="1" si="2"/>
        <v>145</v>
      </c>
      <c r="U14"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v>
      </c>
      <c r="V14" t="str">
        <f t="shared" ca="1" si="4"/>
        <v>{"dy":6,"sl":3,"id":"Actor0024m","stats":{"tr":3,"trp":6,"str":0,"dex":0,"int":0,"vit":15,"train":0,"wgGr0":0,"wgGr1":0,"wgGr2":0,"wgGr3":18,"wgLk":109}}</v>
      </c>
      <c r="Z14">
        <v>13</v>
      </c>
      <c r="AA14" t="s">
        <v>324</v>
      </c>
      <c r="AB14">
        <f t="shared" si="5"/>
        <v>2</v>
      </c>
      <c r="AD14">
        <v>13</v>
      </c>
      <c r="AE14">
        <v>148</v>
      </c>
      <c r="AF14">
        <f t="shared" si="6"/>
        <v>1</v>
      </c>
    </row>
    <row r="15" spans="1:32">
      <c r="A15">
        <v>7</v>
      </c>
      <c r="B15">
        <f t="shared" ca="1" si="7"/>
        <v>1</v>
      </c>
      <c r="C15" t="str">
        <f t="shared" ca="1" si="0"/>
        <v>Actor3114m</v>
      </c>
      <c r="D15" t="str">
        <f>IF(ISBLANK(F15),"",
IFERROR(VLOOKUP(F15,[2]ActorTable!$A:$H,MATCH("이름참고",[2]ActorTable!$1:$1,0),0),"캐릭터없음"))</f>
        <v>테이슨</v>
      </c>
      <c r="E15" t="str">
        <f t="shared" ca="1" si="1"/>
        <v/>
      </c>
      <c r="F15" t="s">
        <v>360</v>
      </c>
      <c r="G15">
        <v>3</v>
      </c>
      <c r="H15">
        <v>6</v>
      </c>
      <c r="I15">
        <v>7</v>
      </c>
      <c r="J15">
        <v>0</v>
      </c>
      <c r="K15">
        <v>8</v>
      </c>
      <c r="L15">
        <v>0</v>
      </c>
      <c r="M15">
        <v>0</v>
      </c>
      <c r="N15">
        <v>0</v>
      </c>
      <c r="O15">
        <v>0</v>
      </c>
      <c r="P15">
        <v>0</v>
      </c>
      <c r="Q15">
        <v>18</v>
      </c>
      <c r="R15">
        <v>332</v>
      </c>
      <c r="S15" t="str">
        <f>IFERROR(VLOOKUP(R15,[2]WingLookTable!$A:$B,2,0),"캐릭터없음")</f>
        <v>Wing_DustRedMultiNoiseOtherFast</v>
      </c>
      <c r="T15">
        <f t="shared" ca="1" si="2"/>
        <v>240</v>
      </c>
      <c r="U15"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v>
      </c>
      <c r="V15" t="str">
        <f t="shared" ca="1" si="4"/>
        <v>{"dy":7,"sl":1,"id":"Actor1108m","stats":{"tr":3,"trp":6,"str":7,"dex":0,"int":8,"vit":0,"train":0,"wgGr0":0,"wgGr1":0,"wgGr2":0,"wgGr3":18,"wgLk":332}}</v>
      </c>
      <c r="Z15">
        <v>14</v>
      </c>
      <c r="AA15" t="s">
        <v>325</v>
      </c>
      <c r="AB15">
        <f t="shared" si="5"/>
        <v>1</v>
      </c>
      <c r="AD15">
        <v>14</v>
      </c>
      <c r="AE15">
        <v>151</v>
      </c>
      <c r="AF15">
        <f t="shared" si="6"/>
        <v>1</v>
      </c>
    </row>
    <row r="16" spans="1:32">
      <c r="A16">
        <v>7</v>
      </c>
      <c r="B16">
        <f t="shared" ca="1" si="7"/>
        <v>2</v>
      </c>
      <c r="C16" t="str">
        <f t="shared" ca="1" si="0"/>
        <v>Actor1002m</v>
      </c>
      <c r="D16" t="str">
        <f>IF(ISBLANK(F16),"",
IFERROR(VLOOKUP(F16,[2]ActorTable!$A:$H,MATCH("이름참고",[2]ActorTable!$1:$1,0),0),"캐릭터없음"))</f>
        <v>헤르윈</v>
      </c>
      <c r="E16" t="str">
        <f t="shared" ca="1" si="1"/>
        <v/>
      </c>
      <c r="F16" t="s">
        <v>365</v>
      </c>
      <c r="G16">
        <v>3</v>
      </c>
      <c r="H16">
        <v>6</v>
      </c>
      <c r="I16">
        <v>15</v>
      </c>
      <c r="J16">
        <v>0</v>
      </c>
      <c r="K16">
        <v>0</v>
      </c>
      <c r="L16">
        <v>0</v>
      </c>
      <c r="M16">
        <v>0</v>
      </c>
      <c r="N16">
        <v>0</v>
      </c>
      <c r="O16">
        <v>0</v>
      </c>
      <c r="P16">
        <v>0</v>
      </c>
      <c r="Q16">
        <v>18</v>
      </c>
      <c r="R16">
        <v>318</v>
      </c>
      <c r="S16" t="str">
        <f>IFERROR(VLOOKUP(R16,[2]WingLookTable!$A:$B,2,0),"캐릭터없음")</f>
        <v>Wing_DustMultiOtherOtherOtherFast</v>
      </c>
      <c r="T16">
        <f t="shared" ca="1" si="2"/>
        <v>315</v>
      </c>
      <c r="U16"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v>
      </c>
      <c r="V16" t="str">
        <f t="shared" ca="1" si="4"/>
        <v>{"dy":7,"sl":2,"id":"Actor0007m","stats":{"tr":3,"trp":6,"str":15,"dex":0,"int":0,"vit":0,"train":0,"wgGr0":0,"wgGr1":0,"wgGr2":0,"wgGr3":18,"wgLk":318}}</v>
      </c>
      <c r="Z16">
        <v>15</v>
      </c>
      <c r="AA16" t="s">
        <v>326</v>
      </c>
      <c r="AB16">
        <f t="shared" si="5"/>
        <v>3</v>
      </c>
      <c r="AD16">
        <v>15</v>
      </c>
      <c r="AE16">
        <v>154</v>
      </c>
      <c r="AF16">
        <f t="shared" si="6"/>
        <v>1</v>
      </c>
    </row>
    <row r="17" spans="1:32">
      <c r="A17">
        <v>8</v>
      </c>
      <c r="B17">
        <f t="shared" ca="1" si="7"/>
        <v>1</v>
      </c>
      <c r="C17" t="str">
        <f t="shared" ca="1" si="0"/>
        <v>Actor1216m</v>
      </c>
      <c r="D17" t="str">
        <f>IF(ISBLANK(F17),"",
IFERROR(VLOOKUP(F17,[2]ActorTable!$A:$H,MATCH("이름참고",[2]ActorTable!$1:$1,0),0),"캐릭터없음"))</f>
        <v>슬로니카</v>
      </c>
      <c r="E17" t="str">
        <f t="shared" ca="1" si="1"/>
        <v/>
      </c>
      <c r="F17" t="s">
        <v>361</v>
      </c>
      <c r="G17">
        <v>3</v>
      </c>
      <c r="H17">
        <v>6</v>
      </c>
      <c r="I17">
        <v>0</v>
      </c>
      <c r="J17">
        <v>15</v>
      </c>
      <c r="K17">
        <v>0</v>
      </c>
      <c r="L17">
        <v>0</v>
      </c>
      <c r="M17">
        <v>0</v>
      </c>
      <c r="N17">
        <v>0</v>
      </c>
      <c r="O17">
        <v>0</v>
      </c>
      <c r="P17">
        <v>0</v>
      </c>
      <c r="Q17">
        <v>18</v>
      </c>
      <c r="R17">
        <v>208</v>
      </c>
      <c r="S17" t="str">
        <f>IFERROR(VLOOKUP(R17,[2]WingLookTable!$A:$B,2,0),"캐릭터없음")</f>
        <v>Wing_FireSineBeeFullSlow</v>
      </c>
      <c r="T17">
        <f t="shared" ca="1" si="2"/>
        <v>306</v>
      </c>
      <c r="U17"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v>
      </c>
      <c r="V17" t="str">
        <f t="shared" ca="1" si="4"/>
        <v>{"dy":8,"sl":1,"id":"Actor3114m","stats":{"tr":3,"trp":6,"str":0,"dex":15,"int":0,"vit":0,"train":0,"wgGr0":0,"wgGr1":0,"wgGr2":0,"wgGr3":18,"wgLk":208}}</v>
      </c>
      <c r="Z17">
        <v>16</v>
      </c>
      <c r="AA17" t="s">
        <v>327</v>
      </c>
      <c r="AB17">
        <f t="shared" si="5"/>
        <v>2</v>
      </c>
      <c r="AD17">
        <v>16</v>
      </c>
      <c r="AE17">
        <v>157</v>
      </c>
      <c r="AF17">
        <f t="shared" si="6"/>
        <v>1</v>
      </c>
    </row>
    <row r="18" spans="1:32">
      <c r="A18">
        <v>8</v>
      </c>
      <c r="B18">
        <f t="shared" ref="B18" ca="1" si="30">IF(A18&lt;&gt;OFFSET(A18,-1,0),1,OFFSET(B18,-1,0)+1)</f>
        <v>2</v>
      </c>
      <c r="C18" t="str">
        <f t="shared" ref="C18" ca="1" si="31">VLOOKUP(RANDBETWEEN(1,COUNTA(Z:Z)-1),Z:AA,2,0)</f>
        <v>Actor3117m</v>
      </c>
      <c r="D18" t="str">
        <f>IF(ISBLANK(F18),"",
IFERROR(VLOOKUP(F18,[2]ActorTable!$A:$H,MATCH("이름참고",[2]ActorTable!$1:$1,0),0),"캐릭터없음"))</f>
        <v>솔</v>
      </c>
      <c r="E18" t="str">
        <f t="shared" ref="E18" ca="1" si="32">IF(AND(B18&lt;=OFFSET(B18,1,0),NOT(ISBLANK(F18))),
IF(F18=OFFSET(F18,1,0),"같음",""),"")</f>
        <v/>
      </c>
      <c r="F18" t="s">
        <v>424</v>
      </c>
      <c r="G18">
        <v>3</v>
      </c>
      <c r="H18">
        <v>6</v>
      </c>
      <c r="I18">
        <v>0</v>
      </c>
      <c r="J18">
        <v>8</v>
      </c>
      <c r="K18">
        <v>7</v>
      </c>
      <c r="L18">
        <v>0</v>
      </c>
      <c r="M18">
        <v>0</v>
      </c>
      <c r="N18">
        <v>0</v>
      </c>
      <c r="O18">
        <v>0</v>
      </c>
      <c r="P18">
        <v>0</v>
      </c>
      <c r="Q18">
        <v>18</v>
      </c>
      <c r="R18">
        <v>348</v>
      </c>
      <c r="S18" t="str">
        <f>IFERROR(VLOOKUP(R18,[2]WingLookTable!$A:$B,2,0),"캐릭터없음")</f>
        <v>Wing_DustYellowSineSineOtherFast</v>
      </c>
      <c r="T18">
        <f t="shared" ref="T18" ca="1" si="33">VLOOKUP(RANDBETWEEN(1,COUNTA(AD:AD)-1),AD:AE,2,0)</f>
        <v>208</v>
      </c>
      <c r="U18" t="str">
        <f t="shared" ref="U18" ca="1" si="34">IF(ROW()=2,V18,OFFSET(U18,-1,0)&amp;IF(LEN(V18)=0,"",","&amp;V18))</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v>
      </c>
      <c r="V18" t="str">
        <f t="shared" ref="V18" ca="1" si="35">"{"""&amp;A$1&amp;""":"&amp;A18
&amp;","""&amp;B$1&amp;""":"&amp;B18
&amp;IF(LEN(F18)=0,"",","""&amp;F$1&amp;""":"""&amp;F18&amp;"""")
&amp;IF(LEN(F18)=0,"",",""stats"":{")
&amp;IF(LEN(F18)=0,"",""""&amp;G$1&amp;""":"&amp;G18)
&amp;IF(LEN(F18)=0,"",","""&amp;H$1&amp;""":"&amp;H18)
&amp;IF(LEN(F18)=0,"",","""&amp;I$1&amp;""":"&amp;I18)
&amp;IF(LEN(F18)=0,"",","""&amp;J$1&amp;""":"&amp;J18)
&amp;IF(LEN(F18)=0,"",","""&amp;K$1&amp;""":"&amp;K18)
&amp;IF(LEN(F18)=0,"",","""&amp;L$1&amp;""":"&amp;L18)
&amp;IF(LEN(F18)=0,"",","""&amp;M$1&amp;""":"&amp;M18)
&amp;IF(LEN(F18)=0,"",","""&amp;N$1&amp;""":"&amp;N18)
&amp;IF(LEN(F18)=0,"",","""&amp;O$1&amp;""":"&amp;O18)
&amp;IF(LEN(F18)=0,"",","""&amp;P$1&amp;""":"&amp;P18)
&amp;IF(LEN(F18)=0,"",","""&amp;Q$1&amp;""":"&amp;Q18)
&amp;IF(LEN(F18)=0,"",","""&amp;R$1&amp;""":"&amp;R18)
&amp;IF(LEN(F18)=0,"","}")&amp;"}"</f>
        <v>{"dy":8,"sl":2,"id":"Actor2015m","stats":{"tr":3,"trp":6,"str":0,"dex":8,"int":7,"vit":0,"train":0,"wgGr0":0,"wgGr1":0,"wgGr2":0,"wgGr3":18,"wgLk":348}}</v>
      </c>
      <c r="Z18">
        <v>17</v>
      </c>
      <c r="AA18" t="s">
        <v>328</v>
      </c>
      <c r="AB18">
        <f t="shared" si="5"/>
        <v>3</v>
      </c>
      <c r="AD18">
        <v>17</v>
      </c>
      <c r="AE18">
        <v>160</v>
      </c>
      <c r="AF18">
        <f t="shared" si="6"/>
        <v>1</v>
      </c>
    </row>
    <row r="19" spans="1:32">
      <c r="A19">
        <v>9</v>
      </c>
      <c r="B19">
        <f t="shared" ca="1" si="7"/>
        <v>1</v>
      </c>
      <c r="C19" t="str">
        <f t="shared" ref="C19" ca="1" si="36">VLOOKUP(RANDBETWEEN(1,COUNTA(Z:Z)-1),Z:AA,2,0)</f>
        <v>Actor0024m</v>
      </c>
      <c r="D19" t="str">
        <f>IF(ISBLANK(F19),"",
IFERROR(VLOOKUP(F19,[2]ActorTable!$A:$H,MATCH("이름참고",[2]ActorTable!$1:$1,0),0),"캐릭터없음"))</f>
        <v>베이</v>
      </c>
      <c r="E19" t="str">
        <f t="shared" ref="E19" ca="1" si="37">IF(AND(B19&lt;=OFFSET(B19,1,0),NOT(ISBLANK(F19))),
IF(F19=OFFSET(F19,1,0),"같음",""),"")</f>
        <v/>
      </c>
      <c r="F19" t="s">
        <v>422</v>
      </c>
      <c r="G19">
        <v>3</v>
      </c>
      <c r="H19">
        <v>6</v>
      </c>
      <c r="I19">
        <v>8</v>
      </c>
      <c r="J19">
        <v>0</v>
      </c>
      <c r="K19">
        <v>7</v>
      </c>
      <c r="L19">
        <v>0</v>
      </c>
      <c r="M19">
        <v>0</v>
      </c>
      <c r="N19">
        <v>0</v>
      </c>
      <c r="O19">
        <v>0</v>
      </c>
      <c r="P19">
        <v>0</v>
      </c>
      <c r="Q19">
        <v>18</v>
      </c>
      <c r="R19">
        <v>272</v>
      </c>
      <c r="S19" t="str">
        <f>IFERROR(VLOOKUP(R19,[2]WingLookTable!$A:$B,2,0),"캐릭터없음")</f>
        <v>Wing_WhiteNoiseOtherFullFast</v>
      </c>
      <c r="T19">
        <f t="shared" ref="T19" ca="1" si="38">VLOOKUP(RANDBETWEEN(1,COUNTA(AD:AD)-1),AD:AE,2,0)</f>
        <v>324</v>
      </c>
      <c r="U19" t="str">
        <f t="shared" ref="U19" ca="1" si="39">IF(ROW()=2,V19,OFFSET(U19,-1,0)&amp;IF(LEN(V19)=0,"",","&amp;V19))</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v>
      </c>
      <c r="V19" t="str">
        <f t="shared" ref="V19" ca="1" si="40">"{"""&amp;A$1&amp;""":"&amp;A19
&amp;","""&amp;B$1&amp;""":"&amp;B19
&amp;IF(LEN(F19)=0,"",","""&amp;F$1&amp;""":"""&amp;F19&amp;"""")
&amp;IF(LEN(F19)=0,"",",""stats"":{")
&amp;IF(LEN(F19)=0,"",""""&amp;G$1&amp;""":"&amp;G19)
&amp;IF(LEN(F19)=0,"",","""&amp;H$1&amp;""":"&amp;H19)
&amp;IF(LEN(F19)=0,"",","""&amp;I$1&amp;""":"&amp;I19)
&amp;IF(LEN(F19)=0,"",","""&amp;J$1&amp;""":"&amp;J19)
&amp;IF(LEN(F19)=0,"",","""&amp;K$1&amp;""":"&amp;K19)
&amp;IF(LEN(F19)=0,"",","""&amp;L$1&amp;""":"&amp;L19)
&amp;IF(LEN(F19)=0,"",","""&amp;M$1&amp;""":"&amp;M19)
&amp;IF(LEN(F19)=0,"",","""&amp;N$1&amp;""":"&amp;N19)
&amp;IF(LEN(F19)=0,"",","""&amp;O$1&amp;""":"&amp;O19)
&amp;IF(LEN(F19)=0,"",","""&amp;P$1&amp;""":"&amp;P19)
&amp;IF(LEN(F19)=0,"",","""&amp;Q$1&amp;""":"&amp;Q19)
&amp;IF(LEN(F19)=0,"",","""&amp;R$1&amp;""":"&amp;R19)
&amp;IF(LEN(F19)=0,"","}")&amp;"}"</f>
        <v>{"dy":9,"sl":1,"id":"Actor0104m","stats":{"tr":3,"trp":6,"str":8,"dex":0,"int":7,"vit":0,"train":0,"wgGr0":0,"wgGr1":0,"wgGr2":0,"wgGr3":18,"wgLk":272}}</v>
      </c>
      <c r="Z19">
        <v>18</v>
      </c>
      <c r="AA19" t="s">
        <v>329</v>
      </c>
      <c r="AB19">
        <f t="shared" si="5"/>
        <v>3</v>
      </c>
      <c r="AD19">
        <v>18</v>
      </c>
      <c r="AE19">
        <v>163</v>
      </c>
      <c r="AF19">
        <f t="shared" si="6"/>
        <v>0</v>
      </c>
    </row>
    <row r="20" spans="1:32">
      <c r="A20">
        <v>9</v>
      </c>
      <c r="B20">
        <f t="shared" ref="B20" ca="1" si="41">IF(A20&lt;&gt;OFFSET(A20,-1,0),1,OFFSET(B20,-1,0)+1)</f>
        <v>2</v>
      </c>
      <c r="C20" t="str">
        <f t="shared" ref="C20" ca="1" si="42">VLOOKUP(RANDBETWEEN(1,COUNTA(Z:Z)-1),Z:AA,2,0)</f>
        <v>Actor0104m</v>
      </c>
      <c r="D20" t="str">
        <f>IF(ISBLANK(F20),"",
IFERROR(VLOOKUP(F20,[2]ActorTable!$A:$H,MATCH("이름참고",[2]ActorTable!$1:$1,0),0),"캐릭터없음"))</f>
        <v>젤리아</v>
      </c>
      <c r="E20" t="str">
        <f t="shared" ref="E20" ca="1" si="43">IF(AND(B20&lt;=OFFSET(B20,1,0),NOT(ISBLANK(F20))),
IF(F20=OFFSET(F20,1,0),"같음",""),"")</f>
        <v/>
      </c>
      <c r="F20" t="s">
        <v>387</v>
      </c>
      <c r="G20">
        <v>3</v>
      </c>
      <c r="H20">
        <v>6</v>
      </c>
      <c r="I20">
        <v>15</v>
      </c>
      <c r="J20">
        <v>0</v>
      </c>
      <c r="K20">
        <v>0</v>
      </c>
      <c r="L20">
        <v>0</v>
      </c>
      <c r="M20">
        <v>0</v>
      </c>
      <c r="N20">
        <v>0</v>
      </c>
      <c r="O20">
        <v>0</v>
      </c>
      <c r="P20">
        <v>0</v>
      </c>
      <c r="Q20">
        <v>18</v>
      </c>
      <c r="R20">
        <v>137</v>
      </c>
      <c r="S20" t="str">
        <f>IFERROR(VLOOKUP(R20,[2]WingLookTable!$A:$B,2,0),"캐릭터없음")</f>
        <v>Wing_CyanStripePatternFullFast</v>
      </c>
      <c r="T20">
        <f t="shared" ref="T20" ca="1" si="44">VLOOKUP(RANDBETWEEN(1,COUNTA(AD:AD)-1),AD:AE,2,0)</f>
        <v>145</v>
      </c>
      <c r="U20" t="str">
        <f t="shared" ref="U20" ca="1" si="45">IF(ROW()=2,V20,OFFSET(U20,-1,0)&amp;IF(LEN(V20)=0,"",","&amp;V20))</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v>
      </c>
      <c r="V20" t="str">
        <f t="shared" ref="V20" ca="1" si="46">"{"""&amp;A$1&amp;""":"&amp;A20
&amp;","""&amp;B$1&amp;""":"&amp;B20
&amp;IF(LEN(F20)=0,"",","""&amp;F$1&amp;""":"""&amp;F20&amp;"""")
&amp;IF(LEN(F20)=0,"",",""stats"":{")
&amp;IF(LEN(F20)=0,"",""""&amp;G$1&amp;""":"&amp;G20)
&amp;IF(LEN(F20)=0,"",","""&amp;H$1&amp;""":"&amp;H20)
&amp;IF(LEN(F20)=0,"",","""&amp;I$1&amp;""":"&amp;I20)
&amp;IF(LEN(F20)=0,"",","""&amp;J$1&amp;""":"&amp;J20)
&amp;IF(LEN(F20)=0,"",","""&amp;K$1&amp;""":"&amp;K20)
&amp;IF(LEN(F20)=0,"",","""&amp;L$1&amp;""":"&amp;L20)
&amp;IF(LEN(F20)=0,"",","""&amp;M$1&amp;""":"&amp;M20)
&amp;IF(LEN(F20)=0,"",","""&amp;N$1&amp;""":"&amp;N20)
&amp;IF(LEN(F20)=0,"",","""&amp;O$1&amp;""":"&amp;O20)
&amp;IF(LEN(F20)=0,"",","""&amp;P$1&amp;""":"&amp;P20)
&amp;IF(LEN(F20)=0,"",","""&amp;Q$1&amp;""":"&amp;Q20)
&amp;IF(LEN(F20)=0,"",","""&amp;R$1&amp;""":"&amp;R20)
&amp;IF(LEN(F20)=0,"","}")&amp;"}"</f>
        <v>{"dy":9,"sl":2,"id":"Actor1005m","stats":{"tr":3,"trp":6,"str":15,"dex":0,"int":0,"vit":0,"train":0,"wgGr0":0,"wgGr1":0,"wgGr2":0,"wgGr3":18,"wgLk":137}}</v>
      </c>
      <c r="Z20">
        <v>19</v>
      </c>
      <c r="AA20" t="s">
        <v>330</v>
      </c>
      <c r="AB20">
        <f t="shared" si="5"/>
        <v>2</v>
      </c>
      <c r="AD20">
        <v>19</v>
      </c>
      <c r="AE20">
        <v>166</v>
      </c>
      <c r="AF20">
        <f t="shared" si="6"/>
        <v>0</v>
      </c>
    </row>
    <row r="21" spans="1:32">
      <c r="A21">
        <v>10</v>
      </c>
      <c r="B21">
        <f t="shared" ca="1" si="7"/>
        <v>1</v>
      </c>
      <c r="C21" t="str">
        <f t="shared" ca="1" si="0"/>
        <v>Actor1218m</v>
      </c>
      <c r="D21" t="str">
        <f>IF(ISBLANK(F21),"",
IFERROR(VLOOKUP(F21,[2]ActorTable!$A:$H,MATCH("이름참고",[2]ActorTable!$1:$1,0),0),"캐릭터없음"))</f>
        <v>오비우스</v>
      </c>
      <c r="E21" t="str">
        <f t="shared" ca="1" si="1"/>
        <v/>
      </c>
      <c r="F21" t="s">
        <v>349</v>
      </c>
      <c r="G21">
        <v>3</v>
      </c>
      <c r="H21">
        <v>6</v>
      </c>
      <c r="I21">
        <v>0</v>
      </c>
      <c r="J21">
        <v>8</v>
      </c>
      <c r="K21">
        <v>7</v>
      </c>
      <c r="L21">
        <v>0</v>
      </c>
      <c r="M21">
        <v>0</v>
      </c>
      <c r="N21">
        <v>0</v>
      </c>
      <c r="O21">
        <v>0</v>
      </c>
      <c r="P21">
        <v>0</v>
      </c>
      <c r="Q21">
        <v>18</v>
      </c>
      <c r="R21">
        <v>260</v>
      </c>
      <c r="S21" t="str">
        <f>IFERROR(VLOOKUP(R21,[2]WingLookTable!$A:$B,2,0),"캐릭터없음")</f>
        <v>Wing_SkySineNoiseFullSlow</v>
      </c>
      <c r="T21">
        <f t="shared" ca="1" si="2"/>
        <v>324</v>
      </c>
      <c r="U21"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v>
      </c>
      <c r="V21" t="str">
        <f t="shared" ca="1" si="4"/>
        <v>{"dy":10,"sl":1,"id":"Actor1141m","stats":{"tr":3,"trp":6,"str":0,"dex":8,"int":7,"vit":0,"train":0,"wgGr0":0,"wgGr1":0,"wgGr2":0,"wgGr3":18,"wgLk":260}}</v>
      </c>
      <c r="Z21">
        <v>20</v>
      </c>
      <c r="AA21" t="s">
        <v>331</v>
      </c>
      <c r="AB21">
        <f t="shared" si="5"/>
        <v>2</v>
      </c>
      <c r="AD21">
        <v>20</v>
      </c>
      <c r="AE21">
        <v>169</v>
      </c>
      <c r="AF21">
        <f t="shared" si="6"/>
        <v>1</v>
      </c>
    </row>
    <row r="22" spans="1:32">
      <c r="A22">
        <v>10</v>
      </c>
      <c r="B22">
        <f t="shared" ca="1" si="7"/>
        <v>2</v>
      </c>
      <c r="C22" t="str">
        <f t="shared" ca="1" si="0"/>
        <v>Actor3019m</v>
      </c>
      <c r="D22" t="str">
        <f>IF(ISBLANK(F22),"",
IFERROR(VLOOKUP(F22,[2]ActorTable!$A:$H,MATCH("이름참고",[2]ActorTable!$1:$1,0),0),"캐릭터없음"))</f>
        <v>클라크</v>
      </c>
      <c r="E22" t="str">
        <f t="shared" ca="1" si="1"/>
        <v/>
      </c>
      <c r="F22" t="s">
        <v>370</v>
      </c>
      <c r="G22">
        <v>3</v>
      </c>
      <c r="H22">
        <v>6</v>
      </c>
      <c r="I22">
        <v>8</v>
      </c>
      <c r="J22">
        <v>0</v>
      </c>
      <c r="K22">
        <v>7</v>
      </c>
      <c r="L22">
        <v>0</v>
      </c>
      <c r="M22">
        <v>0</v>
      </c>
      <c r="N22">
        <v>0</v>
      </c>
      <c r="O22">
        <v>0</v>
      </c>
      <c r="P22">
        <v>0</v>
      </c>
      <c r="Q22">
        <v>18</v>
      </c>
      <c r="R22">
        <v>300</v>
      </c>
      <c r="S22" t="str">
        <f>IFERROR(VLOOKUP(R22,[2]WingLookTable!$A:$B,2,0),"캐릭터없음")</f>
        <v>Wing_DustBlueOtherOtherStripeSlow</v>
      </c>
      <c r="T22">
        <f t="shared" ca="1" si="2"/>
        <v>217</v>
      </c>
      <c r="U22"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v>
      </c>
      <c r="V22" t="str">
        <f t="shared" ca="1" si="4"/>
        <v>{"dy":10,"sl":2,"id":"Actor2011m","stats":{"tr":3,"trp":6,"str":8,"dex":0,"int":7,"vit":0,"train":0,"wgGr0":0,"wgGr1":0,"wgGr2":0,"wgGr3":18,"wgLk":300}}</v>
      </c>
      <c r="Z22">
        <v>21</v>
      </c>
      <c r="AA22" t="s">
        <v>332</v>
      </c>
      <c r="AB22">
        <f t="shared" si="5"/>
        <v>3</v>
      </c>
      <c r="AD22">
        <v>21</v>
      </c>
      <c r="AE22">
        <v>172</v>
      </c>
      <c r="AF22">
        <f t="shared" si="6"/>
        <v>1</v>
      </c>
    </row>
    <row r="23" spans="1:32">
      <c r="A23">
        <v>11</v>
      </c>
      <c r="B23">
        <f t="shared" ref="B23" ca="1" si="47">IF(A23&lt;&gt;OFFSET(A23,-1,0),1,OFFSET(B23,-1,0)+1)</f>
        <v>1</v>
      </c>
      <c r="C23" t="str">
        <f t="shared" ref="C23:C24" ca="1" si="48">VLOOKUP(RANDBETWEEN(1,COUNTA(Z:Z)-1),Z:AA,2,0)</f>
        <v>Actor1029m</v>
      </c>
      <c r="D23" t="str">
        <f>IF(ISBLANK(F23),"",
IFERROR(VLOOKUP(F23,[2]ActorTable!$A:$H,MATCH("이름참고",[2]ActorTable!$1:$1,0),0),"캐릭터없음"))</f>
        <v>닉스</v>
      </c>
      <c r="E23" t="str">
        <f t="shared" ref="E23:E24" ca="1" si="49">IF(AND(B23&lt;=OFFSET(B23,1,0),NOT(ISBLANK(F23))),
IF(F23=OFFSET(F23,1,0),"같음",""),"")</f>
        <v/>
      </c>
      <c r="F23" t="s">
        <v>362</v>
      </c>
      <c r="G23">
        <v>3</v>
      </c>
      <c r="H23">
        <v>6</v>
      </c>
      <c r="I23">
        <v>8</v>
      </c>
      <c r="J23">
        <v>7</v>
      </c>
      <c r="K23">
        <v>0</v>
      </c>
      <c r="L23">
        <v>0</v>
      </c>
      <c r="M23">
        <v>0</v>
      </c>
      <c r="N23">
        <v>0</v>
      </c>
      <c r="O23">
        <v>0</v>
      </c>
      <c r="P23">
        <v>0</v>
      </c>
      <c r="Q23">
        <v>18</v>
      </c>
      <c r="R23">
        <v>232</v>
      </c>
      <c r="S23" t="str">
        <f>IFERROR(VLOOKUP(R23,[2]WingLookTable!$A:$B,2,0),"캐릭터없음")</f>
        <v>Wing_MultiOtherOtherStripeSlow</v>
      </c>
      <c r="T23">
        <f t="shared" ref="T23:T24" ca="1" si="50">VLOOKUP(RANDBETWEEN(1,COUNTA(AD:AD)-1),AD:AE,2,0)</f>
        <v>348</v>
      </c>
      <c r="U23" t="str">
        <f t="shared" ref="U23:U24" ca="1" si="51">IF(ROW()=2,V23,OFFSET(U23,-1,0)&amp;IF(LEN(V23)=0,"",","&amp;V23))</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v>
      </c>
      <c r="V23" t="str">
        <f t="shared" ref="V23:V24" ca="1" si="52">"{"""&amp;A$1&amp;""":"&amp;A23
&amp;","""&amp;B$1&amp;""":"&amp;B23
&amp;IF(LEN(F23)=0,"",","""&amp;F$1&amp;""":"""&amp;F23&amp;"""")
&amp;IF(LEN(F23)=0,"",",""stats"":{")
&amp;IF(LEN(F23)=0,"",""""&amp;G$1&amp;""":"&amp;G23)
&amp;IF(LEN(F23)=0,"",","""&amp;H$1&amp;""":"&amp;H23)
&amp;IF(LEN(F23)=0,"",","""&amp;I$1&amp;""":"&amp;I23)
&amp;IF(LEN(F23)=0,"",","""&amp;J$1&amp;""":"&amp;J23)
&amp;IF(LEN(F23)=0,"",","""&amp;K$1&amp;""":"&amp;K23)
&amp;IF(LEN(F23)=0,"",","""&amp;L$1&amp;""":"&amp;L23)
&amp;IF(LEN(F23)=0,"",","""&amp;M$1&amp;""":"&amp;M23)
&amp;IF(LEN(F23)=0,"",","""&amp;N$1&amp;""":"&amp;N23)
&amp;IF(LEN(F23)=0,"",","""&amp;O$1&amp;""":"&amp;O23)
&amp;IF(LEN(F23)=0,"",","""&amp;P$1&amp;""":"&amp;P23)
&amp;IF(LEN(F23)=0,"",","""&amp;Q$1&amp;""":"&amp;Q23)
&amp;IF(LEN(F23)=0,"",","""&amp;R$1&amp;""":"&amp;R23)
&amp;IF(LEN(F23)=0,"","}")&amp;"}"</f>
        <v>{"dy":11,"sl":1,"id":"Actor1109m","stats":{"tr":3,"trp":6,"str":8,"dex":7,"int":0,"vit":0,"train":0,"wgGr0":0,"wgGr1":0,"wgGr2":0,"wgGr3":18,"wgLk":232}}</v>
      </c>
      <c r="Z23">
        <v>22</v>
      </c>
      <c r="AA23" t="s">
        <v>333</v>
      </c>
      <c r="AB23">
        <f t="shared" si="5"/>
        <v>3</v>
      </c>
      <c r="AD23">
        <v>22</v>
      </c>
      <c r="AE23">
        <v>175</v>
      </c>
      <c r="AF23">
        <f t="shared" si="6"/>
        <v>1</v>
      </c>
    </row>
    <row r="24" spans="1:32">
      <c r="A24">
        <v>11</v>
      </c>
      <c r="B24">
        <f t="shared" ref="B24" ca="1" si="53">IF(A24&lt;&gt;OFFSET(A24,-1,0),1,OFFSET(B24,-1,0)+1)</f>
        <v>2</v>
      </c>
      <c r="C24" t="str">
        <f t="shared" ca="1" si="48"/>
        <v>Actor2011m</v>
      </c>
      <c r="D24" t="str">
        <f>IF(ISBLANK(F24),"",
IFERROR(VLOOKUP(F24,[2]ActorTable!$A:$H,MATCH("이름참고",[2]ActorTable!$1:$1,0),0),"캐릭터없음"))</f>
        <v>무테이</v>
      </c>
      <c r="E24" t="str">
        <f t="shared" ca="1" si="49"/>
        <v/>
      </c>
      <c r="F24" t="s">
        <v>368</v>
      </c>
      <c r="G24">
        <v>3</v>
      </c>
      <c r="H24">
        <v>6</v>
      </c>
      <c r="I24">
        <v>0</v>
      </c>
      <c r="J24">
        <v>7</v>
      </c>
      <c r="K24">
        <v>8</v>
      </c>
      <c r="L24">
        <v>0</v>
      </c>
      <c r="M24">
        <v>0</v>
      </c>
      <c r="N24">
        <v>0</v>
      </c>
      <c r="O24">
        <v>0</v>
      </c>
      <c r="P24">
        <v>0</v>
      </c>
      <c r="Q24">
        <v>18</v>
      </c>
      <c r="R24">
        <v>240</v>
      </c>
      <c r="S24" t="str">
        <f>IFERROR(VLOOKUP(R24,[2]WingLookTable!$A:$B,2,0),"캐릭터없음")</f>
        <v>Wing_MultiStripeOtherOtherSlow</v>
      </c>
      <c r="T24">
        <f t="shared" ca="1" si="50"/>
        <v>223</v>
      </c>
      <c r="U24" t="str">
        <f t="shared" ca="1" si="51"/>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v>
      </c>
      <c r="V24" t="str">
        <f t="shared" ca="1" si="52"/>
        <v>{"dy":11,"sl":2,"id":"Actor3021m","stats":{"tr":3,"trp":6,"str":0,"dex":7,"int":8,"vit":0,"train":0,"wgGr0":0,"wgGr1":0,"wgGr2":0,"wgGr3":18,"wgLk":240}}</v>
      </c>
      <c r="Z24">
        <v>23</v>
      </c>
      <c r="AA24" t="s">
        <v>334</v>
      </c>
      <c r="AB24">
        <f t="shared" si="5"/>
        <v>2</v>
      </c>
      <c r="AD24">
        <v>23</v>
      </c>
      <c r="AE24">
        <v>178</v>
      </c>
      <c r="AF24">
        <f t="shared" si="6"/>
        <v>1</v>
      </c>
    </row>
    <row r="25" spans="1:32">
      <c r="A25">
        <v>12</v>
      </c>
      <c r="B25">
        <f t="shared" ca="1" si="7"/>
        <v>1</v>
      </c>
      <c r="C25" t="str">
        <f t="shared" ref="C25:C27" ca="1" si="54">VLOOKUP(RANDBETWEEN(1,COUNTA(Z:Z)-1),Z:AA,2,0)</f>
        <v>Actor0030m</v>
      </c>
      <c r="D25" t="str">
        <f>IF(ISBLANK(F25),"",
IFERROR(VLOOKUP(F25,[2]ActorTable!$A:$H,MATCH("이름참고",[2]ActorTable!$1:$1,0),0),"캐릭터없음"))</f>
        <v>케이저</v>
      </c>
      <c r="E25" t="str">
        <f t="shared" ref="E25:E27" ca="1" si="55">IF(AND(B25&lt;=OFFSET(B25,1,0),NOT(ISBLANK(F25))),
IF(F25=OFFSET(F25,1,0),"같음",""),"")</f>
        <v/>
      </c>
      <c r="F25" t="s">
        <v>371</v>
      </c>
      <c r="G25">
        <v>3</v>
      </c>
      <c r="H25">
        <v>6</v>
      </c>
      <c r="I25">
        <v>8</v>
      </c>
      <c r="J25">
        <v>0</v>
      </c>
      <c r="K25">
        <v>7</v>
      </c>
      <c r="L25">
        <v>0</v>
      </c>
      <c r="M25">
        <v>0</v>
      </c>
      <c r="N25">
        <v>0</v>
      </c>
      <c r="O25">
        <v>0</v>
      </c>
      <c r="P25">
        <v>0</v>
      </c>
      <c r="Q25">
        <v>18</v>
      </c>
      <c r="R25">
        <v>223</v>
      </c>
      <c r="S25" t="str">
        <f>IFERROR(VLOOKUP(R25,[2]WingLookTable!$A:$B,2,0),"캐릭터없음")</f>
        <v>Wing_MultiFullOtherFullFast</v>
      </c>
      <c r="T25">
        <f t="shared" ref="T25:T27" ca="1" si="56">VLOOKUP(RANDBETWEEN(1,COUNTA(AD:AD)-1),AD:AE,2,0)</f>
        <v>264</v>
      </c>
      <c r="U25" t="str">
        <f t="shared" ref="U25:U27" ca="1" si="57">IF(ROW()=2,V25,OFFSET(U25,-1,0)&amp;IF(LEN(V25)=0,"",","&amp;V25))</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v>
      </c>
      <c r="V25" t="str">
        <f t="shared" ref="V25:V27" ca="1" si="58">"{"""&amp;A$1&amp;""":"&amp;A25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{"dy":12,"sl":1,"id":"Actor0113m","stats":{"tr":3,"trp":6,"str":8,"dex":0,"int":7,"vit":0,"train":0,"wgGr0":0,"wgGr1":0,"wgGr2":0,"wgGr3":18,"wgLk":223}}</v>
      </c>
      <c r="Z25">
        <v>24</v>
      </c>
      <c r="AA25" t="s">
        <v>335</v>
      </c>
      <c r="AB25">
        <f t="shared" si="5"/>
        <v>2</v>
      </c>
      <c r="AD25">
        <v>24</v>
      </c>
      <c r="AE25">
        <v>181</v>
      </c>
      <c r="AF25">
        <f t="shared" si="6"/>
        <v>1</v>
      </c>
    </row>
    <row r="26" spans="1:32">
      <c r="A26">
        <v>12</v>
      </c>
      <c r="B26">
        <f t="shared" ref="B26:B27" ca="1" si="59">IF(A26&lt;&gt;OFFSET(A26,-1,0),1,OFFSET(B26,-1,0)+1)</f>
        <v>2</v>
      </c>
      <c r="C26" t="str">
        <f t="shared" ca="1" si="54"/>
        <v>Actor0113m</v>
      </c>
      <c r="D26" t="str">
        <f>IF(ISBLANK(F26),"",
IFERROR(VLOOKUP(F26,[2]ActorTable!$A:$H,MATCH("이름참고",[2]ActorTable!$1:$1,0),0),"캐릭터없음"))</f>
        <v>그루퍼스</v>
      </c>
      <c r="E26" t="str">
        <f t="shared" ca="1" si="55"/>
        <v/>
      </c>
      <c r="F26" t="s">
        <v>369</v>
      </c>
      <c r="G26">
        <v>3</v>
      </c>
      <c r="H26">
        <v>6</v>
      </c>
      <c r="I26">
        <v>15</v>
      </c>
      <c r="J26">
        <v>0</v>
      </c>
      <c r="K26">
        <v>0</v>
      </c>
      <c r="L26">
        <v>0</v>
      </c>
      <c r="M26">
        <v>0</v>
      </c>
      <c r="N26">
        <v>0</v>
      </c>
      <c r="O26">
        <v>0</v>
      </c>
      <c r="P26">
        <v>0</v>
      </c>
      <c r="Q26">
        <v>18</v>
      </c>
      <c r="R26">
        <v>291</v>
      </c>
      <c r="S26" t="str">
        <f>IFERROR(VLOOKUP(R26,[2]WingLookTable!$A:$B,2,0),"캐릭터없음")</f>
        <v>Wing_BlackNoiseSineOtherSlow</v>
      </c>
      <c r="T26">
        <f t="shared" ca="1" si="56"/>
        <v>175</v>
      </c>
      <c r="U26" t="str">
        <f t="shared" ca="1" si="57"/>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v>
      </c>
      <c r="V26" t="str">
        <f t="shared" ca="1" si="58"/>
        <v>{"dy":12,"sl":2,"id":"Actor2010m","stats":{"tr":3,"trp":6,"str":15,"dex":0,"int":0,"vit":0,"train":0,"wgGr0":0,"wgGr1":0,"wgGr2":0,"wgGr3":18,"wgLk":291}}</v>
      </c>
      <c r="Z26">
        <v>25</v>
      </c>
      <c r="AA26" t="s">
        <v>336</v>
      </c>
      <c r="AB26">
        <f t="shared" si="5"/>
        <v>1</v>
      </c>
      <c r="AD26">
        <v>25</v>
      </c>
      <c r="AE26">
        <v>184</v>
      </c>
      <c r="AF26">
        <f t="shared" si="6"/>
        <v>1</v>
      </c>
    </row>
    <row r="27" spans="1:32">
      <c r="A27">
        <v>13</v>
      </c>
      <c r="B27">
        <f t="shared" ca="1" si="59"/>
        <v>1</v>
      </c>
      <c r="C27" t="str">
        <f t="shared" ca="1" si="54"/>
        <v>Actor1218m</v>
      </c>
      <c r="D27" t="str">
        <f>IF(ISBLANK(F27),"",
IFERROR(VLOOKUP(F27,[2]ActorTable!$A:$H,MATCH("이름참고",[2]ActorTable!$1:$1,0),0),"캐릭터없음"))</f>
        <v>클레타</v>
      </c>
      <c r="E27" t="str">
        <f t="shared" ca="1" si="55"/>
        <v/>
      </c>
      <c r="F27" t="s">
        <v>358</v>
      </c>
      <c r="G27">
        <v>3</v>
      </c>
      <c r="H27">
        <v>6</v>
      </c>
      <c r="I27">
        <v>0</v>
      </c>
      <c r="J27">
        <v>0</v>
      </c>
      <c r="K27">
        <v>0</v>
      </c>
      <c r="L27">
        <v>15</v>
      </c>
      <c r="M27">
        <v>0</v>
      </c>
      <c r="N27">
        <v>0</v>
      </c>
      <c r="O27">
        <v>0</v>
      </c>
      <c r="P27">
        <v>0</v>
      </c>
      <c r="Q27">
        <v>18</v>
      </c>
      <c r="R27">
        <v>117</v>
      </c>
      <c r="S27" t="str">
        <f>IFERROR(VLOOKUP(R27,[2]WingLookTable!$A:$B,2,0),"캐릭터없음")</f>
        <v>Wing_BlueSineNoiseFullSlow</v>
      </c>
      <c r="T27">
        <f t="shared" ca="1" si="56"/>
        <v>309</v>
      </c>
      <c r="U27" t="str">
        <f t="shared" ca="1" si="57"/>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v>
      </c>
      <c r="V27" t="str">
        <f t="shared" ca="1" si="58"/>
        <v>{"dy":13,"sl":1,"id":"Actor0240m","stats":{"tr":3,"trp":6,"str":0,"dex":0,"int":0,"vit":15,"train":0,"wgGr0":0,"wgGr1":0,"wgGr2":0,"wgGr3":18,"wgLk":117}}</v>
      </c>
      <c r="Z27">
        <v>26</v>
      </c>
      <c r="AA27" t="s">
        <v>337</v>
      </c>
      <c r="AB27">
        <f t="shared" si="5"/>
        <v>2</v>
      </c>
      <c r="AD27">
        <v>26</v>
      </c>
      <c r="AE27">
        <v>187</v>
      </c>
      <c r="AF27">
        <f t="shared" si="6"/>
        <v>1</v>
      </c>
    </row>
    <row r="28" spans="1:32">
      <c r="A28">
        <v>13</v>
      </c>
      <c r="B28">
        <f t="shared" ca="1" si="7"/>
        <v>2</v>
      </c>
      <c r="C28" t="str">
        <f t="shared" ca="1" si="0"/>
        <v>Actor2238m</v>
      </c>
      <c r="D28" t="str">
        <f>IF(ISBLANK(F28),"",
IFERROR(VLOOKUP(F28,[2]ActorTable!$A:$H,MATCH("이름참고",[2]ActorTable!$1:$1,0),0),"캐릭터없음"))</f>
        <v>미네락</v>
      </c>
      <c r="E28" t="str">
        <f t="shared" ca="1" si="1"/>
        <v/>
      </c>
      <c r="F28" t="s">
        <v>392</v>
      </c>
      <c r="G28">
        <v>3</v>
      </c>
      <c r="H28">
        <v>6</v>
      </c>
      <c r="I28">
        <v>10</v>
      </c>
      <c r="J28">
        <v>5</v>
      </c>
      <c r="K28">
        <v>0</v>
      </c>
      <c r="L28">
        <v>0</v>
      </c>
      <c r="M28">
        <v>0</v>
      </c>
      <c r="N28">
        <v>0</v>
      </c>
      <c r="O28">
        <v>0</v>
      </c>
      <c r="P28">
        <v>0</v>
      </c>
      <c r="Q28">
        <v>18</v>
      </c>
      <c r="R28">
        <v>211</v>
      </c>
      <c r="S28" t="str">
        <f>IFERROR(VLOOKUP(R28,[2]WingLookTable!$A:$B,2,0),"캐릭터없음")</f>
        <v>Wing_FireSinePatternFullSlow</v>
      </c>
      <c r="T28">
        <f t="shared" ca="1" si="2"/>
        <v>181</v>
      </c>
      <c r="U28"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v>
      </c>
      <c r="V28" t="str">
        <f t="shared" ca="1" si="4"/>
        <v>{"dy":13,"sl":2,"id":"Actor2120m","stats":{"tr":3,"trp":6,"str":10,"dex":5,"int":0,"vit":0,"train":0,"wgGr0":0,"wgGr1":0,"wgGr2":0,"wgGr3":18,"wgLk":211}}</v>
      </c>
      <c r="Z28">
        <v>27</v>
      </c>
      <c r="AA28" t="s">
        <v>338</v>
      </c>
      <c r="AB28">
        <f t="shared" si="5"/>
        <v>2</v>
      </c>
      <c r="AD28">
        <v>27</v>
      </c>
      <c r="AE28">
        <v>190</v>
      </c>
      <c r="AF28">
        <f t="shared" si="6"/>
        <v>1</v>
      </c>
    </row>
    <row r="29" spans="1:32">
      <c r="A29">
        <v>13</v>
      </c>
      <c r="B29">
        <f t="shared" ca="1" si="7"/>
        <v>3</v>
      </c>
      <c r="C29" t="str">
        <f t="shared" ca="1" si="0"/>
        <v>Actor1005m</v>
      </c>
      <c r="D29" t="str">
        <f>IF(ISBLANK(F29),"",
IFERROR(VLOOKUP(F29,[2]ActorTable!$A:$H,MATCH("이름참고",[2]ActorTable!$1:$1,0),0),"캐릭터없음"))</f>
        <v>에이잭</v>
      </c>
      <c r="E29" t="str">
        <f t="shared" ca="1" si="1"/>
        <v/>
      </c>
      <c r="F29" t="s">
        <v>421</v>
      </c>
      <c r="G29">
        <v>3</v>
      </c>
      <c r="H29">
        <v>6</v>
      </c>
      <c r="I29">
        <v>10</v>
      </c>
      <c r="J29">
        <v>0</v>
      </c>
      <c r="K29">
        <v>5</v>
      </c>
      <c r="L29">
        <v>0</v>
      </c>
      <c r="M29">
        <v>0</v>
      </c>
      <c r="N29">
        <v>0</v>
      </c>
      <c r="O29">
        <v>0</v>
      </c>
      <c r="P29">
        <v>0</v>
      </c>
      <c r="Q29">
        <v>18</v>
      </c>
      <c r="R29">
        <v>306</v>
      </c>
      <c r="S29" t="str">
        <f>IFERROR(VLOOKUP(R29,[2]WingLookTable!$A:$B,2,0),"캐릭터없음")</f>
        <v>Wing_DustGreenSineOtherOtherFast</v>
      </c>
      <c r="T29">
        <f t="shared" ca="1" si="2"/>
        <v>360</v>
      </c>
      <c r="U29"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v>
      </c>
      <c r="V29" t="str">
        <f t="shared" ca="1" si="4"/>
        <v>{"dy":13,"sl":3,"id":"Actor1029m","stats":{"tr":3,"trp":6,"str":10,"dex":0,"int":5,"vit":0,"train":0,"wgGr0":0,"wgGr1":0,"wgGr2":0,"wgGr3":18,"wgLk":306}}</v>
      </c>
      <c r="Z29">
        <v>28</v>
      </c>
      <c r="AA29" t="s">
        <v>339</v>
      </c>
      <c r="AB29">
        <f t="shared" si="5"/>
        <v>2</v>
      </c>
      <c r="AD29">
        <v>28</v>
      </c>
      <c r="AE29">
        <v>193</v>
      </c>
      <c r="AF29">
        <f t="shared" si="6"/>
        <v>0</v>
      </c>
    </row>
    <row r="30" spans="1:32">
      <c r="A30">
        <v>14</v>
      </c>
      <c r="B30">
        <f t="shared" ca="1" si="7"/>
        <v>1</v>
      </c>
      <c r="C30" t="str">
        <f t="shared" ca="1" si="0"/>
        <v>Actor1218m</v>
      </c>
      <c r="D30" t="str">
        <f>IF(ISBLANK(F30),"",
IFERROR(VLOOKUP(F30,[2]ActorTable!$A:$H,MATCH("이름참고",[2]ActorTable!$1:$1,0),0),"캐릭터없음"))</f>
        <v>간파울</v>
      </c>
      <c r="E30" t="str">
        <f t="shared" ca="1" si="1"/>
        <v/>
      </c>
      <c r="F30" t="s">
        <v>423</v>
      </c>
      <c r="G30">
        <v>3</v>
      </c>
      <c r="H30">
        <v>6</v>
      </c>
      <c r="I30">
        <v>8</v>
      </c>
      <c r="J30">
        <v>0</v>
      </c>
      <c r="K30">
        <v>7</v>
      </c>
      <c r="L30">
        <v>0</v>
      </c>
      <c r="M30">
        <v>0</v>
      </c>
      <c r="N30">
        <v>0</v>
      </c>
      <c r="O30">
        <v>0</v>
      </c>
      <c r="P30">
        <v>0</v>
      </c>
      <c r="Q30">
        <v>18</v>
      </c>
      <c r="R30">
        <v>181</v>
      </c>
      <c r="S30" t="str">
        <f>IFERROR(VLOOKUP(R30,[2]WingLookTable!$A:$B,2,0),"캐릭터없음")</f>
        <v>Wing_DustPurpleNoiseOtherStripeSlow</v>
      </c>
      <c r="T30">
        <f t="shared" ca="1" si="2"/>
        <v>113</v>
      </c>
      <c r="U30"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v>
      </c>
      <c r="V30" t="str">
        <f t="shared" ca="1" si="4"/>
        <v>{"dy":14,"sl":1,"id":"Actor0201m","stats":{"tr":3,"trp":6,"str":8,"dex":0,"int":7,"vit":0,"train":0,"wgGr0":0,"wgGr1":0,"wgGr2":0,"wgGr3":18,"wgLk":181}}</v>
      </c>
      <c r="Z30">
        <v>29</v>
      </c>
      <c r="AA30" t="s">
        <v>340</v>
      </c>
      <c r="AB30">
        <f t="shared" si="5"/>
        <v>2</v>
      </c>
      <c r="AD30">
        <v>29</v>
      </c>
      <c r="AE30">
        <v>196</v>
      </c>
      <c r="AF30">
        <f t="shared" si="6"/>
        <v>1</v>
      </c>
    </row>
    <row r="31" spans="1:32">
      <c r="A31">
        <v>14</v>
      </c>
      <c r="B31">
        <f t="shared" ref="B31" ca="1" si="60">IF(A31&lt;&gt;OFFSET(A31,-1,0),1,OFFSET(B31,-1,0)+1)</f>
        <v>2</v>
      </c>
      <c r="C31" t="str">
        <f t="shared" ca="1" si="0"/>
        <v>Actor1109m</v>
      </c>
      <c r="D31" t="str">
        <f>IF(ISBLANK(F31),"",
IFERROR(VLOOKUP(F31,[2]ActorTable!$A:$H,MATCH("이름참고",[2]ActorTable!$1:$1,0),0),"캐릭터없음"))</f>
        <v>딘즈</v>
      </c>
      <c r="E31" t="str">
        <f t="shared" ca="1" si="1"/>
        <v/>
      </c>
      <c r="F31" t="s">
        <v>384</v>
      </c>
      <c r="G31">
        <v>3</v>
      </c>
      <c r="H31">
        <v>6</v>
      </c>
      <c r="I31">
        <v>2</v>
      </c>
      <c r="J31">
        <v>5</v>
      </c>
      <c r="K31">
        <v>8</v>
      </c>
      <c r="L31">
        <v>0</v>
      </c>
      <c r="M31">
        <v>0</v>
      </c>
      <c r="N31">
        <v>0</v>
      </c>
      <c r="O31">
        <v>0</v>
      </c>
      <c r="P31">
        <v>0</v>
      </c>
      <c r="Q31">
        <v>18</v>
      </c>
      <c r="R31">
        <v>187</v>
      </c>
      <c r="S31" t="str">
        <f>IFERROR(VLOOKUP(R31,[2]WingLookTable!$A:$B,2,0),"캐릭터없음")</f>
        <v>Wing_DustPurpleSinePatternFullFast</v>
      </c>
      <c r="T31">
        <f t="shared" ca="1" si="2"/>
        <v>366</v>
      </c>
      <c r="U31"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v>
      </c>
      <c r="V31" t="str">
        <f t="shared" ca="1" si="4"/>
        <v>{"dy":14,"sl":2,"id":"Actor3022m","stats":{"tr":3,"trp":6,"str":2,"dex":5,"int":8,"vit":0,"train":0,"wgGr0":0,"wgGr1":0,"wgGr2":0,"wgGr3":18,"wgLk":187}}</v>
      </c>
      <c r="Z31">
        <v>30</v>
      </c>
      <c r="AA31" t="s">
        <v>341</v>
      </c>
      <c r="AB31">
        <f t="shared" si="5"/>
        <v>2</v>
      </c>
      <c r="AD31">
        <v>30</v>
      </c>
      <c r="AE31">
        <v>199</v>
      </c>
      <c r="AF31">
        <f t="shared" si="6"/>
        <v>1</v>
      </c>
    </row>
    <row r="32" spans="1:32">
      <c r="A32">
        <v>15</v>
      </c>
      <c r="B32">
        <f t="shared" ca="1" si="7"/>
        <v>1</v>
      </c>
      <c r="C32" t="str">
        <f t="shared" ca="1" si="0"/>
        <v>Actor0125m</v>
      </c>
      <c r="D32" t="str">
        <f>IF(ISBLANK(F32),"",
IFERROR(VLOOKUP(F32,[2]ActorTable!$A:$H,MATCH("이름참고",[2]ActorTable!$1:$1,0),0),"캐릭터없음"))</f>
        <v>카츄진</v>
      </c>
      <c r="E32" t="str">
        <f t="shared" ca="1" si="1"/>
        <v/>
      </c>
      <c r="F32" t="s">
        <v>354</v>
      </c>
      <c r="G32">
        <v>3</v>
      </c>
      <c r="H32">
        <v>6</v>
      </c>
      <c r="I32">
        <v>5</v>
      </c>
      <c r="J32">
        <v>5</v>
      </c>
      <c r="K32">
        <v>5</v>
      </c>
      <c r="L32">
        <v>0</v>
      </c>
      <c r="M32">
        <v>0</v>
      </c>
      <c r="N32">
        <v>0</v>
      </c>
      <c r="O32">
        <v>0</v>
      </c>
      <c r="P32">
        <v>0</v>
      </c>
      <c r="Q32">
        <v>18</v>
      </c>
      <c r="R32">
        <v>125</v>
      </c>
      <c r="S32" t="str">
        <f>IFERROR(VLOOKUP(R32,[2]WingLookTable!$A:$B,2,0),"캐릭터없음")</f>
        <v>Wing_CyanOtherBeeOtherSlow</v>
      </c>
      <c r="T32">
        <f t="shared" ca="1" si="2"/>
        <v>101</v>
      </c>
      <c r="U32"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v>
      </c>
      <c r="V32" t="str">
        <f t="shared" ca="1" si="4"/>
        <v>{"dy":15,"sl":1,"id":"Actor3117m","stats":{"tr":3,"trp":6,"str":5,"dex":5,"int":5,"vit":0,"train":0,"wgGr0":0,"wgGr1":0,"wgGr2":0,"wgGr3":18,"wgLk":125}}</v>
      </c>
      <c r="Z32">
        <v>31</v>
      </c>
      <c r="AA32" t="s">
        <v>450</v>
      </c>
      <c r="AB32">
        <f t="shared" si="5"/>
        <v>1</v>
      </c>
      <c r="AD32">
        <v>31</v>
      </c>
      <c r="AE32">
        <v>202</v>
      </c>
      <c r="AF32">
        <f t="shared" si="6"/>
        <v>0</v>
      </c>
    </row>
    <row r="33" spans="1:32">
      <c r="A33">
        <v>15</v>
      </c>
      <c r="B33">
        <f t="shared" ca="1" si="7"/>
        <v>2</v>
      </c>
      <c r="C33" t="str">
        <f t="shared" ca="1" si="0"/>
        <v>Actor1039m</v>
      </c>
      <c r="D33" t="str">
        <f>IF(ISBLANK(F33),"",
IFERROR(VLOOKUP(F33,[2]ActorTable!$A:$H,MATCH("이름참고",[2]ActorTable!$1:$1,0),0),"캐릭터없음"))</f>
        <v>무테이</v>
      </c>
      <c r="E33" t="str">
        <f t="shared" ca="1" si="1"/>
        <v/>
      </c>
      <c r="F33" t="s">
        <v>368</v>
      </c>
      <c r="G33">
        <v>3</v>
      </c>
      <c r="H33">
        <v>6</v>
      </c>
      <c r="I33">
        <v>10</v>
      </c>
      <c r="J33">
        <v>5</v>
      </c>
      <c r="K33">
        <v>0</v>
      </c>
      <c r="L33">
        <v>0</v>
      </c>
      <c r="M33">
        <v>0</v>
      </c>
      <c r="N33">
        <v>0</v>
      </c>
      <c r="O33">
        <v>0</v>
      </c>
      <c r="P33">
        <v>0</v>
      </c>
      <c r="Q33">
        <v>18</v>
      </c>
      <c r="R33">
        <v>141</v>
      </c>
      <c r="S33" t="str">
        <f>IFERROR(VLOOKUP(R33,[2]WingLookTable!$A:$B,2,0),"캐릭터없음")</f>
        <v>Wing_DustBlueOtherFullOtherFast</v>
      </c>
      <c r="T33">
        <f t="shared" ca="1" si="2"/>
        <v>172</v>
      </c>
      <c r="U33"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v>
      </c>
      <c r="V33" t="str">
        <f t="shared" ca="1" si="4"/>
        <v>{"dy":15,"sl":2,"id":"Actor3021m","stats":{"tr":3,"trp":6,"str":10,"dex":5,"int":0,"vit":0,"train":0,"wgGr0":0,"wgGr1":0,"wgGr2":0,"wgGr3":18,"wgLk":141}}</v>
      </c>
      <c r="Z33">
        <v>32</v>
      </c>
      <c r="AA33" t="s">
        <v>477</v>
      </c>
      <c r="AB33">
        <f t="shared" si="5"/>
        <v>2</v>
      </c>
      <c r="AD33">
        <v>32</v>
      </c>
      <c r="AE33">
        <v>205</v>
      </c>
      <c r="AF33">
        <f t="shared" si="6"/>
        <v>1</v>
      </c>
    </row>
    <row r="34" spans="1:32">
      <c r="A34">
        <v>16</v>
      </c>
      <c r="B34">
        <f t="shared" ref="B34:B69" ca="1" si="61">IF(A34&lt;&gt;OFFSET(A34,-1,0),1,OFFSET(B34,-1,0)+1)</f>
        <v>1</v>
      </c>
      <c r="C34" t="str">
        <f t="shared" ref="C34" ca="1" si="62">VLOOKUP(RANDBETWEEN(1,COUNTA(Z:Z)-1),Z:AA,2,0)</f>
        <v>Actor1141m</v>
      </c>
      <c r="D34" t="str">
        <f>IF(ISBLANK(F34),"",
IFERROR(VLOOKUP(F34,[2]ActorTable!$A:$H,MATCH("이름참고",[2]ActorTable!$1:$1,0),0),"캐릭터없음"))</f>
        <v>원더</v>
      </c>
      <c r="E34" t="str">
        <f t="shared" ref="E34" ca="1" si="63">IF(AND(B34&lt;=OFFSET(B34,1,0),NOT(ISBLANK(F34))),
IF(F34=OFFSET(F34,1,0),"같음",""),"")</f>
        <v/>
      </c>
      <c r="F34" t="s">
        <v>363</v>
      </c>
      <c r="G34">
        <v>3</v>
      </c>
      <c r="H34">
        <v>6</v>
      </c>
      <c r="I34">
        <v>5</v>
      </c>
      <c r="J34">
        <v>0</v>
      </c>
      <c r="K34">
        <v>5</v>
      </c>
      <c r="L34">
        <v>5</v>
      </c>
      <c r="M34">
        <v>0</v>
      </c>
      <c r="N34">
        <v>0</v>
      </c>
      <c r="O34">
        <v>0</v>
      </c>
      <c r="P34">
        <v>0</v>
      </c>
      <c r="Q34">
        <v>18</v>
      </c>
      <c r="R34">
        <v>309</v>
      </c>
      <c r="S34" t="str">
        <f>IFERROR(VLOOKUP(R34,[2]WingLookTable!$A:$B,2,0),"캐릭터없음")</f>
        <v>Wing_DustMultiFullStripeOtherFast</v>
      </c>
      <c r="T34">
        <f t="shared" ref="T34" ca="1" si="64">VLOOKUP(RANDBETWEEN(1,COUNTA(AD:AD)-1),AD:AE,2,0)</f>
        <v>137</v>
      </c>
      <c r="U34" t="str">
        <f t="shared" ref="U34" ca="1" si="65">IF(ROW()=2,V34,OFFSET(U34,-1,0)&amp;IF(LEN(V34)=0,"",","&amp;V34))</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v>
      </c>
      <c r="V34" t="str">
        <f t="shared" ref="V34:V69" ca="1" si="66">"{"""&amp;A$1&amp;""":"&amp;A34
&amp;","""&amp;B$1&amp;""":"&amp;B34
&amp;IF(LEN(F34)=0,"",","""&amp;F$1&amp;""":"""&amp;F34&amp;"""")
&amp;IF(LEN(F34)=0,"",",""stats"":{")
&amp;IF(LEN(F34)=0,"",""""&amp;G$1&amp;""":"&amp;G34)
&amp;IF(LEN(F34)=0,"",","""&amp;H$1&amp;""":"&amp;H34)
&amp;IF(LEN(F34)=0,"",","""&amp;I$1&amp;""":"&amp;I34)
&amp;IF(LEN(F34)=0,"",","""&amp;J$1&amp;""":"&amp;J34)
&amp;IF(LEN(F34)=0,"",","""&amp;K$1&amp;""":"&amp;K34)
&amp;IF(LEN(F34)=0,"",","""&amp;L$1&amp;""":"&amp;L34)
&amp;IF(LEN(F34)=0,"",","""&amp;M$1&amp;""":"&amp;M34)
&amp;IF(LEN(F34)=0,"",","""&amp;N$1&amp;""":"&amp;N34)
&amp;IF(LEN(F34)=0,"",","""&amp;O$1&amp;""":"&amp;O34)
&amp;IF(LEN(F34)=0,"",","""&amp;P$1&amp;""":"&amp;P34)
&amp;IF(LEN(F34)=0,"",","""&amp;Q$1&amp;""":"&amp;Q34)
&amp;IF(LEN(F34)=0,"",","""&amp;R$1&amp;""":"&amp;R34)
&amp;IF(LEN(F34)=0,"","}")&amp;"}"</f>
        <v>{"dy":16,"sl":1,"id":"Actor2128m","stats":{"tr":3,"trp":6,"str":5,"dex":0,"int":5,"vit":5,"train":0,"wgGr0":0,"wgGr1":0,"wgGr2":0,"wgGr3":18,"wgLk":309}}</v>
      </c>
      <c r="AD34">
        <v>33</v>
      </c>
      <c r="AE34">
        <v>208</v>
      </c>
      <c r="AF34">
        <f t="shared" ref="AF34:AF65" si="67">COUNTIF(R:R,AE34)</f>
        <v>1</v>
      </c>
    </row>
    <row r="35" spans="1:32">
      <c r="A35">
        <v>16</v>
      </c>
      <c r="B35">
        <f t="shared" ca="1" si="61"/>
        <v>2</v>
      </c>
      <c r="C35" t="str">
        <f t="shared" ref="C35" ca="1" si="68">VLOOKUP(RANDBETWEEN(1,COUNTA(Z:Z)-1),Z:AA,2,0)</f>
        <v>Actor1108m</v>
      </c>
      <c r="D35" t="str">
        <f>IF(ISBLANK(F35),"",
IFERROR(VLOOKUP(F35,[2]ActorTable!$A:$H,MATCH("이름참고",[2]ActorTable!$1:$1,0),0),"캐릭터없음"))</f>
        <v>러센트</v>
      </c>
      <c r="E35" t="str">
        <f t="shared" ref="E35" ca="1" si="69">IF(AND(B35&lt;=OFFSET(B35,1,0),NOT(ISBLANK(F35))),
IF(F35=OFFSET(F35,1,0),"같음",""),"")</f>
        <v/>
      </c>
      <c r="F35" t="s">
        <v>388</v>
      </c>
      <c r="G35">
        <v>3</v>
      </c>
      <c r="H35">
        <v>6</v>
      </c>
      <c r="I35">
        <v>0</v>
      </c>
      <c r="J35">
        <v>5</v>
      </c>
      <c r="K35">
        <v>10</v>
      </c>
      <c r="L35">
        <v>0</v>
      </c>
      <c r="M35">
        <v>0</v>
      </c>
      <c r="N35">
        <v>0</v>
      </c>
      <c r="O35">
        <v>0</v>
      </c>
      <c r="P35">
        <v>0</v>
      </c>
      <c r="Q35">
        <v>18</v>
      </c>
      <c r="R35">
        <v>288</v>
      </c>
      <c r="S35" t="str">
        <f>IFERROR(VLOOKUP(R35,[2]WingLookTable!$A:$B,2,0),"캐릭터없음")</f>
        <v>Wing_YellowStripeOtherFullFast</v>
      </c>
      <c r="T35">
        <f t="shared" ref="T35" ca="1" si="70">VLOOKUP(RANDBETWEEN(1,COUNTA(AD:AD)-1),AD:AE,2,0)</f>
        <v>352</v>
      </c>
      <c r="U35" t="str">
        <f t="shared" ref="U35" ca="1" si="71">IF(ROW()=2,V35,OFFSET(U35,-1,0)&amp;IF(LEN(V35)=0,"",","&amp;V35))</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v>
      </c>
      <c r="V35" t="str">
        <f t="shared" ca="1" si="66"/>
        <v>{"dy":16,"sl":2,"id":"Actor0024m","stats":{"tr":3,"trp":6,"str":0,"dex":5,"int":10,"vit":0,"train":0,"wgGr0":0,"wgGr1":0,"wgGr2":0,"wgGr3":18,"wgLk":288}}</v>
      </c>
      <c r="AD35">
        <v>34</v>
      </c>
      <c r="AE35">
        <v>211</v>
      </c>
      <c r="AF35">
        <f t="shared" si="67"/>
        <v>1</v>
      </c>
    </row>
    <row r="36" spans="1:32">
      <c r="A36">
        <v>17</v>
      </c>
      <c r="B36">
        <f t="shared" ca="1" si="61"/>
        <v>1</v>
      </c>
      <c r="C36" t="str">
        <f t="shared" ref="C36:C68" ca="1" si="72">VLOOKUP(RANDBETWEEN(1,COUNTA(Z:Z)-1),Z:AA,2,0)</f>
        <v>Actor1108m</v>
      </c>
      <c r="D36" t="str">
        <f>IF(ISBLANK(F36),"",
IFERROR(VLOOKUP(F36,[2]ActorTable!$A:$H,MATCH("이름참고",[2]ActorTable!$1:$1,0),0),"캐릭터없음"))</f>
        <v>미네락</v>
      </c>
      <c r="E36" t="str">
        <f t="shared" ref="E36:E68" ca="1" si="73">IF(AND(B36&lt;=OFFSET(B36,1,0),NOT(ISBLANK(F36))),
IF(F36=OFFSET(F36,1,0),"같음",""),"")</f>
        <v/>
      </c>
      <c r="F36" t="s">
        <v>392</v>
      </c>
      <c r="G36">
        <v>3</v>
      </c>
      <c r="H36">
        <v>6</v>
      </c>
      <c r="I36">
        <v>0</v>
      </c>
      <c r="J36">
        <v>0</v>
      </c>
      <c r="K36">
        <v>15</v>
      </c>
      <c r="L36">
        <v>0</v>
      </c>
      <c r="M36">
        <v>0</v>
      </c>
      <c r="N36">
        <v>0</v>
      </c>
      <c r="O36">
        <v>0</v>
      </c>
      <c r="P36">
        <v>0</v>
      </c>
      <c r="Q36">
        <v>18</v>
      </c>
      <c r="R36">
        <v>133</v>
      </c>
      <c r="S36" t="str">
        <f>IFERROR(VLOOKUP(R36,[2]WingLookTable!$A:$B,2,0),"캐릭터없음")</f>
        <v>Wing_CyanSineOtherFullFast</v>
      </c>
      <c r="T36">
        <f t="shared" ref="T36:T68" ca="1" si="74">VLOOKUP(RANDBETWEEN(1,COUNTA(AD:AD)-1),AD:AE,2,0)</f>
        <v>101</v>
      </c>
      <c r="U36"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v>
      </c>
      <c r="V36" t="str">
        <f t="shared" ca="1" si="66"/>
        <v>{"dy":17,"sl":1,"id":"Actor2120m","stats":{"tr":3,"trp":6,"str":0,"dex":0,"int":15,"vit":0,"train":0,"wgGr0":0,"wgGr1":0,"wgGr2":0,"wgGr3":18,"wgLk":133}}</v>
      </c>
      <c r="AD36">
        <v>35</v>
      </c>
      <c r="AE36">
        <v>214</v>
      </c>
      <c r="AF36">
        <f t="shared" si="67"/>
        <v>0</v>
      </c>
    </row>
    <row r="37" spans="1:32">
      <c r="A37">
        <v>17</v>
      </c>
      <c r="B37">
        <f t="shared" ca="1" si="61"/>
        <v>2</v>
      </c>
      <c r="C37" t="str">
        <f t="shared" ca="1" si="72"/>
        <v>Actor1005m</v>
      </c>
      <c r="D37" t="str">
        <f>IF(ISBLANK(F37),"",
IFERROR(VLOOKUP(F37,[2]ActorTable!$A:$H,MATCH("이름참고",[2]ActorTable!$1:$1,0),0),"캐릭터없음"))</f>
        <v>튤린</v>
      </c>
      <c r="E37" t="str">
        <f t="shared" ca="1" si="73"/>
        <v/>
      </c>
      <c r="F37" t="s">
        <v>382</v>
      </c>
      <c r="G37">
        <v>3</v>
      </c>
      <c r="H37">
        <v>6</v>
      </c>
      <c r="I37">
        <v>0</v>
      </c>
      <c r="J37">
        <v>0</v>
      </c>
      <c r="K37">
        <v>10</v>
      </c>
      <c r="L37">
        <v>5</v>
      </c>
      <c r="M37">
        <v>0</v>
      </c>
      <c r="N37">
        <v>0</v>
      </c>
      <c r="O37">
        <v>0</v>
      </c>
      <c r="P37">
        <v>0</v>
      </c>
      <c r="Q37">
        <v>18</v>
      </c>
      <c r="R37">
        <v>366</v>
      </c>
      <c r="S37" t="str">
        <f>IFERROR(VLOOKUP(R37,[2]WingLookTable!$A:$B,2,0),"캐릭터없음")</f>
        <v>Wing_RedNoiseNoiseOtherFast</v>
      </c>
      <c r="T37">
        <f t="shared" ca="1" si="74"/>
        <v>175</v>
      </c>
      <c r="U37"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v>
      </c>
      <c r="V37" t="str">
        <f t="shared" ca="1" si="66"/>
        <v>{"dy":17,"sl":2,"id":"Actor0037m","stats":{"tr":3,"trp":6,"str":0,"dex":0,"int":10,"vit":5,"train":0,"wgGr0":0,"wgGr1":0,"wgGr2":0,"wgGr3":18,"wgLk":366}}</v>
      </c>
      <c r="AD37">
        <v>36</v>
      </c>
      <c r="AE37">
        <v>217</v>
      </c>
      <c r="AF37">
        <f t="shared" si="67"/>
        <v>0</v>
      </c>
    </row>
    <row r="38" spans="1:32">
      <c r="A38">
        <v>18</v>
      </c>
      <c r="B38">
        <f t="shared" ca="1" si="61"/>
        <v>1</v>
      </c>
      <c r="C38" t="str">
        <f t="shared" ca="1" si="72"/>
        <v>Actor3019m</v>
      </c>
      <c r="D38" t="str">
        <f>IF(ISBLANK(F38),"",
IFERROR(VLOOKUP(F38,[2]ActorTable!$A:$H,MATCH("이름참고",[2]ActorTable!$1:$1,0),0),"캐릭터없음"))</f>
        <v>프로토27</v>
      </c>
      <c r="E38" t="str">
        <f t="shared" ca="1" si="73"/>
        <v/>
      </c>
      <c r="F38" t="s">
        <v>364</v>
      </c>
      <c r="G38">
        <v>3</v>
      </c>
      <c r="H38">
        <v>6</v>
      </c>
      <c r="I38">
        <v>15</v>
      </c>
      <c r="J38">
        <v>0</v>
      </c>
      <c r="K38">
        <v>0</v>
      </c>
      <c r="L38">
        <v>0</v>
      </c>
      <c r="M38">
        <v>0</v>
      </c>
      <c r="N38">
        <v>0</v>
      </c>
      <c r="O38">
        <v>0</v>
      </c>
      <c r="P38">
        <v>0</v>
      </c>
      <c r="Q38">
        <v>18</v>
      </c>
      <c r="R38">
        <v>356</v>
      </c>
      <c r="S38" t="str">
        <f>IFERROR(VLOOKUP(R38,[2]WingLookTable!$A:$B,2,0),"캐릭터없음")</f>
        <v>Wing_GreenOtherPatternOtherFast</v>
      </c>
      <c r="T38">
        <f t="shared" ca="1" si="74"/>
        <v>175</v>
      </c>
      <c r="U38"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v>
      </c>
      <c r="V38" t="str">
        <f t="shared" ca="1" si="66"/>
        <v>{"dy":18,"sl":1,"id":"Actor1216m","stats":{"tr":3,"trp":6,"str":15,"dex":0,"int":0,"vit":0,"train":0,"wgGr0":0,"wgGr1":0,"wgGr2":0,"wgGr3":18,"wgLk":356}}</v>
      </c>
      <c r="AD38">
        <v>37</v>
      </c>
      <c r="AE38">
        <v>220</v>
      </c>
      <c r="AF38">
        <f t="shared" si="67"/>
        <v>1</v>
      </c>
    </row>
    <row r="39" spans="1:32">
      <c r="A39">
        <v>18</v>
      </c>
      <c r="B39">
        <f t="shared" ca="1" si="61"/>
        <v>2</v>
      </c>
      <c r="C39" t="str">
        <f t="shared" ca="1" si="72"/>
        <v>Actor2010m</v>
      </c>
      <c r="D39" t="str">
        <f>IF(ISBLANK(F39),"",
IFERROR(VLOOKUP(F39,[2]ActorTable!$A:$H,MATCH("이름참고",[2]ActorTable!$1:$1,0),0),"캐릭터없음"))</f>
        <v>베이</v>
      </c>
      <c r="E39" t="str">
        <f t="shared" ca="1" si="73"/>
        <v/>
      </c>
      <c r="F39" t="s">
        <v>315</v>
      </c>
      <c r="G39">
        <v>3</v>
      </c>
      <c r="H39">
        <v>6</v>
      </c>
      <c r="I39">
        <v>5</v>
      </c>
      <c r="J39">
        <v>0</v>
      </c>
      <c r="K39">
        <v>10</v>
      </c>
      <c r="L39">
        <v>0</v>
      </c>
      <c r="M39">
        <v>0</v>
      </c>
      <c r="N39">
        <v>0</v>
      </c>
      <c r="O39">
        <v>0</v>
      </c>
      <c r="P39">
        <v>0</v>
      </c>
      <c r="Q39">
        <v>18</v>
      </c>
      <c r="R39">
        <v>252</v>
      </c>
      <c r="S39" t="str">
        <f>IFERROR(VLOOKUP(R39,[2]WingLookTable!$A:$B,2,0),"캐릭터없음")</f>
        <v>Wing_RedSineFullOtherFast</v>
      </c>
      <c r="T39">
        <f t="shared" ca="1" si="74"/>
        <v>321</v>
      </c>
      <c r="U39"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v>
      </c>
      <c r="V39" t="str">
        <f t="shared" ca="1" si="66"/>
        <v>{"dy":18,"sl":2,"id":"Actor0104m","stats":{"tr":3,"trp":6,"str":5,"dex":0,"int":10,"vit":0,"train":0,"wgGr0":0,"wgGr1":0,"wgGr2":0,"wgGr3":18,"wgLk":252}}</v>
      </c>
      <c r="AD39">
        <v>38</v>
      </c>
      <c r="AE39">
        <v>223</v>
      </c>
      <c r="AF39">
        <f t="shared" si="67"/>
        <v>1</v>
      </c>
    </row>
    <row r="40" spans="1:32">
      <c r="A40">
        <v>19</v>
      </c>
      <c r="B40">
        <f t="shared" ca="1" si="61"/>
        <v>1</v>
      </c>
      <c r="C40" t="str">
        <f t="shared" ca="1" si="72"/>
        <v>Actor0007m</v>
      </c>
      <c r="D40" t="str">
        <f>IF(ISBLANK(F40),"",
IFERROR(VLOOKUP(F40,[2]ActorTable!$A:$H,MATCH("이름참고",[2]ActorTable!$1:$1,0),0),"캐릭터없음"))</f>
        <v>메릴</v>
      </c>
      <c r="E40" t="str">
        <f t="shared" ca="1" si="73"/>
        <v/>
      </c>
      <c r="F40" t="s">
        <v>477</v>
      </c>
      <c r="G40">
        <v>3</v>
      </c>
      <c r="H40">
        <v>6</v>
      </c>
      <c r="I40">
        <v>8</v>
      </c>
      <c r="J40">
        <v>7</v>
      </c>
      <c r="K40">
        <v>0</v>
      </c>
      <c r="L40">
        <v>0</v>
      </c>
      <c r="M40">
        <v>0</v>
      </c>
      <c r="N40">
        <v>0</v>
      </c>
      <c r="O40">
        <v>0</v>
      </c>
      <c r="P40">
        <v>0</v>
      </c>
      <c r="Q40">
        <v>18</v>
      </c>
      <c r="R40">
        <v>284</v>
      </c>
      <c r="S40" t="str">
        <f>IFERROR(VLOOKUP(R40,[2]WingLookTable!$A:$B,2,0),"캐릭터없음")</f>
        <v>Wing_YellowOtherNoiseStripeFast</v>
      </c>
      <c r="T40">
        <f t="shared" ca="1" si="74"/>
        <v>268</v>
      </c>
      <c r="U40" t="str">
        <f t="shared" ref="U40" ca="1" si="75">IF(ROW()=2,V40,OFFSET(U40,-1,0)&amp;IF(LEN(V40)=0,"",","&amp;V40))</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v>
      </c>
      <c r="V40" t="str">
        <f t="shared" ca="1" si="66"/>
        <v>{"dy":19,"sl":1,"id":"Actor3212m","stats":{"tr":3,"trp":6,"str":8,"dex":7,"int":0,"vit":0,"train":0,"wgGr0":0,"wgGr1":0,"wgGr2":0,"wgGr3":18,"wgLk":284}}</v>
      </c>
      <c r="AD40">
        <v>39</v>
      </c>
      <c r="AE40">
        <v>226</v>
      </c>
      <c r="AF40">
        <f t="shared" si="67"/>
        <v>0</v>
      </c>
    </row>
    <row r="41" spans="1:32">
      <c r="A41">
        <v>19</v>
      </c>
      <c r="B41">
        <f t="shared" ca="1" si="61"/>
        <v>2</v>
      </c>
      <c r="C41" t="str">
        <f t="shared" ref="C41:C43" ca="1" si="76">VLOOKUP(RANDBETWEEN(1,COUNTA(Z:Z)-1),Z:AA,2,0)</f>
        <v>Actor3231m</v>
      </c>
      <c r="D41" t="str">
        <f>IF(ISBLANK(F41),"",
IFERROR(VLOOKUP(F41,[2]ActorTable!$A:$H,MATCH("이름참고",[2]ActorTable!$1:$1,0),0),"캐릭터없음"))</f>
        <v>닉스</v>
      </c>
      <c r="E41" t="str">
        <f t="shared" ref="E41:E43" ca="1" si="77">IF(AND(B41&lt;=OFFSET(B41,1,0),NOT(ISBLANK(F41))),
IF(F41=OFFSET(F41,1,0),"같음",""),"")</f>
        <v/>
      </c>
      <c r="F41" t="s">
        <v>362</v>
      </c>
      <c r="G41">
        <v>3</v>
      </c>
      <c r="H41">
        <v>6</v>
      </c>
      <c r="I41">
        <v>0</v>
      </c>
      <c r="J41">
        <v>15</v>
      </c>
      <c r="K41">
        <v>0</v>
      </c>
      <c r="L41">
        <v>0</v>
      </c>
      <c r="M41">
        <v>0</v>
      </c>
      <c r="N41">
        <v>0</v>
      </c>
      <c r="O41">
        <v>0</v>
      </c>
      <c r="P41">
        <v>0</v>
      </c>
      <c r="Q41">
        <v>18</v>
      </c>
      <c r="R41">
        <v>160</v>
      </c>
      <c r="S41" t="str">
        <f>IFERROR(VLOOKUP(R41,[2]WingLookTable!$A:$B,2,0),"캐릭터없음")</f>
        <v>Wing_DustGreenSineFullOtherFast</v>
      </c>
      <c r="T41">
        <f t="shared" ref="T41:T43" ca="1" si="78">VLOOKUP(RANDBETWEEN(1,COUNTA(AD:AD)-1),AD:AE,2,0)</f>
        <v>288</v>
      </c>
      <c r="U41" t="str">
        <f t="shared" ref="U41:U43" ca="1" si="79">IF(ROW()=2,V41,OFFSET(U41,-1,0)&amp;IF(LEN(V41)=0,"",","&amp;V41))</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v>
      </c>
      <c r="V41" t="str">
        <f t="shared" ca="1" si="66"/>
        <v>{"dy":19,"sl":2,"id":"Actor1109m","stats":{"tr":3,"trp":6,"str":0,"dex":15,"int":0,"vit":0,"train":0,"wgGr0":0,"wgGr1":0,"wgGr2":0,"wgGr3":18,"wgLk":160}}</v>
      </c>
      <c r="AD41">
        <v>40</v>
      </c>
      <c r="AE41">
        <v>229</v>
      </c>
      <c r="AF41">
        <f t="shared" si="67"/>
        <v>0</v>
      </c>
    </row>
    <row r="42" spans="1:32">
      <c r="A42">
        <v>19</v>
      </c>
      <c r="B42">
        <f t="shared" ca="1" si="61"/>
        <v>3</v>
      </c>
      <c r="C42" t="str">
        <f t="shared" ca="1" si="76"/>
        <v>Actor1216m</v>
      </c>
      <c r="D42" t="str">
        <f>IF(ISBLANK(F42),"",
IFERROR(VLOOKUP(F42,[2]ActorTable!$A:$H,MATCH("이름참고",[2]ActorTable!$1:$1,0),0),"캐릭터없음"))</f>
        <v>솔</v>
      </c>
      <c r="E42" t="str">
        <f t="shared" ca="1" si="77"/>
        <v/>
      </c>
      <c r="F42" t="s">
        <v>424</v>
      </c>
      <c r="G42">
        <v>3</v>
      </c>
      <c r="H42">
        <v>6</v>
      </c>
      <c r="I42">
        <v>0</v>
      </c>
      <c r="J42">
        <v>0</v>
      </c>
      <c r="K42">
        <v>15</v>
      </c>
      <c r="L42">
        <v>0</v>
      </c>
      <c r="M42">
        <v>0</v>
      </c>
      <c r="N42">
        <v>0</v>
      </c>
      <c r="O42">
        <v>0</v>
      </c>
      <c r="P42">
        <v>0</v>
      </c>
      <c r="Q42">
        <v>18</v>
      </c>
      <c r="R42">
        <v>324</v>
      </c>
      <c r="S42" t="str">
        <f>IFERROR(VLOOKUP(R42,[2]WingLookTable!$A:$B,2,0),"캐릭터없음")</f>
        <v>Wing_DustMultiOtherSineOtherFast</v>
      </c>
      <c r="T42">
        <f t="shared" ca="1" si="78"/>
        <v>236</v>
      </c>
      <c r="U42" t="str">
        <f t="shared" ca="1" si="79"/>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v>
      </c>
      <c r="V42" t="str">
        <f t="shared" ca="1" si="66"/>
        <v>{"dy":19,"sl":3,"id":"Actor2015m","stats":{"tr":3,"trp":6,"str":0,"dex":0,"int":15,"vit":0,"train":0,"wgGr0":0,"wgGr1":0,"wgGr2":0,"wgGr3":18,"wgLk":324}}</v>
      </c>
      <c r="AD42">
        <v>41</v>
      </c>
      <c r="AE42">
        <v>232</v>
      </c>
      <c r="AF42">
        <f t="shared" si="67"/>
        <v>1</v>
      </c>
    </row>
    <row r="43" spans="1:32">
      <c r="A43">
        <v>20</v>
      </c>
      <c r="B43">
        <f t="shared" ca="1" si="61"/>
        <v>1</v>
      </c>
      <c r="C43" t="str">
        <f t="shared" ca="1" si="76"/>
        <v>Actor0125m</v>
      </c>
      <c r="D43" t="str">
        <f>IF(ISBLANK(F43),"",
IFERROR(VLOOKUP(F43,[2]ActorTable!$A:$H,MATCH("이름참고",[2]ActorTable!$1:$1,0),0),"캐릭터없음"))</f>
        <v>메디아</v>
      </c>
      <c r="E43" t="str">
        <f t="shared" ca="1" si="77"/>
        <v/>
      </c>
      <c r="F43" t="s">
        <v>449</v>
      </c>
      <c r="G43">
        <v>3</v>
      </c>
      <c r="H43">
        <v>6</v>
      </c>
      <c r="I43">
        <v>7</v>
      </c>
      <c r="J43">
        <v>0</v>
      </c>
      <c r="K43">
        <v>8</v>
      </c>
      <c r="L43">
        <v>0</v>
      </c>
      <c r="M43">
        <v>0</v>
      </c>
      <c r="N43">
        <v>0</v>
      </c>
      <c r="O43">
        <v>0</v>
      </c>
      <c r="P43">
        <v>0</v>
      </c>
      <c r="Q43">
        <v>18</v>
      </c>
      <c r="R43">
        <v>312</v>
      </c>
      <c r="S43" t="str">
        <f>IFERROR(VLOOKUP(R43,[2]WingLookTable!$A:$B,2,0),"캐릭터없음")</f>
        <v>Wing_DustMultiNoiseOtherFullFast</v>
      </c>
      <c r="T43">
        <f t="shared" ca="1" si="78"/>
        <v>236</v>
      </c>
      <c r="U43" t="str">
        <f t="shared" ca="1" si="79"/>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v>
      </c>
      <c r="V43" t="str">
        <f t="shared" ca="1" si="66"/>
        <v>{"dy":20,"sl":1,"id":"Actor1218m","stats":{"tr":3,"trp":6,"str":7,"dex":0,"int":8,"vit":0,"train":0,"wgGr0":0,"wgGr1":0,"wgGr2":0,"wgGr3":18,"wgLk":312}}</v>
      </c>
      <c r="AD43">
        <v>42</v>
      </c>
      <c r="AE43">
        <v>236</v>
      </c>
      <c r="AF43">
        <f t="shared" si="67"/>
        <v>1</v>
      </c>
    </row>
    <row r="44" spans="1:32">
      <c r="A44">
        <v>20</v>
      </c>
      <c r="B44">
        <f t="shared" ca="1" si="61"/>
        <v>2</v>
      </c>
      <c r="C44" t="str">
        <f t="shared" ca="1" si="72"/>
        <v>Actor3117m</v>
      </c>
      <c r="D44" t="str">
        <f>IF(ISBLANK(F44),"",
IFERROR(VLOOKUP(F44,[2]ActorTable!$A:$H,MATCH("이름참고",[2]ActorTable!$1:$1,0),0),"캐릭터없음"))</f>
        <v>슬로니카</v>
      </c>
      <c r="E44" t="str">
        <f t="shared" ca="1" si="73"/>
        <v/>
      </c>
      <c r="F44" t="s">
        <v>361</v>
      </c>
      <c r="G44">
        <v>3</v>
      </c>
      <c r="H44">
        <v>6</v>
      </c>
      <c r="I44">
        <v>0</v>
      </c>
      <c r="J44">
        <v>10</v>
      </c>
      <c r="K44">
        <v>5</v>
      </c>
      <c r="L44">
        <v>0</v>
      </c>
      <c r="M44">
        <v>0</v>
      </c>
      <c r="N44">
        <v>0</v>
      </c>
      <c r="O44">
        <v>0</v>
      </c>
      <c r="P44">
        <v>0</v>
      </c>
      <c r="Q44">
        <v>18</v>
      </c>
      <c r="R44">
        <v>236</v>
      </c>
      <c r="S44" t="str">
        <f>IFERROR(VLOOKUP(R44,[2]WingLookTable!$A:$B,2,0),"캐릭터없음")</f>
        <v>Wing_MultiPatternNoiseStripeFast</v>
      </c>
      <c r="T44">
        <f t="shared" ca="1" si="74"/>
        <v>187</v>
      </c>
      <c r="U44"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v>
      </c>
      <c r="V44" t="str">
        <f t="shared" ca="1" si="66"/>
        <v>{"dy":20,"sl":2,"id":"Actor3114m","stats":{"tr":3,"trp":6,"str":0,"dex":10,"int":5,"vit":0,"train":0,"wgGr0":0,"wgGr1":0,"wgGr2":0,"wgGr3":18,"wgLk":236}}</v>
      </c>
      <c r="AD44">
        <v>43</v>
      </c>
      <c r="AE44">
        <v>240</v>
      </c>
      <c r="AF44">
        <f t="shared" si="67"/>
        <v>1</v>
      </c>
    </row>
    <row r="45" spans="1:32">
      <c r="A45">
        <v>20</v>
      </c>
      <c r="B45">
        <f t="shared" ca="1" si="61"/>
        <v>3</v>
      </c>
      <c r="C45" t="str">
        <f t="shared" ca="1" si="72"/>
        <v>Actor3022m</v>
      </c>
      <c r="D45" t="str">
        <f>IF(ISBLANK(F45),"",
IFERROR(VLOOKUP(F45,[2]ActorTable!$A:$H,MATCH("이름참고",[2]ActorTable!$1:$1,0),0),"캐릭터없음"))</f>
        <v>튤린</v>
      </c>
      <c r="E45" t="str">
        <f t="shared" ca="1" si="73"/>
        <v/>
      </c>
      <c r="F45" t="s">
        <v>382</v>
      </c>
      <c r="G45">
        <v>3</v>
      </c>
      <c r="H45">
        <v>6</v>
      </c>
      <c r="I45">
        <v>10</v>
      </c>
      <c r="J45">
        <v>5</v>
      </c>
      <c r="K45">
        <v>0</v>
      </c>
      <c r="L45">
        <v>0</v>
      </c>
      <c r="M45">
        <v>0</v>
      </c>
      <c r="N45">
        <v>0</v>
      </c>
      <c r="O45">
        <v>0</v>
      </c>
      <c r="P45">
        <v>0</v>
      </c>
      <c r="Q45">
        <v>18</v>
      </c>
      <c r="R45">
        <v>113</v>
      </c>
      <c r="S45" t="str">
        <f>IFERROR(VLOOKUP(R45,[2]WingLookTable!$A:$B,2,0),"캐릭터없음")</f>
        <v>Wing_BlueSineFullStripeFast</v>
      </c>
      <c r="T45">
        <f t="shared" ca="1" si="74"/>
        <v>145</v>
      </c>
      <c r="U45"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v>
      </c>
      <c r="V45" t="str">
        <f t="shared" ca="1" si="66"/>
        <v>{"dy":20,"sl":3,"id":"Actor0037m","stats":{"tr":3,"trp":6,"str":10,"dex":5,"int":0,"vit":0,"train":0,"wgGr0":0,"wgGr1":0,"wgGr2":0,"wgGr3":18,"wgLk":113}}</v>
      </c>
      <c r="AD45">
        <v>44</v>
      </c>
      <c r="AE45">
        <v>244</v>
      </c>
      <c r="AF45">
        <f t="shared" si="67"/>
        <v>0</v>
      </c>
    </row>
    <row r="46" spans="1:32">
      <c r="A46">
        <v>21</v>
      </c>
      <c r="B46">
        <f t="shared" ca="1" si="61"/>
        <v>1</v>
      </c>
      <c r="C46" t="str">
        <f t="shared" ca="1" si="72"/>
        <v>Actor3117m</v>
      </c>
      <c r="D46" t="str">
        <f>IF(ISBLANK(F46),"",
IFERROR(VLOOKUP(F46,[2]ActorTable!$A:$H,MATCH("이름참고",[2]ActorTable!$1:$1,0),0),"캐릭터없음"))</f>
        <v>케이저</v>
      </c>
      <c r="E46" t="str">
        <f t="shared" ca="1" si="73"/>
        <v/>
      </c>
      <c r="F46" t="s">
        <v>371</v>
      </c>
      <c r="G46">
        <v>3</v>
      </c>
      <c r="H46">
        <v>6</v>
      </c>
      <c r="I46">
        <v>0</v>
      </c>
      <c r="J46">
        <v>0</v>
      </c>
      <c r="K46">
        <v>15</v>
      </c>
      <c r="L46">
        <v>0</v>
      </c>
      <c r="M46">
        <v>0</v>
      </c>
      <c r="N46">
        <v>0</v>
      </c>
      <c r="O46">
        <v>0</v>
      </c>
      <c r="P46">
        <v>0</v>
      </c>
      <c r="Q46">
        <v>18</v>
      </c>
      <c r="R46">
        <v>297</v>
      </c>
      <c r="S46" t="str">
        <f>IFERROR(VLOOKUP(R46,[2]WingLookTable!$A:$B,2,0),"캐릭터없음")</f>
        <v>Wing_DustBlueOtherNoiseOtherFast</v>
      </c>
      <c r="T46">
        <f t="shared" ca="1" si="74"/>
        <v>148</v>
      </c>
      <c r="U46"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v>
      </c>
      <c r="V46" t="str">
        <f t="shared" ca="1" si="66"/>
        <v>{"dy":21,"sl":1,"id":"Actor0113m","stats":{"tr":3,"trp":6,"str":0,"dex":0,"int":15,"vit":0,"train":0,"wgGr0":0,"wgGr1":0,"wgGr2":0,"wgGr3":18,"wgLk":297}}</v>
      </c>
      <c r="AD46">
        <v>45</v>
      </c>
      <c r="AE46">
        <v>248</v>
      </c>
      <c r="AF46">
        <f t="shared" si="67"/>
        <v>1</v>
      </c>
    </row>
    <row r="47" spans="1:32">
      <c r="A47">
        <v>21</v>
      </c>
      <c r="B47">
        <f t="shared" ca="1" si="61"/>
        <v>2</v>
      </c>
      <c r="C47" t="str">
        <f t="shared" ca="1" si="72"/>
        <v>Actor1109m</v>
      </c>
      <c r="D47" t="str">
        <f>IF(ISBLANK(F47),"",
IFERROR(VLOOKUP(F47,[2]ActorTable!$A:$H,MATCH("이름참고",[2]ActorTable!$1:$1,0),0),"캐릭터없음"))</f>
        <v>플랜도</v>
      </c>
      <c r="E47" t="str">
        <f t="shared" ca="1" si="73"/>
        <v/>
      </c>
      <c r="F47" t="s">
        <v>339</v>
      </c>
      <c r="G47">
        <v>3</v>
      </c>
      <c r="H47">
        <v>6</v>
      </c>
      <c r="I47">
        <v>5</v>
      </c>
      <c r="J47">
        <v>0</v>
      </c>
      <c r="K47">
        <v>10</v>
      </c>
      <c r="L47">
        <v>0</v>
      </c>
      <c r="M47">
        <v>0</v>
      </c>
      <c r="N47">
        <v>0</v>
      </c>
      <c r="O47">
        <v>0</v>
      </c>
      <c r="P47">
        <v>0</v>
      </c>
      <c r="Q47">
        <v>18</v>
      </c>
      <c r="R47">
        <v>145</v>
      </c>
      <c r="S47" t="str">
        <f>IFERROR(VLOOKUP(R47,[2]WingLookTable!$A:$B,2,0),"캐릭터없음")</f>
        <v>Wing_DustBlueSinePatternFullSlow</v>
      </c>
      <c r="T47">
        <f t="shared" ca="1" si="74"/>
        <v>193</v>
      </c>
      <c r="U47"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v>
      </c>
      <c r="V47" t="str">
        <f t="shared" ca="1" si="66"/>
        <v>{"dy":21,"sl":2,"id":"Actor1039m","stats":{"tr":3,"trp":6,"str":5,"dex":0,"int":10,"vit":0,"train":0,"wgGr0":0,"wgGr1":0,"wgGr2":0,"wgGr3":18,"wgLk":145}}</v>
      </c>
      <c r="AD47">
        <v>46</v>
      </c>
      <c r="AE47">
        <v>252</v>
      </c>
      <c r="AF47">
        <f t="shared" si="67"/>
        <v>1</v>
      </c>
    </row>
    <row r="48" spans="1:32">
      <c r="A48">
        <v>22</v>
      </c>
      <c r="B48">
        <f t="shared" ca="1" si="61"/>
        <v>1</v>
      </c>
      <c r="C48" t="str">
        <f t="shared" ref="C48" ca="1" si="80">VLOOKUP(RANDBETWEEN(1,COUNTA(Z:Z)-1),Z:AA,2,0)</f>
        <v>Actor0240m</v>
      </c>
      <c r="D48" t="str">
        <f>IF(ISBLANK(F48),"",
IFERROR(VLOOKUP(F48,[2]ActorTable!$A:$H,MATCH("이름참고",[2]ActorTable!$1:$1,0),0),"캐릭터없음"))</f>
        <v>프리스</v>
      </c>
      <c r="E48" t="str">
        <f t="shared" ref="E48" ca="1" si="81">IF(AND(B48&lt;=OFFSET(B48,1,0),NOT(ISBLANK(F48))),
IF(F48=OFFSET(F48,1,0),"같음",""),"")</f>
        <v/>
      </c>
      <c r="F48" t="s">
        <v>367</v>
      </c>
      <c r="G48">
        <v>3</v>
      </c>
      <c r="H48">
        <v>6</v>
      </c>
      <c r="I48">
        <v>0</v>
      </c>
      <c r="J48">
        <v>10</v>
      </c>
      <c r="K48">
        <v>5</v>
      </c>
      <c r="L48">
        <v>0</v>
      </c>
      <c r="M48">
        <v>0</v>
      </c>
      <c r="N48">
        <v>0</v>
      </c>
      <c r="O48">
        <v>0</v>
      </c>
      <c r="P48">
        <v>0</v>
      </c>
      <c r="Q48">
        <v>18</v>
      </c>
      <c r="R48">
        <v>352</v>
      </c>
      <c r="S48" t="str">
        <f>IFERROR(VLOOKUP(R48,[2]WingLookTable!$A:$B,2,0),"캐릭터없음")</f>
        <v>Wing_GreenOtherOtherFullFast</v>
      </c>
      <c r="T48">
        <f t="shared" ref="T48" ca="1" si="82">VLOOKUP(RANDBETWEEN(1,COUNTA(AD:AD)-1),AD:AE,2,0)</f>
        <v>268</v>
      </c>
      <c r="U48" t="str">
        <f t="shared" ref="U48" ca="1" si="83">IF(ROW()=2,V48,OFFSET(U48,-1,0)&amp;IF(LEN(V48)=0,"",","&amp;V48))</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v>
      </c>
      <c r="V48" t="str">
        <f t="shared" ca="1" si="66"/>
        <v>{"dy":22,"sl":1,"id":"Actor0125m","stats":{"tr":3,"trp":6,"str":0,"dex":10,"int":5,"vit":0,"train":0,"wgGr0":0,"wgGr1":0,"wgGr2":0,"wgGr3":18,"wgLk":352}}</v>
      </c>
      <c r="AD48">
        <v>47</v>
      </c>
      <c r="AE48">
        <v>256</v>
      </c>
      <c r="AF48">
        <f t="shared" si="67"/>
        <v>1</v>
      </c>
    </row>
    <row r="49" spans="1:32">
      <c r="A49">
        <v>22</v>
      </c>
      <c r="B49">
        <f t="shared" ca="1" si="61"/>
        <v>2</v>
      </c>
      <c r="C49" t="str">
        <f t="shared" ref="C49" ca="1" si="84">VLOOKUP(RANDBETWEEN(1,COUNTA(Z:Z)-1),Z:AA,2,0)</f>
        <v>Actor0037m</v>
      </c>
      <c r="D49" t="str">
        <f>IF(ISBLANK(F49),"",
IFERROR(VLOOKUP(F49,[2]ActorTable!$A:$H,MATCH("이름참고",[2]ActorTable!$1:$1,0),0),"캐릭터없음"))</f>
        <v>클라크</v>
      </c>
      <c r="E49" t="str">
        <f t="shared" ref="E49" ca="1" si="85">IF(AND(B49&lt;=OFFSET(B49,1,0),NOT(ISBLANK(F49))),
IF(F49=OFFSET(F49,1,0),"같음",""),"")</f>
        <v/>
      </c>
      <c r="F49" t="s">
        <v>370</v>
      </c>
      <c r="G49">
        <v>3</v>
      </c>
      <c r="H49">
        <v>6</v>
      </c>
      <c r="I49">
        <v>0</v>
      </c>
      <c r="J49">
        <v>5</v>
      </c>
      <c r="K49">
        <v>10</v>
      </c>
      <c r="L49">
        <v>0</v>
      </c>
      <c r="M49">
        <v>0</v>
      </c>
      <c r="N49">
        <v>0</v>
      </c>
      <c r="O49">
        <v>0</v>
      </c>
      <c r="P49">
        <v>0</v>
      </c>
      <c r="Q49">
        <v>18</v>
      </c>
      <c r="R49">
        <v>199</v>
      </c>
      <c r="S49" t="str">
        <f>IFERROR(VLOOKUP(R49,[2]WingLookTable!$A:$B,2,0),"캐릭터없음")</f>
        <v>Wing_FireFullNoiseOtherSlow</v>
      </c>
      <c r="T49">
        <f t="shared" ref="T49" ca="1" si="86">VLOOKUP(RANDBETWEEN(1,COUNTA(AD:AD)-1),AD:AE,2,0)</f>
        <v>141</v>
      </c>
      <c r="U49" t="str">
        <f t="shared" ref="U49" ca="1" si="87">IF(ROW()=2,V49,OFFSET(U49,-1,0)&amp;IF(LEN(V49)=0,"",","&amp;V49))</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v>
      </c>
      <c r="V49" t="str">
        <f t="shared" ca="1" si="66"/>
        <v>{"dy":22,"sl":2,"id":"Actor2011m","stats":{"tr":3,"trp":6,"str":0,"dex":5,"int":10,"vit":0,"train":0,"wgGr0":0,"wgGr1":0,"wgGr2":0,"wgGr3":18,"wgLk":199}}</v>
      </c>
      <c r="AD49">
        <v>48</v>
      </c>
      <c r="AE49">
        <v>260</v>
      </c>
      <c r="AF49">
        <f t="shared" si="67"/>
        <v>1</v>
      </c>
    </row>
    <row r="50" spans="1:32">
      <c r="A50">
        <v>23</v>
      </c>
      <c r="B50">
        <f t="shared" ca="1" si="61"/>
        <v>1</v>
      </c>
      <c r="C50" t="str">
        <f t="shared" ref="C50" ca="1" si="88">VLOOKUP(RANDBETWEEN(1,COUNTA(Z:Z)-1),Z:AA,2,0)</f>
        <v>Actor1108m</v>
      </c>
      <c r="D50" t="str">
        <f>IF(ISBLANK(F50),"",
IFERROR(VLOOKUP(F50,[2]ActorTable!$A:$H,MATCH("이름참고",[2]ActorTable!$1:$1,0),0),"캐릭터없음"))</f>
        <v>오비우스</v>
      </c>
      <c r="E50" t="str">
        <f t="shared" ref="E50" ca="1" si="89">IF(AND(B50&lt;=OFFSET(B50,1,0),NOT(ISBLANK(F50))),
IF(F50=OFFSET(F50,1,0),"같음",""),"")</f>
        <v/>
      </c>
      <c r="F50" t="s">
        <v>349</v>
      </c>
      <c r="G50">
        <v>3</v>
      </c>
      <c r="H50">
        <v>6</v>
      </c>
      <c r="I50">
        <v>8</v>
      </c>
      <c r="J50">
        <v>0</v>
      </c>
      <c r="K50">
        <v>0</v>
      </c>
      <c r="L50">
        <v>7</v>
      </c>
      <c r="M50">
        <v>0</v>
      </c>
      <c r="N50">
        <v>0</v>
      </c>
      <c r="O50">
        <v>0</v>
      </c>
      <c r="P50">
        <v>0</v>
      </c>
      <c r="Q50">
        <v>18</v>
      </c>
      <c r="R50">
        <v>248</v>
      </c>
      <c r="S50" t="str">
        <f>IFERROR(VLOOKUP(R50,[2]WingLookTable!$A:$B,2,0),"캐릭터없음")</f>
        <v>Wing_RedOtherOtherFullFast</v>
      </c>
      <c r="T50">
        <f t="shared" ref="T50" ca="1" si="90">VLOOKUP(RANDBETWEEN(1,COUNTA(AD:AD)-1),AD:AE,2,0)</f>
        <v>133</v>
      </c>
      <c r="U50" t="str">
        <f t="shared" ref="U50" ca="1" si="91">IF(ROW()=2,V50,OFFSET(U50,-1,0)&amp;IF(LEN(V50)=0,"",","&amp;V50))</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v>
      </c>
      <c r="V50" t="str">
        <f t="shared" ca="1" si="66"/>
        <v>{"dy":23,"sl":1,"id":"Actor1141m","stats":{"tr":3,"trp":6,"str":8,"dex":0,"int":0,"vit":7,"train":0,"wgGr0":0,"wgGr1":0,"wgGr2":0,"wgGr3":18,"wgLk":248}}</v>
      </c>
      <c r="AD50">
        <v>49</v>
      </c>
      <c r="AE50">
        <v>264</v>
      </c>
      <c r="AF50">
        <f t="shared" si="67"/>
        <v>1</v>
      </c>
    </row>
    <row r="51" spans="1:32">
      <c r="A51">
        <v>23</v>
      </c>
      <c r="B51">
        <f t="shared" ca="1" si="61"/>
        <v>2</v>
      </c>
      <c r="C51" t="str">
        <f t="shared" ref="C51" ca="1" si="92">VLOOKUP(RANDBETWEEN(1,COUNTA(Z:Z)-1),Z:AA,2,0)</f>
        <v>Actor3114m</v>
      </c>
      <c r="D51" t="str">
        <f>IF(ISBLANK(F51),"",
IFERROR(VLOOKUP(F51,[2]ActorTable!$A:$H,MATCH("이름참고",[2]ActorTable!$1:$1,0),0),"캐릭터없음"))</f>
        <v>헤르윈</v>
      </c>
      <c r="E51" t="str">
        <f t="shared" ref="E51" ca="1" si="93">IF(AND(B51&lt;=OFFSET(B51,1,0),NOT(ISBLANK(F51))),
IF(F51=OFFSET(F51,1,0),"같음",""),"")</f>
        <v/>
      </c>
      <c r="F51" t="s">
        <v>365</v>
      </c>
      <c r="G51">
        <v>3</v>
      </c>
      <c r="H51">
        <v>6</v>
      </c>
      <c r="I51">
        <v>0</v>
      </c>
      <c r="J51">
        <v>0</v>
      </c>
      <c r="K51">
        <v>15</v>
      </c>
      <c r="L51">
        <v>0</v>
      </c>
      <c r="M51">
        <v>0</v>
      </c>
      <c r="N51">
        <v>0</v>
      </c>
      <c r="O51">
        <v>0</v>
      </c>
      <c r="P51">
        <v>0</v>
      </c>
      <c r="Q51">
        <v>18</v>
      </c>
      <c r="R51">
        <v>151</v>
      </c>
      <c r="S51" t="str">
        <f>IFERROR(VLOOKUP(R51,[2]WingLookTable!$A:$B,2,0),"캐릭터없음")</f>
        <v>Wing_DustCyanSineOtherFullFast</v>
      </c>
      <c r="T51">
        <f t="shared" ref="T51" ca="1" si="94">VLOOKUP(RANDBETWEEN(1,COUNTA(AD:AD)-1),AD:AE,2,0)</f>
        <v>268</v>
      </c>
      <c r="U51" t="str">
        <f t="shared" ref="U51" ca="1" si="95">IF(ROW()=2,V51,OFFSET(U51,-1,0)&amp;IF(LEN(V51)=0,"",","&amp;V51))</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v>
      </c>
      <c r="V51" t="str">
        <f t="shared" ca="1" si="66"/>
        <v>{"dy":23,"sl":2,"id":"Actor0007m","stats":{"tr":3,"trp":6,"str":0,"dex":0,"int":15,"vit":0,"train":0,"wgGr0":0,"wgGr1":0,"wgGr2":0,"wgGr3":18,"wgLk":151}}</v>
      </c>
      <c r="AD51">
        <v>50</v>
      </c>
      <c r="AE51">
        <v>268</v>
      </c>
      <c r="AF51">
        <f t="shared" si="67"/>
        <v>1</v>
      </c>
    </row>
    <row r="52" spans="1:32">
      <c r="A52">
        <v>24</v>
      </c>
      <c r="B52">
        <f t="shared" ca="1" si="61"/>
        <v>1</v>
      </c>
      <c r="C52" t="str">
        <f t="shared" ca="1" si="72"/>
        <v>Actor0007m</v>
      </c>
      <c r="D52" t="str">
        <f>IF(ISBLANK(F52),"",
IFERROR(VLOOKUP(F52,[2]ActorTable!$A:$H,MATCH("이름참고",[2]ActorTable!$1:$1,0),0),"캐릭터없음"))</f>
        <v>클레타</v>
      </c>
      <c r="E52" t="str">
        <f t="shared" ca="1" si="73"/>
        <v/>
      </c>
      <c r="F52" t="s">
        <v>358</v>
      </c>
      <c r="G52">
        <v>3</v>
      </c>
      <c r="H52">
        <v>6</v>
      </c>
      <c r="I52">
        <v>10</v>
      </c>
      <c r="J52">
        <v>5</v>
      </c>
      <c r="K52">
        <v>0</v>
      </c>
      <c r="L52">
        <v>0</v>
      </c>
      <c r="M52">
        <v>0</v>
      </c>
      <c r="N52">
        <v>0</v>
      </c>
      <c r="O52">
        <v>0</v>
      </c>
      <c r="P52">
        <v>0</v>
      </c>
      <c r="Q52">
        <v>18</v>
      </c>
      <c r="R52">
        <v>268</v>
      </c>
      <c r="S52" t="str">
        <f>IFERROR(VLOOKUP(R52,[2]WingLookTable!$A:$B,2,0),"캐릭터없음")</f>
        <v>Wing_SkySineSineFullSlow</v>
      </c>
      <c r="T52">
        <f t="shared" ca="1" si="74"/>
        <v>363</v>
      </c>
      <c r="U52"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v>
      </c>
      <c r="V52" t="str">
        <f t="shared" ca="1" si="66"/>
        <v>{"dy":24,"sl":1,"id":"Actor0240m","stats":{"tr":3,"trp":6,"str":10,"dex":5,"int":0,"vit":0,"train":0,"wgGr0":0,"wgGr1":0,"wgGr2":0,"wgGr3":18,"wgLk":268}}</v>
      </c>
      <c r="AD52">
        <v>51</v>
      </c>
      <c r="AE52">
        <v>272</v>
      </c>
      <c r="AF52">
        <f t="shared" si="67"/>
        <v>1</v>
      </c>
    </row>
    <row r="53" spans="1:32">
      <c r="A53">
        <v>24</v>
      </c>
      <c r="B53">
        <f t="shared" ca="1" si="61"/>
        <v>2</v>
      </c>
      <c r="C53" t="str">
        <f t="shared" ca="1" si="72"/>
        <v>Actor2120m</v>
      </c>
      <c r="D53" t="str">
        <f>IF(ISBLANK(F53),"",
IFERROR(VLOOKUP(F53,[2]ActorTable!$A:$H,MATCH("이름참고",[2]ActorTable!$1:$1,0),0),"캐릭터없음"))</f>
        <v>원더</v>
      </c>
      <c r="E53" t="str">
        <f t="shared" ca="1" si="73"/>
        <v/>
      </c>
      <c r="F53" t="s">
        <v>333</v>
      </c>
      <c r="G53">
        <v>3</v>
      </c>
      <c r="H53">
        <v>6</v>
      </c>
      <c r="I53">
        <v>5</v>
      </c>
      <c r="J53">
        <v>10</v>
      </c>
      <c r="K53">
        <v>0</v>
      </c>
      <c r="L53">
        <v>0</v>
      </c>
      <c r="M53">
        <v>0</v>
      </c>
      <c r="N53">
        <v>0</v>
      </c>
      <c r="O53">
        <v>0</v>
      </c>
      <c r="P53">
        <v>0</v>
      </c>
      <c r="Q53">
        <v>18</v>
      </c>
      <c r="R53">
        <v>294</v>
      </c>
      <c r="S53" t="str">
        <f>IFERROR(VLOOKUP(R53,[2]WingLookTable!$A:$B,2,0),"캐릭터없음")</f>
        <v>Wing_BlueOtherFullOtherSlow</v>
      </c>
      <c r="T53">
        <f t="shared" ca="1" si="74"/>
        <v>264</v>
      </c>
      <c r="U53"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v>
      </c>
      <c r="V53" t="str">
        <f t="shared" ca="1" si="66"/>
        <v>{"dy":24,"sl":2,"id":"Actor2128m","stats":{"tr":3,"trp":6,"str":5,"dex":10,"int":0,"vit":0,"train":0,"wgGr0":0,"wgGr1":0,"wgGr2":0,"wgGr3":18,"wgLk":294}}</v>
      </c>
      <c r="AD53">
        <v>52</v>
      </c>
      <c r="AE53">
        <v>276</v>
      </c>
      <c r="AF53">
        <f t="shared" si="67"/>
        <v>1</v>
      </c>
    </row>
    <row r="54" spans="1:32">
      <c r="A54">
        <v>25</v>
      </c>
      <c r="B54">
        <f t="shared" ca="1" si="61"/>
        <v>1</v>
      </c>
      <c r="C54" t="str">
        <f t="shared" ca="1" si="72"/>
        <v>Actor2120m</v>
      </c>
      <c r="D54" t="str">
        <f>IF(ISBLANK(F54),"",
IFERROR(VLOOKUP(F54,[2]ActorTable!$A:$H,MATCH("이름참고",[2]ActorTable!$1:$1,0),0),"캐릭터없음"))</f>
        <v>니엘</v>
      </c>
      <c r="E54" t="str">
        <f t="shared" ca="1" si="73"/>
        <v/>
      </c>
      <c r="F54" t="s">
        <v>359</v>
      </c>
      <c r="G54">
        <v>3</v>
      </c>
      <c r="H54">
        <v>6</v>
      </c>
      <c r="I54">
        <v>15</v>
      </c>
      <c r="J54">
        <v>0</v>
      </c>
      <c r="K54">
        <v>0</v>
      </c>
      <c r="L54">
        <v>0</v>
      </c>
      <c r="M54">
        <v>0</v>
      </c>
      <c r="N54">
        <v>0</v>
      </c>
      <c r="O54">
        <v>0</v>
      </c>
      <c r="P54">
        <v>0</v>
      </c>
      <c r="Q54">
        <v>18</v>
      </c>
      <c r="R54">
        <v>264</v>
      </c>
      <c r="S54" t="str">
        <f>IFERROR(VLOOKUP(R54,[2]WingLookTable!$A:$B,2,0),"캐릭터없음")</f>
        <v>Wing_SkySineNoneFullFast</v>
      </c>
      <c r="T54">
        <f t="shared" ca="1" si="74"/>
        <v>348</v>
      </c>
      <c r="U54"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v>
      </c>
      <c r="V54" t="str">
        <f t="shared" ca="1" si="66"/>
        <v>{"dy":25,"sl":1,"id":"Actor2238m","stats":{"tr":3,"trp":6,"str":15,"dex":0,"int":0,"vit":0,"train":0,"wgGr0":0,"wgGr1":0,"wgGr2":0,"wgGr3":18,"wgLk":264}}</v>
      </c>
      <c r="AD54">
        <v>53</v>
      </c>
      <c r="AE54">
        <v>280</v>
      </c>
      <c r="AF54">
        <f t="shared" si="67"/>
        <v>1</v>
      </c>
    </row>
    <row r="55" spans="1:32">
      <c r="A55">
        <v>25</v>
      </c>
      <c r="B55">
        <f t="shared" ca="1" si="61"/>
        <v>2</v>
      </c>
      <c r="C55" t="str">
        <f t="shared" ca="1" si="72"/>
        <v>Actor3117m</v>
      </c>
      <c r="D55" t="str">
        <f>IF(ISBLANK(F55),"",
IFERROR(VLOOKUP(F55,[2]ActorTable!$A:$H,MATCH("이름참고",[2]ActorTable!$1:$1,0),0),"캐릭터없음"))</f>
        <v>딘즈</v>
      </c>
      <c r="E55" t="str">
        <f t="shared" ca="1" si="73"/>
        <v/>
      </c>
      <c r="F55" t="s">
        <v>384</v>
      </c>
      <c r="G55">
        <v>3</v>
      </c>
      <c r="H55">
        <v>6</v>
      </c>
      <c r="I55">
        <v>10</v>
      </c>
      <c r="J55">
        <v>0</v>
      </c>
      <c r="K55">
        <v>0</v>
      </c>
      <c r="L55">
        <v>5</v>
      </c>
      <c r="M55">
        <v>0</v>
      </c>
      <c r="N55">
        <v>0</v>
      </c>
      <c r="O55">
        <v>0</v>
      </c>
      <c r="P55">
        <v>0</v>
      </c>
      <c r="Q55">
        <v>18</v>
      </c>
      <c r="R55">
        <v>344</v>
      </c>
      <c r="S55" t="str">
        <f>IFERROR(VLOOKUP(R55,[2]WingLookTable!$A:$B,2,0),"캐릭터없음")</f>
        <v>Wing_DustYellowOtherStripeFullSlow</v>
      </c>
      <c r="T55">
        <f t="shared" ca="1" si="74"/>
        <v>303</v>
      </c>
      <c r="U55"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v>
      </c>
      <c r="V55" t="str">
        <f t="shared" ca="1" si="66"/>
        <v>{"dy":25,"sl":2,"id":"Actor3022m","stats":{"tr":3,"trp":6,"str":10,"dex":0,"int":0,"vit":5,"train":0,"wgGr0":0,"wgGr1":0,"wgGr2":0,"wgGr3":18,"wgLk":344}}</v>
      </c>
      <c r="AD55">
        <v>54</v>
      </c>
      <c r="AE55">
        <v>284</v>
      </c>
      <c r="AF55">
        <f t="shared" si="67"/>
        <v>1</v>
      </c>
    </row>
    <row r="56" spans="1:32">
      <c r="A56">
        <v>26</v>
      </c>
      <c r="B56">
        <f t="shared" ca="1" si="61"/>
        <v>1</v>
      </c>
      <c r="C56" t="str">
        <f t="shared" ref="C56:C57" ca="1" si="96">VLOOKUP(RANDBETWEEN(1,COUNTA(Z:Z)-1),Z:AA,2,0)</f>
        <v>Actor0030m</v>
      </c>
      <c r="D56" t="str">
        <f>IF(ISBLANK(F56),"",
IFERROR(VLOOKUP(F56,[2]ActorTable!$A:$H,MATCH("이름참고",[2]ActorTable!$1:$1,0),0),"캐릭터없음"))</f>
        <v>베이</v>
      </c>
      <c r="E56" t="str">
        <f t="shared" ref="E56:E57" ca="1" si="97">IF(AND(B56&lt;=OFFSET(B56,1,0),NOT(ISBLANK(F56))),
IF(F56=OFFSET(F56,1,0),"같음",""),"")</f>
        <v/>
      </c>
      <c r="F56" t="s">
        <v>422</v>
      </c>
      <c r="G56">
        <v>3</v>
      </c>
      <c r="H56">
        <v>6</v>
      </c>
      <c r="I56">
        <v>8</v>
      </c>
      <c r="J56">
        <v>0</v>
      </c>
      <c r="K56">
        <v>7</v>
      </c>
      <c r="L56">
        <v>0</v>
      </c>
      <c r="M56">
        <v>0</v>
      </c>
      <c r="N56">
        <v>0</v>
      </c>
      <c r="O56">
        <v>0</v>
      </c>
      <c r="P56">
        <v>0</v>
      </c>
      <c r="Q56">
        <v>18</v>
      </c>
      <c r="R56">
        <v>360</v>
      </c>
      <c r="S56" t="str">
        <f>IFERROR(VLOOKUP(R56,[2]WingLookTable!$A:$B,2,0),"캐릭터없음")</f>
        <v>Wing_MultiFullSineStripeSlow</v>
      </c>
      <c r="T56">
        <f t="shared" ref="T56:T57" ca="1" si="98">VLOOKUP(RANDBETWEEN(1,COUNTA(AD:AD)-1),AD:AE,2,0)</f>
        <v>363</v>
      </c>
      <c r="U56" t="str">
        <f t="shared" ref="U56:U57" ca="1" si="99">IF(ROW()=2,V56,OFFSET(U56,-1,0)&amp;IF(LEN(V56)=0,"",","&amp;V56))</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v>
      </c>
      <c r="V56" t="str">
        <f t="shared" ca="1" si="66"/>
        <v>{"dy":26,"sl":1,"id":"Actor0104m","stats":{"tr":3,"trp":6,"str":8,"dex":0,"int":7,"vit":0,"train":0,"wgGr0":0,"wgGr1":0,"wgGr2":0,"wgGr3":18,"wgLk":360}}</v>
      </c>
      <c r="AD56">
        <v>55</v>
      </c>
      <c r="AE56">
        <v>288</v>
      </c>
      <c r="AF56">
        <f t="shared" si="67"/>
        <v>1</v>
      </c>
    </row>
    <row r="57" spans="1:32">
      <c r="A57">
        <v>26</v>
      </c>
      <c r="B57">
        <f t="shared" ca="1" si="61"/>
        <v>2</v>
      </c>
      <c r="C57" t="str">
        <f t="shared" ca="1" si="96"/>
        <v>Actor1141m</v>
      </c>
      <c r="D57" t="str">
        <f>IF(ISBLANK(F57),"",
IFERROR(VLOOKUP(F57,[2]ActorTable!$A:$H,MATCH("이름참고",[2]ActorTable!$1:$1,0),0),"캐릭터없음"))</f>
        <v>플랜도</v>
      </c>
      <c r="E57" t="str">
        <f t="shared" ca="1" si="97"/>
        <v/>
      </c>
      <c r="F57" t="s">
        <v>416</v>
      </c>
      <c r="G57">
        <v>3</v>
      </c>
      <c r="H57">
        <v>6</v>
      </c>
      <c r="I57">
        <v>15</v>
      </c>
      <c r="J57">
        <v>0</v>
      </c>
      <c r="K57">
        <v>0</v>
      </c>
      <c r="L57">
        <v>0</v>
      </c>
      <c r="M57">
        <v>0</v>
      </c>
      <c r="N57">
        <v>0</v>
      </c>
      <c r="O57">
        <v>0</v>
      </c>
      <c r="P57">
        <v>0</v>
      </c>
      <c r="Q57">
        <v>18</v>
      </c>
      <c r="R57">
        <v>256</v>
      </c>
      <c r="S57" t="str">
        <f>IFERROR(VLOOKUP(R57,[2]WingLookTable!$A:$B,2,0),"캐릭터없음")</f>
        <v>Wing_SkyFullNoiseOtherFast</v>
      </c>
      <c r="T57">
        <f t="shared" ca="1" si="98"/>
        <v>166</v>
      </c>
      <c r="U57" t="str">
        <f t="shared" ca="1" si="99"/>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v>
      </c>
      <c r="V57" t="str">
        <f t="shared" ca="1" si="66"/>
        <v>{"dy":26,"sl":2,"id":"Actor1039m","stats":{"tr":3,"trp":6,"str":15,"dex":0,"int":0,"vit":0,"train":0,"wgGr0":0,"wgGr1":0,"wgGr2":0,"wgGr3":18,"wgLk":256}}</v>
      </c>
      <c r="AD57">
        <v>56</v>
      </c>
      <c r="AE57">
        <v>291</v>
      </c>
      <c r="AF57">
        <f t="shared" si="67"/>
        <v>1</v>
      </c>
    </row>
    <row r="58" spans="1:32">
      <c r="A58">
        <v>27</v>
      </c>
      <c r="B58">
        <f t="shared" ca="1" si="61"/>
        <v>1</v>
      </c>
      <c r="C58" t="str">
        <f t="shared" ca="1" si="72"/>
        <v>Actor2011m</v>
      </c>
      <c r="D58" t="str">
        <f>IF(ISBLANK(F58),"",
IFERROR(VLOOKUP(F58,[2]ActorTable!$A:$H,MATCH("이름참고",[2]ActorTable!$1:$1,0),0),"캐릭터없음"))</f>
        <v>닉스</v>
      </c>
      <c r="E58" t="str">
        <f t="shared" ca="1" si="73"/>
        <v/>
      </c>
      <c r="F58" t="s">
        <v>362</v>
      </c>
      <c r="G58">
        <v>3</v>
      </c>
      <c r="H58">
        <v>6</v>
      </c>
      <c r="I58">
        <v>0</v>
      </c>
      <c r="J58">
        <v>5</v>
      </c>
      <c r="K58">
        <v>0</v>
      </c>
      <c r="L58">
        <v>10</v>
      </c>
      <c r="M58">
        <v>0</v>
      </c>
      <c r="N58">
        <v>0</v>
      </c>
      <c r="O58">
        <v>0</v>
      </c>
      <c r="P58">
        <v>0</v>
      </c>
      <c r="Q58">
        <v>18</v>
      </c>
      <c r="R58">
        <v>148</v>
      </c>
      <c r="S58" t="str">
        <f>IFERROR(VLOOKUP(R58,[2]WingLookTable!$A:$B,2,0),"캐릭터없음")</f>
        <v>Wing_DustCyanPatternFullFullSlow</v>
      </c>
      <c r="T58">
        <f t="shared" ca="1" si="74"/>
        <v>363</v>
      </c>
      <c r="U58"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1109m","stats":{"tr":3,"trp":6,"str":0,"dex":5,"int":0,"vit":10,"train":0,"wgGr0":0,"wgGr1":0,"wgGr2":0,"wgGr3":18,"wgLk":148}}</v>
      </c>
      <c r="V58" t="str">
        <f t="shared" ca="1" si="66"/>
        <v>{"dy":27,"sl":1,"id":"Actor1109m","stats":{"tr":3,"trp":6,"str":0,"dex":5,"int":0,"vit":10,"train":0,"wgGr0":0,"wgGr1":0,"wgGr2":0,"wgGr3":18,"wgLk":148}}</v>
      </c>
      <c r="AD58">
        <v>57</v>
      </c>
      <c r="AE58">
        <v>294</v>
      </c>
      <c r="AF58">
        <f t="shared" si="67"/>
        <v>1</v>
      </c>
    </row>
    <row r="59" spans="1:32">
      <c r="A59">
        <v>27</v>
      </c>
      <c r="B59">
        <f t="shared" ca="1" si="61"/>
        <v>2</v>
      </c>
      <c r="C59" t="str">
        <f t="shared" ca="1" si="72"/>
        <v>Actor1141m</v>
      </c>
      <c r="D59" t="str">
        <f>IF(ISBLANK(F59),"",
IFERROR(VLOOKUP(F59,[2]ActorTable!$A:$H,MATCH("이름참고",[2]ActorTable!$1:$1,0),0),"캐릭터없음"))</f>
        <v>롤라</v>
      </c>
      <c r="E59" t="str">
        <f t="shared" ca="1" si="73"/>
        <v/>
      </c>
      <c r="F59" t="s">
        <v>393</v>
      </c>
      <c r="G59">
        <v>3</v>
      </c>
      <c r="H59">
        <v>6</v>
      </c>
      <c r="I59">
        <v>0</v>
      </c>
      <c r="J59">
        <v>5</v>
      </c>
      <c r="K59">
        <v>10</v>
      </c>
      <c r="L59">
        <v>0</v>
      </c>
      <c r="M59">
        <v>0</v>
      </c>
      <c r="N59">
        <v>0</v>
      </c>
      <c r="O59">
        <v>0</v>
      </c>
      <c r="P59">
        <v>0</v>
      </c>
      <c r="Q59">
        <v>18</v>
      </c>
      <c r="R59">
        <v>154</v>
      </c>
      <c r="S59" t="str">
        <f>IFERROR(VLOOKUP(R59,[2]WingLookTable!$A:$B,2,0),"캐릭터없음")</f>
        <v>Wing_DustFireSinePatternFullSlow</v>
      </c>
      <c r="T59">
        <f t="shared" ca="1" si="74"/>
        <v>154</v>
      </c>
      <c r="U59"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1109m","stats":{"tr":3,"trp":6,"str":0,"dex":5,"int":0,"vit":10,"train":0,"wgGr0":0,"wgGr1":0,"wgGr2":0,"wgGr3":18,"wgLk":148}},{"dy":27,"sl":2,"id":"Actor3019m","stats":{"tr":3,"trp":6,"str":0,"dex":5,"int":10,"vit":0,"train":0,"wgGr0":0,"wgGr1":0,"wgGr2":0,"wgGr3":18,"wgLk":154}}</v>
      </c>
      <c r="V59" t="str">
        <f t="shared" ca="1" si="66"/>
        <v>{"dy":27,"sl":2,"id":"Actor3019m","stats":{"tr":3,"trp":6,"str":0,"dex":5,"int":10,"vit":0,"train":0,"wgGr0":0,"wgGr1":0,"wgGr2":0,"wgGr3":18,"wgLk":154}}</v>
      </c>
      <c r="AD59">
        <v>58</v>
      </c>
      <c r="AE59">
        <v>297</v>
      </c>
      <c r="AF59">
        <f t="shared" si="67"/>
        <v>1</v>
      </c>
    </row>
    <row r="60" spans="1:32">
      <c r="A60">
        <v>28</v>
      </c>
      <c r="B60">
        <f t="shared" ca="1" si="61"/>
        <v>1</v>
      </c>
      <c r="C60" t="str">
        <f t="shared" ref="C60:C62" ca="1" si="100">VLOOKUP(RANDBETWEEN(1,COUNTA(Z:Z)-1),Z:AA,2,0)</f>
        <v>Actor1109m</v>
      </c>
      <c r="D60" t="str">
        <f>IF(ISBLANK(F60),"",
IFERROR(VLOOKUP(F60,[2]ActorTable!$A:$H,MATCH("이름참고",[2]ActorTable!$1:$1,0),0),"캐릭터없음"))</f>
        <v>카츄진</v>
      </c>
      <c r="E60" t="str">
        <f t="shared" ref="E60:E62" ca="1" si="101">IF(AND(B60&lt;=OFFSET(B60,1,0),NOT(ISBLANK(F60))),
IF(F60=OFFSET(F60,1,0),"같음",""),"")</f>
        <v/>
      </c>
      <c r="F60" t="s">
        <v>326</v>
      </c>
      <c r="G60">
        <v>3</v>
      </c>
      <c r="H60">
        <v>6</v>
      </c>
      <c r="I60">
        <v>0</v>
      </c>
      <c r="J60">
        <v>0</v>
      </c>
      <c r="K60">
        <v>15</v>
      </c>
      <c r="L60">
        <v>0</v>
      </c>
      <c r="M60">
        <v>0</v>
      </c>
      <c r="N60">
        <v>0</v>
      </c>
      <c r="O60">
        <v>0</v>
      </c>
      <c r="P60">
        <v>0</v>
      </c>
      <c r="Q60">
        <v>18</v>
      </c>
      <c r="R60">
        <v>196</v>
      </c>
      <c r="S60" t="str">
        <f>IFERROR(VLOOKUP(R60,[2]WingLookTable!$A:$B,2,0),"캐릭터없음")</f>
        <v>Wing_FireBeeSineWingSlow</v>
      </c>
      <c r="T60">
        <f t="shared" ref="T60:T62" ca="1" si="102">VLOOKUP(RANDBETWEEN(1,COUNTA(AD:AD)-1),AD:AE,2,0)</f>
        <v>276</v>
      </c>
      <c r="U60" t="str">
        <f t="shared" ref="U60:U62" ca="1" si="103">IF(ROW()=2,V60,OFFSET(U60,-1,0)&amp;IF(LEN(V60)=0,"",","&amp;V60))</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1109m","stats":{"tr":3,"trp":6,"str":0,"dex":5,"int":0,"vit":10,"train":0,"wgGr0":0,"wgGr1":0,"wgGr2":0,"wgGr3":18,"wgLk":148}},{"dy":27,"sl":2,"id":"Actor3019m","stats":{"tr":3,"trp":6,"str":0,"dex":5,"int":10,"vit":0,"train":0,"wgGr0":0,"wgGr1":0,"wgGr2":0,"wgGr3":18,"wgLk":154}},{"dy":28,"sl":1,"id":"Actor3117m","stats":{"tr":3,"trp":6,"str":0,"dex":0,"int":15,"vit":0,"train":0,"wgGr0":0,"wgGr1":0,"wgGr2":0,"wgGr3":18,"wgLk":196}}</v>
      </c>
      <c r="V60" t="str">
        <f t="shared" ca="1" si="66"/>
        <v>{"dy":28,"sl":1,"id":"Actor3117m","stats":{"tr":3,"trp":6,"str":0,"dex":0,"int":15,"vit":0,"train":0,"wgGr0":0,"wgGr1":0,"wgGr2":0,"wgGr3":18,"wgLk":196}}</v>
      </c>
      <c r="AD60">
        <v>59</v>
      </c>
      <c r="AE60">
        <v>300</v>
      </c>
      <c r="AF60">
        <f t="shared" si="67"/>
        <v>1</v>
      </c>
    </row>
    <row r="61" spans="1:32">
      <c r="A61">
        <v>28</v>
      </c>
      <c r="B61">
        <f t="shared" ca="1" si="61"/>
        <v>2</v>
      </c>
      <c r="C61" t="str">
        <f t="shared" ca="1" si="100"/>
        <v>Actor1005m</v>
      </c>
      <c r="D61" t="str">
        <f>IF(ISBLANK(F61),"",
IFERROR(VLOOKUP(F61,[2]ActorTable!$A:$H,MATCH("이름참고",[2]ActorTable!$1:$1,0),0),"캐릭터없음"))</f>
        <v>헤르윈</v>
      </c>
      <c r="E61" t="str">
        <f t="shared" ca="1" si="101"/>
        <v/>
      </c>
      <c r="F61" t="s">
        <v>365</v>
      </c>
      <c r="G61">
        <v>3</v>
      </c>
      <c r="H61">
        <v>6</v>
      </c>
      <c r="I61">
        <v>7</v>
      </c>
      <c r="J61">
        <v>8</v>
      </c>
      <c r="K61">
        <v>0</v>
      </c>
      <c r="L61">
        <v>0</v>
      </c>
      <c r="M61">
        <v>0</v>
      </c>
      <c r="N61">
        <v>0</v>
      </c>
      <c r="O61">
        <v>0</v>
      </c>
      <c r="P61">
        <v>0</v>
      </c>
      <c r="Q61">
        <v>18</v>
      </c>
      <c r="R61">
        <v>280</v>
      </c>
      <c r="S61" t="str">
        <f>IFERROR(VLOOKUP(R61,[2]WingLookTable!$A:$B,2,0),"캐릭터없음")</f>
        <v>Wing_YellowFullSineStripeSlow</v>
      </c>
      <c r="T61">
        <f t="shared" ca="1" si="102"/>
        <v>129</v>
      </c>
      <c r="U61" t="str">
        <f t="shared" ca="1" si="10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1109m","stats":{"tr":3,"trp":6,"str":0,"dex":5,"int":0,"vit":10,"train":0,"wgGr0":0,"wgGr1":0,"wgGr2":0,"wgGr3":18,"wgLk":148}},{"dy":27,"sl":2,"id":"Actor3019m","stats":{"tr":3,"trp":6,"str":0,"dex":5,"int":10,"vit":0,"train":0,"wgGr0":0,"wgGr1":0,"wgGr2":0,"wgGr3":18,"wgLk":154}},{"dy":28,"sl":1,"id":"Actor3117m","stats":{"tr":3,"trp":6,"str":0,"dex":0,"int":15,"vit":0,"train":0,"wgGr0":0,"wgGr1":0,"wgGr2":0,"wgGr3":18,"wgLk":196}},{"dy":28,"sl":2,"id":"Actor0007m","stats":{"tr":3,"trp":6,"str":7,"dex":8,"int":0,"vit":0,"train":0,"wgGr0":0,"wgGr1":0,"wgGr2":0,"wgGr3":18,"wgLk":280}}</v>
      </c>
      <c r="V61" t="str">
        <f t="shared" ca="1" si="66"/>
        <v>{"dy":28,"sl":2,"id":"Actor0007m","stats":{"tr":3,"trp":6,"str":7,"dex":8,"int":0,"vit":0,"train":0,"wgGr0":0,"wgGr1":0,"wgGr2":0,"wgGr3":18,"wgLk":280}}</v>
      </c>
      <c r="AD61">
        <v>60</v>
      </c>
      <c r="AE61">
        <v>303</v>
      </c>
      <c r="AF61">
        <f t="shared" si="67"/>
        <v>0</v>
      </c>
    </row>
    <row r="62" spans="1:32">
      <c r="A62">
        <v>29</v>
      </c>
      <c r="B62">
        <f t="shared" ca="1" si="61"/>
        <v>1</v>
      </c>
      <c r="C62" t="str">
        <f t="shared" ca="1" si="100"/>
        <v>Actor1108m</v>
      </c>
      <c r="D62" t="str">
        <f>IF(ISBLANK(F62),"",
IFERROR(VLOOKUP(F62,[2]ActorTable!$A:$H,MATCH("이름참고",[2]ActorTable!$1:$1,0),0),"캐릭터없음"))</f>
        <v>메릴</v>
      </c>
      <c r="E62" t="str">
        <f t="shared" ca="1" si="101"/>
        <v/>
      </c>
      <c r="F62" t="s">
        <v>477</v>
      </c>
      <c r="G62">
        <v>3</v>
      </c>
      <c r="H62">
        <v>6</v>
      </c>
      <c r="I62">
        <v>8</v>
      </c>
      <c r="J62">
        <v>0</v>
      </c>
      <c r="K62">
        <v>7</v>
      </c>
      <c r="L62">
        <v>0</v>
      </c>
      <c r="M62">
        <v>0</v>
      </c>
      <c r="N62">
        <v>0</v>
      </c>
      <c r="O62">
        <v>0</v>
      </c>
      <c r="P62">
        <v>0</v>
      </c>
      <c r="Q62">
        <v>18</v>
      </c>
      <c r="R62">
        <v>129</v>
      </c>
      <c r="S62" t="str">
        <f>IFERROR(VLOOKUP(R62,[2]WingLookTable!$A:$B,2,0),"캐릭터없음")</f>
        <v>Wing_CyanOtherBeeStripeFast</v>
      </c>
      <c r="T62">
        <f t="shared" ca="1" si="102"/>
        <v>280</v>
      </c>
      <c r="U62" t="str">
        <f t="shared" ca="1" si="10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1109m","stats":{"tr":3,"trp":6,"str":0,"dex":5,"int":0,"vit":10,"train":0,"wgGr0":0,"wgGr1":0,"wgGr2":0,"wgGr3":18,"wgLk":148}},{"dy":27,"sl":2,"id":"Actor3019m","stats":{"tr":3,"trp":6,"str":0,"dex":5,"int":10,"vit":0,"train":0,"wgGr0":0,"wgGr1":0,"wgGr2":0,"wgGr3":18,"wgLk":154}},{"dy":28,"sl":1,"id":"Actor3117m","stats":{"tr":3,"trp":6,"str":0,"dex":0,"int":15,"vit":0,"train":0,"wgGr0":0,"wgGr1":0,"wgGr2":0,"wgGr3":18,"wgLk":196}},{"dy":28,"sl":2,"id":"Actor0007m","stats":{"tr":3,"trp":6,"str":7,"dex":8,"int":0,"vit":0,"train":0,"wgGr0":0,"wgGr1":0,"wgGr2":0,"wgGr3":18,"wgLk":280}},{"dy":29,"sl":1,"id":"Actor3212m","stats":{"tr":3,"trp":6,"str":8,"dex":0,"int":7,"vit":0,"train":0,"wgGr0":0,"wgGr1":0,"wgGr2":0,"wgGr3":18,"wgLk":129}}</v>
      </c>
      <c r="V62" t="str">
        <f t="shared" ca="1" si="66"/>
        <v>{"dy":29,"sl":1,"id":"Actor3212m","stats":{"tr":3,"trp":6,"str":8,"dex":0,"int":7,"vit":0,"train":0,"wgGr0":0,"wgGr1":0,"wgGr2":0,"wgGr3":18,"wgLk":129}}</v>
      </c>
      <c r="AD62">
        <v>61</v>
      </c>
      <c r="AE62">
        <v>306</v>
      </c>
      <c r="AF62">
        <f t="shared" si="67"/>
        <v>1</v>
      </c>
    </row>
    <row r="63" spans="1:32">
      <c r="A63">
        <v>29</v>
      </c>
      <c r="B63">
        <f t="shared" ca="1" si="61"/>
        <v>2</v>
      </c>
      <c r="C63" t="str">
        <f t="shared" ca="1" si="72"/>
        <v>Actor3019m</v>
      </c>
      <c r="D63" t="str">
        <f>IF(ISBLANK(F63),"",
IFERROR(VLOOKUP(F63,[2]ActorTable!$A:$H,MATCH("이름참고",[2]ActorTable!$1:$1,0),0),"캐릭터없음"))</f>
        <v>프리스</v>
      </c>
      <c r="E63" t="str">
        <f t="shared" ca="1" si="73"/>
        <v/>
      </c>
      <c r="F63" t="s">
        <v>478</v>
      </c>
      <c r="G63">
        <v>3</v>
      </c>
      <c r="H63">
        <v>6</v>
      </c>
      <c r="I63">
        <v>0</v>
      </c>
      <c r="J63">
        <v>8</v>
      </c>
      <c r="K63">
        <v>7</v>
      </c>
      <c r="L63">
        <v>0</v>
      </c>
      <c r="M63">
        <v>0</v>
      </c>
      <c r="N63">
        <v>0</v>
      </c>
      <c r="O63">
        <v>0</v>
      </c>
      <c r="P63">
        <v>0</v>
      </c>
      <c r="Q63">
        <v>18</v>
      </c>
      <c r="R63">
        <v>175</v>
      </c>
      <c r="S63" t="str">
        <f>IFERROR(VLOOKUP(R63,[2]WingLookTable!$A:$B,2,0),"캐릭터없음")</f>
        <v>Wing_DustMultiSineOtherFullSlow2</v>
      </c>
      <c r="T63">
        <f t="shared" ca="1" si="74"/>
        <v>272</v>
      </c>
      <c r="U63"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1109m","stats":{"tr":3,"trp":6,"str":0,"dex":5,"int":0,"vit":10,"train":0,"wgGr0":0,"wgGr1":0,"wgGr2":0,"wgGr3":18,"wgLk":148}},{"dy":27,"sl":2,"id":"Actor3019m","stats":{"tr":3,"trp":6,"str":0,"dex":5,"int":10,"vit":0,"train":0,"wgGr0":0,"wgGr1":0,"wgGr2":0,"wgGr3":18,"wgLk":154}},{"dy":28,"sl":1,"id":"Actor3117m","stats":{"tr":3,"trp":6,"str":0,"dex":0,"int":15,"vit":0,"train":0,"wgGr0":0,"wgGr1":0,"wgGr2":0,"wgGr3":18,"wgLk":196}},{"dy":28,"sl":2,"id":"Actor0007m","stats":{"tr":3,"trp":6,"str":7,"dex":8,"int":0,"vit":0,"train":0,"wgGr0":0,"wgGr1":0,"wgGr2":0,"wgGr3":18,"wgLk":280}},{"dy":29,"sl":1,"id":"Actor3212m","stats":{"tr":3,"trp":6,"str":8,"dex":0,"int":7,"vit":0,"train":0,"wgGr0":0,"wgGr1":0,"wgGr2":0,"wgGr3":18,"wgLk":129}},{"dy":29,"sl":2,"id":"Actor0125m","stats":{"tr":3,"trp":6,"str":0,"dex":8,"int":7,"vit":0,"train":0,"wgGr0":0,"wgGr1":0,"wgGr2":0,"wgGr3":18,"wgLk":175}}</v>
      </c>
      <c r="V63" t="str">
        <f t="shared" ca="1" si="66"/>
        <v>{"dy":29,"sl":2,"id":"Actor0125m","stats":{"tr":3,"trp":6,"str":0,"dex":8,"int":7,"vit":0,"train":0,"wgGr0":0,"wgGr1":0,"wgGr2":0,"wgGr3":18,"wgLk":175}}</v>
      </c>
      <c r="AD63">
        <v>62</v>
      </c>
      <c r="AE63">
        <v>309</v>
      </c>
      <c r="AF63">
        <f t="shared" si="67"/>
        <v>1</v>
      </c>
    </row>
    <row r="64" spans="1:32">
      <c r="A64">
        <v>29</v>
      </c>
      <c r="B64">
        <f t="shared" ca="1" si="61"/>
        <v>3</v>
      </c>
      <c r="C64" t="str">
        <f t="shared" ca="1" si="72"/>
        <v>Actor3212m</v>
      </c>
      <c r="D64" t="str">
        <f>IF(ISBLANK(F64),"",
IFERROR(VLOOKUP(F64,[2]ActorTable!$A:$H,MATCH("이름참고",[2]ActorTable!$1:$1,0),0),"캐릭터없음"))</f>
        <v>그루퍼스</v>
      </c>
      <c r="E64" t="str">
        <f t="shared" ca="1" si="73"/>
        <v/>
      </c>
      <c r="F64" t="s">
        <v>320</v>
      </c>
      <c r="G64">
        <v>3</v>
      </c>
      <c r="H64">
        <v>6</v>
      </c>
      <c r="I64">
        <v>0</v>
      </c>
      <c r="J64">
        <v>0</v>
      </c>
      <c r="K64">
        <v>15</v>
      </c>
      <c r="L64">
        <v>0</v>
      </c>
      <c r="M64">
        <v>0</v>
      </c>
      <c r="N64">
        <v>0</v>
      </c>
      <c r="O64">
        <v>0</v>
      </c>
      <c r="P64">
        <v>0</v>
      </c>
      <c r="Q64">
        <v>18</v>
      </c>
      <c r="R64">
        <v>340</v>
      </c>
      <c r="S64" t="str">
        <f>IFERROR(VLOOKUP(R64,[2]WingLookTable!$A:$B,2,0),"캐릭터없음")</f>
        <v>Wing_DustRedStripeFullOtherSlow</v>
      </c>
      <c r="T64">
        <f t="shared" ca="1" si="74"/>
        <v>199</v>
      </c>
      <c r="U64"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1109m","stats":{"tr":3,"trp":6,"str":0,"dex":5,"int":0,"vit":10,"train":0,"wgGr0":0,"wgGr1":0,"wgGr2":0,"wgGr3":18,"wgLk":148}},{"dy":27,"sl":2,"id":"Actor3019m","stats":{"tr":3,"trp":6,"str":0,"dex":5,"int":10,"vit":0,"train":0,"wgGr0":0,"wgGr1":0,"wgGr2":0,"wgGr3":18,"wgLk":154}},{"dy":28,"sl":1,"id":"Actor3117m","stats":{"tr":3,"trp":6,"str":0,"dex":0,"int":15,"vit":0,"train":0,"wgGr0":0,"wgGr1":0,"wgGr2":0,"wgGr3":18,"wgLk":196}},{"dy":28,"sl":2,"id":"Actor0007m","stats":{"tr":3,"trp":6,"str":7,"dex":8,"int":0,"vit":0,"train":0,"wgGr0":0,"wgGr1":0,"wgGr2":0,"wgGr3":18,"wgLk":280}},{"dy":29,"sl":1,"id":"Actor3212m","stats":{"tr":3,"trp":6,"str":8,"dex":0,"int":7,"vit":0,"train":0,"wgGr0":0,"wgGr1":0,"wgGr2":0,"wgGr3":18,"wgLk":129}},{"dy":29,"sl":2,"id":"Actor0125m","stats":{"tr":3,"trp":6,"str":0,"dex":8,"int":7,"vit":0,"train":0,"wgGr0":0,"wgGr1":0,"wgGr2":0,"wgGr3":18,"wgLk":175}},{"dy":29,"sl":3,"id":"Actor2010m","stats":{"tr":3,"trp":6,"str":0,"dex":0,"int":15,"vit":0,"train":0,"wgGr0":0,"wgGr1":0,"wgGr2":0,"wgGr3":18,"wgLk":340}}</v>
      </c>
      <c r="V64" t="str">
        <f t="shared" ca="1" si="66"/>
        <v>{"dy":29,"sl":3,"id":"Actor2010m","stats":{"tr":3,"trp":6,"str":0,"dex":0,"int":15,"vit":0,"train":0,"wgGr0":0,"wgGr1":0,"wgGr2":0,"wgGr3":18,"wgLk":340}}</v>
      </c>
      <c r="AD64">
        <v>63</v>
      </c>
      <c r="AE64">
        <v>312</v>
      </c>
      <c r="AF64">
        <f t="shared" si="67"/>
        <v>1</v>
      </c>
    </row>
    <row r="65" spans="1:32">
      <c r="A65">
        <v>30</v>
      </c>
      <c r="B65">
        <f t="shared" ca="1" si="61"/>
        <v>1</v>
      </c>
      <c r="C65" t="str">
        <f t="shared" ref="C65" ca="1" si="104">VLOOKUP(RANDBETWEEN(1,COUNTA(Z:Z)-1),Z:AA,2,0)</f>
        <v>Actor0240m</v>
      </c>
      <c r="D65" t="str">
        <f>IF(ISBLANK(F65),"",
IFERROR(VLOOKUP(F65,[2]ActorTable!$A:$H,MATCH("이름참고",[2]ActorTable!$1:$1,0),0),"캐릭터없음"))</f>
        <v>라무무</v>
      </c>
      <c r="E65" t="str">
        <f t="shared" ref="E65" ca="1" si="105">IF(AND(B65&lt;=OFFSET(B65,1,0),NOT(ISBLANK(F65))),
IF(F65=OFFSET(F65,1,0),"같음",""),"")</f>
        <v/>
      </c>
      <c r="F65" t="s">
        <v>366</v>
      </c>
      <c r="G65">
        <v>3</v>
      </c>
      <c r="H65">
        <v>6</v>
      </c>
      <c r="I65">
        <v>7</v>
      </c>
      <c r="J65">
        <v>0</v>
      </c>
      <c r="K65">
        <v>8</v>
      </c>
      <c r="L65">
        <v>0</v>
      </c>
      <c r="M65">
        <v>0</v>
      </c>
      <c r="N65">
        <v>0</v>
      </c>
      <c r="O65">
        <v>0</v>
      </c>
      <c r="P65">
        <v>0</v>
      </c>
      <c r="Q65">
        <v>18</v>
      </c>
      <c r="R65">
        <v>184</v>
      </c>
      <c r="S65" t="str">
        <f>IFERROR(VLOOKUP(R65,[2]WingLookTable!$A:$B,2,0),"캐릭터없음")</f>
        <v>Wing_DustPurpleOtherSineFullSlow</v>
      </c>
      <c r="T65">
        <f t="shared" ca="1" si="74"/>
        <v>151</v>
      </c>
      <c r="U65"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1109m","stats":{"tr":3,"trp":6,"str":0,"dex":5,"int":0,"vit":10,"train":0,"wgGr0":0,"wgGr1":0,"wgGr2":0,"wgGr3":18,"wgLk":148}},{"dy":27,"sl":2,"id":"Actor3019m","stats":{"tr":3,"trp":6,"str":0,"dex":5,"int":10,"vit":0,"train":0,"wgGr0":0,"wgGr1":0,"wgGr2":0,"wgGr3":18,"wgLk":154}},{"dy":28,"sl":1,"id":"Actor3117m","stats":{"tr":3,"trp":6,"str":0,"dex":0,"int":15,"vit":0,"train":0,"wgGr0":0,"wgGr1":0,"wgGr2":0,"wgGr3":18,"wgLk":196}},{"dy":28,"sl":2,"id":"Actor0007m","stats":{"tr":3,"trp":6,"str":7,"dex":8,"int":0,"vit":0,"train":0,"wgGr0":0,"wgGr1":0,"wgGr2":0,"wgGr3":18,"wgLk":280}},{"dy":29,"sl":1,"id":"Actor3212m","stats":{"tr":3,"trp":6,"str":8,"dex":0,"int":7,"vit":0,"train":0,"wgGr0":0,"wgGr1":0,"wgGr2":0,"wgGr3":18,"wgLk":129}},{"dy":29,"sl":2,"id":"Actor0125m","stats":{"tr":3,"trp":6,"str":0,"dex":8,"int":7,"vit":0,"train":0,"wgGr0":0,"wgGr1":0,"wgGr2":0,"wgGr3":18,"wgLk":175}},{"dy":29,"sl":3,"id":"Actor2010m","stats":{"tr":3,"trp":6,"str":0,"dex":0,"int":15,"vit":0,"train":0,"wgGr0":0,"wgGr1":0,"wgGr2":0,"wgGr3":18,"wgLk":340}},{"dy":30,"sl":1,"id":"Actor3231m","stats":{"tr":3,"trp":6,"str":7,"dex":0,"int":8,"vit":0,"train":0,"wgGr0":0,"wgGr1":0,"wgGr2":0,"wgGr3":18,"wgLk":184}}</v>
      </c>
      <c r="V65" t="str">
        <f t="shared" ca="1" si="66"/>
        <v>{"dy":30,"sl":1,"id":"Actor3231m","stats":{"tr":3,"trp":6,"str":7,"dex":0,"int":8,"vit":0,"train":0,"wgGr0":0,"wgGr1":0,"wgGr2":0,"wgGr3":18,"wgLk":184}}</v>
      </c>
      <c r="AD65">
        <v>64</v>
      </c>
      <c r="AE65">
        <v>315</v>
      </c>
      <c r="AF65">
        <f t="shared" si="67"/>
        <v>1</v>
      </c>
    </row>
    <row r="66" spans="1:32">
      <c r="A66">
        <v>30</v>
      </c>
      <c r="B66">
        <f t="shared" ca="1" si="61"/>
        <v>2</v>
      </c>
      <c r="C66" t="str">
        <f t="shared" ca="1" si="72"/>
        <v>Actor2103m</v>
      </c>
      <c r="D66" t="str">
        <f>IF(ISBLANK(F66),"",
IFERROR(VLOOKUP(F66,[2]ActorTable!$A:$H,MATCH("이름참고",[2]ActorTable!$1:$1,0),0),"캐릭터없음"))</f>
        <v>슬로니카</v>
      </c>
      <c r="E66" t="str">
        <f t="shared" ca="1" si="73"/>
        <v/>
      </c>
      <c r="F66" t="s">
        <v>361</v>
      </c>
      <c r="G66">
        <v>3</v>
      </c>
      <c r="H66">
        <v>6</v>
      </c>
      <c r="I66">
        <v>0</v>
      </c>
      <c r="J66">
        <v>5</v>
      </c>
      <c r="K66">
        <v>10</v>
      </c>
      <c r="L66">
        <v>0</v>
      </c>
      <c r="M66">
        <v>0</v>
      </c>
      <c r="N66">
        <v>0</v>
      </c>
      <c r="O66">
        <v>0</v>
      </c>
      <c r="P66">
        <v>0</v>
      </c>
      <c r="Q66">
        <v>18</v>
      </c>
      <c r="R66">
        <v>369</v>
      </c>
      <c r="S66" t="str">
        <f>IFERROR(VLOOKUP(R66,[2]WingLookTable!$A:$B,2,0),"캐릭터없음")</f>
        <v>Wing_SkyLightningSineOtherFast</v>
      </c>
      <c r="T66">
        <f t="shared" ca="1" si="74"/>
        <v>151</v>
      </c>
      <c r="U66"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1109m","stats":{"tr":3,"trp":6,"str":0,"dex":5,"int":0,"vit":10,"train":0,"wgGr0":0,"wgGr1":0,"wgGr2":0,"wgGr3":18,"wgLk":148}},{"dy":27,"sl":2,"id":"Actor3019m","stats":{"tr":3,"trp":6,"str":0,"dex":5,"int":10,"vit":0,"train":0,"wgGr0":0,"wgGr1":0,"wgGr2":0,"wgGr3":18,"wgLk":154}},{"dy":28,"sl":1,"id":"Actor3117m","stats":{"tr":3,"trp":6,"str":0,"dex":0,"int":15,"vit":0,"train":0,"wgGr0":0,"wgGr1":0,"wgGr2":0,"wgGr3":18,"wgLk":196}},{"dy":28,"sl":2,"id":"Actor0007m","stats":{"tr":3,"trp":6,"str":7,"dex":8,"int":0,"vit":0,"train":0,"wgGr0":0,"wgGr1":0,"wgGr2":0,"wgGr3":18,"wgLk":280}},{"dy":29,"sl":1,"id":"Actor3212m","stats":{"tr":3,"trp":6,"str":8,"dex":0,"int":7,"vit":0,"train":0,"wgGr0":0,"wgGr1":0,"wgGr2":0,"wgGr3":18,"wgLk":129}},{"dy":29,"sl":2,"id":"Actor0125m","stats":{"tr":3,"trp":6,"str":0,"dex":8,"int":7,"vit":0,"train":0,"wgGr0":0,"wgGr1":0,"wgGr2":0,"wgGr3":18,"wgLk":175}},{"dy":29,"sl":3,"id":"Actor2010m","stats":{"tr":3,"trp":6,"str":0,"dex":0,"int":15,"vit":0,"train":0,"wgGr0":0,"wgGr1":0,"wgGr2":0,"wgGr3":18,"wgLk":340}},{"dy":30,"sl":1,"id":"Actor3231m","stats":{"tr":3,"trp":6,"str":7,"dex":0,"int":8,"vit":0,"train":0,"wgGr0":0,"wgGr1":0,"wgGr2":0,"wgGr3":18,"wgLk":184}},{"dy":30,"sl":2,"id":"Actor3114m","stats":{"tr":3,"trp":6,"str":0,"dex":5,"int":10,"vit":0,"train":0,"wgGr0":0,"wgGr1":0,"wgGr2":0,"wgGr3":18,"wgLk":369}}</v>
      </c>
      <c r="V66" t="str">
        <f t="shared" ca="1" si="66"/>
        <v>{"dy":30,"sl":2,"id":"Actor3114m","stats":{"tr":3,"trp":6,"str":0,"dex":5,"int":10,"vit":0,"train":0,"wgGr0":0,"wgGr1":0,"wgGr2":0,"wgGr3":18,"wgLk":369}}</v>
      </c>
      <c r="AD66">
        <v>65</v>
      </c>
      <c r="AE66">
        <v>318</v>
      </c>
      <c r="AF66">
        <f t="shared" ref="AF66:AF97" si="106">COUNTIF(R:R,AE66)</f>
        <v>1</v>
      </c>
    </row>
    <row r="67" spans="1:32">
      <c r="A67">
        <v>30</v>
      </c>
      <c r="B67">
        <f t="shared" ca="1" si="61"/>
        <v>3</v>
      </c>
      <c r="C67" t="str">
        <f t="shared" ref="C67" ca="1" si="107">VLOOKUP(RANDBETWEEN(1,COUNTA(Z:Z)-1),Z:AA,2,0)</f>
        <v>Actor0125m</v>
      </c>
      <c r="D67" t="str">
        <f>IF(ISBLANK(F67),"",
IFERROR(VLOOKUP(F67,[2]ActorTable!$A:$H,MATCH("이름참고",[2]ActorTable!$1:$1,0),0),"캐릭터없음"))</f>
        <v>에이잭</v>
      </c>
      <c r="E67" t="str">
        <f t="shared" ref="E67" ca="1" si="108">IF(AND(B67&lt;=OFFSET(B67,1,0),NOT(ISBLANK(F67))),
IF(F67=OFFSET(F67,1,0),"같음",""),"")</f>
        <v/>
      </c>
      <c r="F67" t="s">
        <v>421</v>
      </c>
      <c r="G67">
        <v>3</v>
      </c>
      <c r="H67">
        <v>6</v>
      </c>
      <c r="I67">
        <v>5</v>
      </c>
      <c r="J67">
        <v>5</v>
      </c>
      <c r="K67">
        <v>0</v>
      </c>
      <c r="L67">
        <v>5</v>
      </c>
      <c r="M67">
        <v>0</v>
      </c>
      <c r="N67">
        <v>0</v>
      </c>
      <c r="O67">
        <v>0</v>
      </c>
      <c r="P67">
        <v>0</v>
      </c>
      <c r="Q67">
        <v>18</v>
      </c>
      <c r="R67">
        <v>172</v>
      </c>
      <c r="S67" t="str">
        <f>IFERROR(VLOOKUP(R67,[2]WingLookTable!$A:$B,2,0),"캐릭터없음")</f>
        <v>Wing_DustMultiSineOtherFullSlow</v>
      </c>
      <c r="T67">
        <f t="shared" ref="T67" ca="1" si="109">VLOOKUP(RANDBETWEEN(1,COUNTA(AD:AD)-1),AD:AE,2,0)</f>
        <v>148</v>
      </c>
      <c r="U67" t="str">
        <f t="shared" ref="U67" ca="1" si="110">IF(ROW()=2,V67,OFFSET(U67,-1,0)&amp;IF(LEN(V67)=0,"",","&amp;V67))</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1109m","stats":{"tr":3,"trp":6,"str":0,"dex":5,"int":0,"vit":10,"train":0,"wgGr0":0,"wgGr1":0,"wgGr2":0,"wgGr3":18,"wgLk":148}},{"dy":27,"sl":2,"id":"Actor3019m","stats":{"tr":3,"trp":6,"str":0,"dex":5,"int":10,"vit":0,"train":0,"wgGr0":0,"wgGr1":0,"wgGr2":0,"wgGr3":18,"wgLk":154}},{"dy":28,"sl":1,"id":"Actor3117m","stats":{"tr":3,"trp":6,"str":0,"dex":0,"int":15,"vit":0,"train":0,"wgGr0":0,"wgGr1":0,"wgGr2":0,"wgGr3":18,"wgLk":196}},{"dy":28,"sl":2,"id":"Actor0007m","stats":{"tr":3,"trp":6,"str":7,"dex":8,"int":0,"vit":0,"train":0,"wgGr0":0,"wgGr1":0,"wgGr2":0,"wgGr3":18,"wgLk":280}},{"dy":29,"sl":1,"id":"Actor3212m","stats":{"tr":3,"trp":6,"str":8,"dex":0,"int":7,"vit":0,"train":0,"wgGr0":0,"wgGr1":0,"wgGr2":0,"wgGr3":18,"wgLk":129}},{"dy":29,"sl":2,"id":"Actor0125m","stats":{"tr":3,"trp":6,"str":0,"dex":8,"int":7,"vit":0,"train":0,"wgGr0":0,"wgGr1":0,"wgGr2":0,"wgGr3":18,"wgLk":175}},{"dy":29,"sl":3,"id":"Actor2010m","stats":{"tr":3,"trp":6,"str":0,"dex":0,"int":15,"vit":0,"train":0,"wgGr0":0,"wgGr1":0,"wgGr2":0,"wgGr3":18,"wgLk":340}},{"dy":30,"sl":1,"id":"Actor3231m","stats":{"tr":3,"trp":6,"str":7,"dex":0,"int":8,"vit":0,"train":0,"wgGr0":0,"wgGr1":0,"wgGr2":0,"wgGr3":18,"wgLk":184}},{"dy":30,"sl":2,"id":"Actor3114m","stats":{"tr":3,"trp":6,"str":0,"dex":5,"int":10,"vit":0,"train":0,"wgGr0":0,"wgGr1":0,"wgGr2":0,"wgGr3":18,"wgLk":369}},{"dy":30,"sl":3,"id":"Actor1029m","stats":{"tr":3,"trp":6,"str":5,"dex":5,"int":0,"vit":5,"train":0,"wgGr0":0,"wgGr1":0,"wgGr2":0,"wgGr3":18,"wgLk":172}}</v>
      </c>
      <c r="V67" t="str">
        <f t="shared" ca="1" si="66"/>
        <v>{"dy":30,"sl":3,"id":"Actor1029m","stats":{"tr":3,"trp":6,"str":5,"dex":5,"int":0,"vit":5,"train":0,"wgGr0":0,"wgGr1":0,"wgGr2":0,"wgGr3":18,"wgLk":172}}</v>
      </c>
      <c r="AD67">
        <v>66</v>
      </c>
      <c r="AE67">
        <v>321</v>
      </c>
      <c r="AF67">
        <f t="shared" si="106"/>
        <v>0</v>
      </c>
    </row>
    <row r="68" spans="1:32">
      <c r="A68">
        <v>31</v>
      </c>
      <c r="B68">
        <f t="shared" ca="1" si="61"/>
        <v>1</v>
      </c>
      <c r="C68" t="str">
        <f t="shared" ca="1" si="72"/>
        <v>Actor3117m</v>
      </c>
      <c r="D68" t="str">
        <f>IF(ISBLANK(F68),"",
IFERROR(VLOOKUP(F68,[2]ActorTable!$A:$H,MATCH("이름참고",[2]ActorTable!$1:$1,0),0),"캐릭터없음"))</f>
        <v>케이저</v>
      </c>
      <c r="E68" t="str">
        <f t="shared" ca="1" si="73"/>
        <v/>
      </c>
      <c r="F68" t="s">
        <v>371</v>
      </c>
      <c r="G68">
        <v>3</v>
      </c>
      <c r="H68">
        <v>6</v>
      </c>
      <c r="I68">
        <v>0</v>
      </c>
      <c r="J68">
        <v>8</v>
      </c>
      <c r="K68">
        <v>7</v>
      </c>
      <c r="L68">
        <v>0</v>
      </c>
      <c r="M68">
        <v>0</v>
      </c>
      <c r="N68">
        <v>0</v>
      </c>
      <c r="O68">
        <v>0</v>
      </c>
      <c r="P68">
        <v>0</v>
      </c>
      <c r="Q68">
        <v>18</v>
      </c>
      <c r="R68">
        <v>276</v>
      </c>
      <c r="S68" t="str">
        <f>IFERROR(VLOOKUP(R68,[2]WingLookTable!$A:$B,2,0),"캐릭터없음")</f>
        <v>Wing_WhiteSineNoiseFullFast</v>
      </c>
      <c r="T68">
        <f t="shared" ca="1" si="74"/>
        <v>125</v>
      </c>
      <c r="U68" t="str">
        <f t="shared" ca="1" si="3"/>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1109m","stats":{"tr":3,"trp":6,"str":0,"dex":5,"int":0,"vit":10,"train":0,"wgGr0":0,"wgGr1":0,"wgGr2":0,"wgGr3":18,"wgLk":148}},{"dy":27,"sl":2,"id":"Actor3019m","stats":{"tr":3,"trp":6,"str":0,"dex":5,"int":10,"vit":0,"train":0,"wgGr0":0,"wgGr1":0,"wgGr2":0,"wgGr3":18,"wgLk":154}},{"dy":28,"sl":1,"id":"Actor3117m","stats":{"tr":3,"trp":6,"str":0,"dex":0,"int":15,"vit":0,"train":0,"wgGr0":0,"wgGr1":0,"wgGr2":0,"wgGr3":18,"wgLk":196}},{"dy":28,"sl":2,"id":"Actor0007m","stats":{"tr":3,"trp":6,"str":7,"dex":8,"int":0,"vit":0,"train":0,"wgGr0":0,"wgGr1":0,"wgGr2":0,"wgGr3":18,"wgLk":280}},{"dy":29,"sl":1,"id":"Actor3212m","stats":{"tr":3,"trp":6,"str":8,"dex":0,"int":7,"vit":0,"train":0,"wgGr0":0,"wgGr1":0,"wgGr2":0,"wgGr3":18,"wgLk":129}},{"dy":29,"sl":2,"id":"Actor0125m","stats":{"tr":3,"trp":6,"str":0,"dex":8,"int":7,"vit":0,"train":0,"wgGr0":0,"wgGr1":0,"wgGr2":0,"wgGr3":18,"wgLk":175}},{"dy":29,"sl":3,"id":"Actor2010m","stats":{"tr":3,"trp":6,"str":0,"dex":0,"int":15,"vit":0,"train":0,"wgGr0":0,"wgGr1":0,"wgGr2":0,"wgGr3":18,"wgLk":340}},{"dy":30,"sl":1,"id":"Actor3231m","stats":{"tr":3,"trp":6,"str":7,"dex":0,"int":8,"vit":0,"train":0,"wgGr0":0,"wgGr1":0,"wgGr2":0,"wgGr3":18,"wgLk":184}},{"dy":30,"sl":2,"id":"Actor3114m","stats":{"tr":3,"trp":6,"str":0,"dex":5,"int":10,"vit":0,"train":0,"wgGr0":0,"wgGr1":0,"wgGr2":0,"wgGr3":18,"wgLk":369}},{"dy":30,"sl":3,"id":"Actor1029m","stats":{"tr":3,"trp":6,"str":5,"dex":5,"int":0,"vit":5,"train":0,"wgGr0":0,"wgGr1":0,"wgGr2":0,"wgGr3":18,"wgLk":172}},{"dy":31,"sl":1,"id":"Actor0113m","stats":{"tr":3,"trp":6,"str":0,"dex":8,"int":7,"vit":0,"train":0,"wgGr0":0,"wgGr1":0,"wgGr2":0,"wgGr3":18,"wgLk":276}}</v>
      </c>
      <c r="V68" t="str">
        <f t="shared" ca="1" si="66"/>
        <v>{"dy":31,"sl":1,"id":"Actor0113m","stats":{"tr":3,"trp":6,"str":0,"dex":8,"int":7,"vit":0,"train":0,"wgGr0":0,"wgGr1":0,"wgGr2":0,"wgGr3":18,"wgLk":276}}</v>
      </c>
      <c r="AD68">
        <v>67</v>
      </c>
      <c r="AE68">
        <v>324</v>
      </c>
      <c r="AF68">
        <f t="shared" si="106"/>
        <v>1</v>
      </c>
    </row>
    <row r="69" spans="1:32">
      <c r="A69">
        <v>31</v>
      </c>
      <c r="B69">
        <f t="shared" ca="1" si="61"/>
        <v>2</v>
      </c>
      <c r="C69" t="str">
        <f t="shared" ref="C69" ca="1" si="111">VLOOKUP(RANDBETWEEN(1,COUNTA(Z:Z)-1),Z:AA,2,0)</f>
        <v>Actor2011m</v>
      </c>
      <c r="D69" t="str">
        <f>IF(ISBLANK(F69),"",
IFERROR(VLOOKUP(F69,[2]ActorTable!$A:$H,MATCH("이름참고",[2]ActorTable!$1:$1,0),0),"캐릭터없음"))</f>
        <v>도스로프</v>
      </c>
      <c r="E69" t="str">
        <f t="shared" ref="E69" ca="1" si="112">IF(AND(B69&lt;=OFFSET(B69,1,0),NOT(ISBLANK(F69))),
IF(F69=OFFSET(F69,1,0),"같음",""),"")</f>
        <v/>
      </c>
      <c r="F69" t="s">
        <v>394</v>
      </c>
      <c r="G69">
        <v>3</v>
      </c>
      <c r="H69">
        <v>6</v>
      </c>
      <c r="I69">
        <v>0</v>
      </c>
      <c r="J69">
        <v>7</v>
      </c>
      <c r="K69">
        <v>8</v>
      </c>
      <c r="L69">
        <v>0</v>
      </c>
      <c r="M69">
        <v>0</v>
      </c>
      <c r="N69">
        <v>0</v>
      </c>
      <c r="O69">
        <v>0</v>
      </c>
      <c r="P69">
        <v>0</v>
      </c>
      <c r="Q69">
        <v>18</v>
      </c>
      <c r="R69">
        <v>101</v>
      </c>
      <c r="S69" t="str">
        <f>IFERROR(VLOOKUP(R69,[2]WingLookTable!$A:$B,2,0),"캐릭터없음")</f>
        <v>Wing_BlackFullSineStripeFast</v>
      </c>
      <c r="T69">
        <f t="shared" ref="T69" ca="1" si="113">VLOOKUP(RANDBETWEEN(1,COUNTA(AD:AD)-1),AD:AE,2,0)</f>
        <v>172</v>
      </c>
      <c r="U69" t="str">
        <f t="shared" ref="U69" ca="1" si="114">IF(ROW()=2,V69,OFFSET(U69,-1,0)&amp;IF(LEN(V69)=0,"",","&amp;V69))</f>
        <v>{"dy":1,"sl":1,"id":"Actor2120m","stats":{"tr":3,"trp":6,"str":0,"dex":0,"int":15,"vit":0,"train":0,"wgGr0":0,"wgGr1":0,"wgGr2":0,"wgGr3":18,"wgLk":169}},{"dy":1,"sl":2,"id":"Actor3021m","stats":{"tr":3,"trp":6,"str":7,"dex":8,"int":0,"vit":0,"train":0,"wgGr0":0,"wgGr1":0,"wgGr2":0,"wgGr3":18,"wgLk":157}},{"dy":2,"sl":1,"id":"Actor2128m","stats":{"tr":3,"trp":6,"str":8,"dex":7,"int":0,"vit":0,"train":0,"wgGr0":0,"wgGr1":0,"wgGr2":0,"wgGr3":18,"wgLk":372}},{"dy":2,"sl":2,"id":"Actor1002m","stats":{"tr":3,"trp":6,"str":8,"dex":0,"int":7,"vit":0,"train":0,"wgGr0":0,"wgGr1":0,"wgGr2":0,"wgGr3":18,"wgLk":121}},{"dy":3,"sl":1,"id":"Actor1108m","stats":{"tr":3,"trp":6,"str":0,"dex":15,"int":0,"vit":0,"train":0,"wgGr0":0,"wgGr1":0,"wgGr2":0,"wgGr3":18,"wgLk":336}},{"dy":3,"sl":2,"id":"Actor0030m","stats":{"tr":3,"trp":6,"str":0,"dex":0,"int":15,"vit":0,"train":0,"wgGr0":0,"wgGr1":0,"wgGr2":0,"wgGr3":18,"wgLk":205}},{"dy":4,"sl":1,"id":"Actor0125m","stats":{"tr":3,"trp":6,"str":15,"dex":0,"int":0,"vit":0,"train":0,"wgGr0":0,"wgGr1":0,"wgGr2":0,"wgGr3":18,"wgLk":178}},{"dy":4,"sl":2,"id":"Actor1005m","stats":{"tr":3,"trp":6,"str":7,"dex":8,"int":0,"vit":0,"train":0,"wgGr0":0,"wgGr1":0,"wgGr2":0,"wgGr3":18,"wgLk":105}},{"dy":5,"sl":1,"id":"Actor2103m","stats":{"tr":3,"trp":6,"str":0,"dex":8,"int":7,"vit":0,"train":0,"wgGr0":0,"wgGr1":0,"wgGr2":0,"wgGr3":18,"wgLk":315}},{"dy":5,"sl":2,"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0104m","stats":{"tr":3,"trp":6,"str":8,"dex":0,"int":7,"vit":0,"train":0,"wgGr0":0,"wgGr1":0,"wgGr2":0,"wgGr3":18,"wgLk":272}},{"dy":9,"sl":2,"id":"Actor1005m","stats":{"tr":3,"trp":6,"str":15,"dex":0,"int":0,"vit":0,"train":0,"wgGr0":0,"wgGr1":0,"wgGr2":0,"wgGr3":18,"wgLk":137}},{"dy":10,"sl":1,"id":"Actor1141m","stats":{"tr":3,"trp":6,"str":0,"dex":8,"int":7,"vit":0,"train":0,"wgGr0":0,"wgGr1":0,"wgGr2":0,"wgGr3":18,"wgLk":260}},{"dy":10,"sl":2,"id":"Actor2011m","stats":{"tr":3,"trp":6,"str":8,"dex":0,"int":7,"vit":0,"train":0,"wgGr0":0,"wgGr1":0,"wgGr2":0,"wgGr3":18,"wgLk":300}},{"dy":11,"sl":1,"id":"Actor1109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1029m","stats":{"tr":3,"trp":6,"str":10,"dex":0,"int":5,"vit":0,"train":0,"wgGr0":0,"wgGr1":0,"wgGr2":0,"wgGr3":18,"wgLk":306}},{"dy":14,"sl":1,"id":"Actor0201m","stats":{"tr":3,"trp":6,"str":8,"dex":0,"int":7,"vit":0,"train":0,"wgGr0":0,"wgGr1":0,"wgGr2":0,"wgGr3":18,"wgLk":181}},{"dy":14,"sl":2,"id":"Actor3022m","stats":{"tr":3,"trp":6,"str":2,"dex":5,"int":8,"vit":0,"train":0,"wgGr0":0,"wgGr1":0,"wgGr2":0,"wgGr3":18,"wgLk":187}},{"dy":15,"sl":1,"id":"Actor3117m","stats":{"tr":3,"trp":6,"str":5,"dex":5,"int":5,"vit":0,"train":0,"wgGr0":0,"wgGr1":0,"wgGr2":0,"wgGr3":18,"wgLk":125}},{"dy":15,"sl":2,"id":"Actor3021m","stats":{"tr":3,"trp":6,"str":10,"dex":5,"int":0,"vit":0,"train":0,"wgGr0":0,"wgGr1":0,"wgGr2":0,"wgGr3":18,"wgLk":141}},{"dy":16,"sl":1,"id":"Actor2128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113}},{"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2238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1109m","stats":{"tr":3,"trp":6,"str":0,"dex":5,"int":0,"vit":10,"train":0,"wgGr0":0,"wgGr1":0,"wgGr2":0,"wgGr3":18,"wgLk":148}},{"dy":27,"sl":2,"id":"Actor3019m","stats":{"tr":3,"trp":6,"str":0,"dex":5,"int":10,"vit":0,"train":0,"wgGr0":0,"wgGr1":0,"wgGr2":0,"wgGr3":18,"wgLk":154}},{"dy":28,"sl":1,"id":"Actor3117m","stats":{"tr":3,"trp":6,"str":0,"dex":0,"int":15,"vit":0,"train":0,"wgGr0":0,"wgGr1":0,"wgGr2":0,"wgGr3":18,"wgLk":196}},{"dy":28,"sl":2,"id":"Actor0007m","stats":{"tr":3,"trp":6,"str":7,"dex":8,"int":0,"vit":0,"train":0,"wgGr0":0,"wgGr1":0,"wgGr2":0,"wgGr3":18,"wgLk":280}},{"dy":29,"sl":1,"id":"Actor3212m","stats":{"tr":3,"trp":6,"str":8,"dex":0,"int":7,"vit":0,"train":0,"wgGr0":0,"wgGr1":0,"wgGr2":0,"wgGr3":18,"wgLk":129}},{"dy":29,"sl":2,"id":"Actor0125m","stats":{"tr":3,"trp":6,"str":0,"dex":8,"int":7,"vit":0,"train":0,"wgGr0":0,"wgGr1":0,"wgGr2":0,"wgGr3":18,"wgLk":175}},{"dy":29,"sl":3,"id":"Actor2010m","stats":{"tr":3,"trp":6,"str":0,"dex":0,"int":15,"vit":0,"train":0,"wgGr0":0,"wgGr1":0,"wgGr2":0,"wgGr3":18,"wgLk":340}},{"dy":30,"sl":1,"id":"Actor3231m","stats":{"tr":3,"trp":6,"str":7,"dex":0,"int":8,"vit":0,"train":0,"wgGr0":0,"wgGr1":0,"wgGr2":0,"wgGr3":18,"wgLk":184}},{"dy":30,"sl":2,"id":"Actor3114m","stats":{"tr":3,"trp":6,"str":0,"dex":5,"int":10,"vit":0,"train":0,"wgGr0":0,"wgGr1":0,"wgGr2":0,"wgGr3":18,"wgLk":369}},{"dy":30,"sl":3,"id":"Actor1029m","stats":{"tr":3,"trp":6,"str":5,"dex":5,"int":0,"vit":5,"train":0,"wgGr0":0,"wgGr1":0,"wgGr2":0,"wgGr3":18,"wgLk":172}},{"dy":31,"sl":1,"id":"Actor0113m","stats":{"tr":3,"trp":6,"str":0,"dex":8,"int":7,"vit":0,"train":0,"wgGr0":0,"wgGr1":0,"wgGr2":0,"wgGr3":18,"wgLk":276}},{"dy":31,"sl":2,"id":"Actor0030m","stats":{"tr":3,"trp":6,"str":0,"dex":7,"int":8,"vit":0,"train":0,"wgGr0":0,"wgGr1":0,"wgGr2":0,"wgGr3":18,"wgLk":101}}</v>
      </c>
      <c r="V69" t="str">
        <f t="shared" ca="1" si="66"/>
        <v>{"dy":31,"sl":2,"id":"Actor0030m","stats":{"tr":3,"trp":6,"str":0,"dex":7,"int":8,"vit":0,"train":0,"wgGr0":0,"wgGr1":0,"wgGr2":0,"wgGr3":18,"wgLk":101}}</v>
      </c>
      <c r="AD69">
        <v>68</v>
      </c>
      <c r="AE69">
        <v>328</v>
      </c>
      <c r="AF69">
        <f t="shared" si="106"/>
        <v>1</v>
      </c>
    </row>
    <row r="70" spans="1:32">
      <c r="AD70">
        <v>69</v>
      </c>
      <c r="AE70">
        <v>332</v>
      </c>
      <c r="AF70">
        <f t="shared" si="106"/>
        <v>1</v>
      </c>
    </row>
    <row r="71" spans="1:32">
      <c r="AD71">
        <v>70</v>
      </c>
      <c r="AE71">
        <v>336</v>
      </c>
      <c r="AF71">
        <f t="shared" si="106"/>
        <v>1</v>
      </c>
    </row>
    <row r="72" spans="1:32">
      <c r="AD72">
        <v>71</v>
      </c>
      <c r="AE72">
        <v>340</v>
      </c>
      <c r="AF72">
        <f t="shared" si="106"/>
        <v>1</v>
      </c>
    </row>
    <row r="73" spans="1:32">
      <c r="AD73">
        <v>72</v>
      </c>
      <c r="AE73">
        <v>344</v>
      </c>
      <c r="AF73">
        <f t="shared" si="106"/>
        <v>1</v>
      </c>
    </row>
    <row r="74" spans="1:32">
      <c r="AD74">
        <v>73</v>
      </c>
      <c r="AE74">
        <v>348</v>
      </c>
      <c r="AF74">
        <f t="shared" si="106"/>
        <v>1</v>
      </c>
    </row>
    <row r="75" spans="1:32">
      <c r="AD75">
        <v>74</v>
      </c>
      <c r="AE75">
        <v>352</v>
      </c>
      <c r="AF75">
        <f t="shared" si="106"/>
        <v>1</v>
      </c>
    </row>
    <row r="76" spans="1:32">
      <c r="AD76">
        <v>75</v>
      </c>
      <c r="AE76">
        <v>356</v>
      </c>
      <c r="AF76">
        <f t="shared" si="106"/>
        <v>1</v>
      </c>
    </row>
    <row r="77" spans="1:32">
      <c r="AD77">
        <v>76</v>
      </c>
      <c r="AE77">
        <v>360</v>
      </c>
      <c r="AF77">
        <f t="shared" si="106"/>
        <v>1</v>
      </c>
    </row>
    <row r="78" spans="1:32">
      <c r="AD78">
        <v>77</v>
      </c>
      <c r="AE78">
        <v>363</v>
      </c>
      <c r="AF78">
        <f t="shared" si="106"/>
        <v>0</v>
      </c>
    </row>
    <row r="79" spans="1:32">
      <c r="AD79">
        <v>78</v>
      </c>
      <c r="AE79">
        <v>366</v>
      </c>
      <c r="AF79">
        <f t="shared" si="106"/>
        <v>1</v>
      </c>
    </row>
    <row r="80" spans="1:32">
      <c r="AD80">
        <v>79</v>
      </c>
      <c r="AE80">
        <v>369</v>
      </c>
      <c r="AF80">
        <f t="shared" si="106"/>
        <v>1</v>
      </c>
    </row>
    <row r="81" spans="30:32">
      <c r="AD81">
        <v>80</v>
      </c>
      <c r="AE81">
        <v>372</v>
      </c>
      <c r="AF81">
        <f t="shared" si="106"/>
        <v>1</v>
      </c>
    </row>
  </sheetData>
  <sortState xmlns:xlrd2="http://schemas.microsoft.com/office/spreadsheetml/2017/richdata2" ref="Z2:AA33">
    <sortCondition ref="Z2:Z33"/>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391</v>
      </c>
      <c r="B5">
        <v>175</v>
      </c>
      <c r="C5" t="s">
        <v>389</v>
      </c>
      <c r="D5" t="s">
        <v>390</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2022-01-27T05:36:27Z</dcterms:modified>
</cp:coreProperties>
</file>