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7300D9-00BB-4F78-A7FE-C526A775BD41}" xr6:coauthVersionLast="45" xr6:coauthVersionMax="45" xr10:uidLastSave="{00000000-0000-0000-0000-000000000000}"/>
  <bookViews>
    <workbookView xWindow="-28920" yWindow="-120" windowWidth="29040" windowHeight="15840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5" i="1"/>
  <c r="I4" i="1"/>
  <c r="I2" i="1"/>
  <c r="I6" i="1"/>
  <c r="J6" i="1" s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C9" i="2" l="1"/>
  <c r="J8" i="2"/>
  <c r="I3" i="1"/>
  <c r="C10" i="2" l="1"/>
  <c r="J9" i="2"/>
  <c r="E5" i="1"/>
  <c r="D5" i="1"/>
  <c r="E4" i="1"/>
  <c r="D4" i="1"/>
  <c r="E3" i="1"/>
  <c r="D3" i="1"/>
  <c r="E2" i="1"/>
  <c r="D2" i="1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<sst xmlns="http://schemas.openxmlformats.org/spreadsheetml/2006/main" count="68" uniqueCount="66">
  <si>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</si>
  <si>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</si>
  <si>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</si>
  <si>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</si>
  <si>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</si>
  <si>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</si>
  <si>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</si>
  <si>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</si>
  <si>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</si>
  <si>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</si>
  <si>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</si>
  <si>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</si>
  <si>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</si>
  <si>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</si>
  <si>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</si>
  <si>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</si>
  <si>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</si>
  <si>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</si>
  <si>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</si>
  <si>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</si>
  <si>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</si>
  <si>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</si>
  <si>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</si>
  <si>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</si>
  <si>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</si>
  <si>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</si>
  <si>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</si>
  <si>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</si>
  <si>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</si>
  <si>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</si>
  <si>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</si>
  <si>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</si>
  <si>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</si>
  <si>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</si>
  <si>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</si>
  <si>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</si>
  <si>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</si>
  <si>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</si>
  <si>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</si>
  <si>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</si>
  <si>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</si>
  <si>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</si>
  <si>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</si>
  <si>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</si>
  <si>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</si>
  <si>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</si>
  <si>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</si>
  <si>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</si>
  <si>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</si>
  <si>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</si>
  <si>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</si>
  <si>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</si>
  <si>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</si>
  <si>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</si>
  <si>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</si>
  <si>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</si>
  <si>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</si>
  <si>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</si>
  <si>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</si>
  <si>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</si>
  <si>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</si>
  <si>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</si>
  <si>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</si>
  <si>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</si>
  <si>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</si>
  <si>
    <t>targetingSphereRadius|Float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</si>
</sst>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</row>
        <row r="9"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</row>
        <row r="10"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</row>
        <row r="11"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</row>
        <row r="12"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</row>
        <row r="13"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</row>
        <row r="14"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</row>
        <row r="15"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</row>
        <row r="16"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</row>
        <row r="17"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</row>
        <row r="18"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</row>
        <row r="19"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</row>
        <row r="89"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</row>
        <row r="90"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</row>
        <row r="91"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</row>
        <row r="107"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</row>
        <row r="108"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</row>
        <row r="109"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</row>
        <row r="110"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</row>
        <row r="111"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</row>
        <row r="112"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</row>
        <row r="113"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</row>
        <row r="114"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</row>
        <row r="115"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</row>
        <row r="116"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</row>
        <row r="117"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</row>
        <row r="118"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</row>
        <row r="119"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</row>
        <row r="120"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</row>
        <row r="121"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</row>
        <row r="122"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</row>
        <row r="123"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</row>
        <row r="124"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</row>
        <row r="125"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</row>
        <row r="126"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</row>
        <row r="127"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</row>
        <row r="128"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</row>
        <row r="129"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</row>
        <row r="130"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</row>
        <row r="131"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</row>
        <row r="132"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</row>
        <row r="133"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</row>
        <row r="136"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</row>
        <row r="137"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</row>
        <row r="138"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</row>
        <row r="139"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</row>
        <row r="140"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</row>
        <row r="141"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</row>
        <row r="143"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</row>
        <row r="144"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</row>
        <row r="145"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</row>
        <row r="146"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</row>
        <row r="147"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</row>
        <row r="148"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</row>
        <row r="149"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</row>
        <row r="150"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</row>
        <row r="151"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</row>
        <row r="157"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</row>
        <row r="158"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</row>
        <row r="159"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</row>
        <row r="160"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</row>
        <row r="161"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</row>
        <row r="162"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</row>
        <row r="163"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</row>
        <row r="164"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</row>
        <row r="165"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</row>
        <row r="166"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</row>
        <row r="167"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</row>
        <row r="168"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</row>
        <row r="169"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</row>
        <row r="170"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</row>
        <row r="171"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</row>
        <row r="174"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</row>
        <row r="175"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</row>
        <row r="176"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</row>
        <row r="177"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</row>
        <row r="178"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</row>
        <row r="179"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</row>
        <row r="180"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</row>
        <row r="181"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</row>
        <row r="184"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</row>
        <row r="185"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</row>
        <row r="186"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</row>
        <row r="187"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</row>
        <row r="188"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</row>
        <row r="189"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</row>
        <row r="191"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</row>
        <row r="192"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</row>
        <row r="193"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</row>
        <row r="194"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</row>
        <row r="195"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</row>
        <row r="196"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</row>
        <row r="197"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</row>
        <row r="198"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</row>
        <row r="199"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</row>
        <row r="200"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</row>
        <row r="201"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</row>
        <row r="202"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</row>
        <row r="203"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</row>
        <row r="204"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</row>
        <row r="205"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</row>
        <row r="206"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</row>
        <row r="207"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</row>
        <row r="208"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</row>
        <row r="209"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</row>
        <row r="210"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</row>
        <row r="211"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</row>
        <row r="212"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</row>
        <row r="213"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</row>
        <row r="214"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</row>
        <row r="215"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</row>
        <row r="216"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</row>
        <row r="217"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</row>
        <row r="218"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</row>
        <row r="219"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</row>
        <row r="220"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</row>
        <row r="221"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</row>
        <row r="222"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</row>
        <row r="223"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</row>
        <row r="224"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</row>
        <row r="225"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</row>
        <row r="226"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</row>
        <row r="227"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</row>
        <row r="228"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</row>
        <row r="229"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</row>
        <row r="230"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</row>
        <row r="231"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</row>
        <row r="232"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</row>
        <row r="233"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</row>
        <row r="234"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</row>
        <row r="235"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</row>
        <row r="236"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</row>
        <row r="237"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</row>
        <row r="238"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</row>
        <row r="239"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</row>
        <row r="240"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</row>
        <row r="241"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</row>
        <row r="242"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</row>
        <row r="243"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</row>
        <row r="244"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</row>
        <row r="245"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</row>
        <row r="246"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</row>
        <row r="247"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</row>
        <row r="248"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</row>
        <row r="249"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</row>
        <row r="250"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</row>
        <row r="251"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</row>
        <row r="252"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</row>
        <row r="253"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</row>
        <row r="254"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</row>
        <row r="255"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</row>
        <row r="256"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</row>
        <row r="257"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</row>
        <row r="258"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</row>
        <row r="259"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</row>
        <row r="260"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</row>
        <row r="261"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</row>
        <row r="262"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</row>
        <row r="263"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</row>
        <row r="264"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</row>
        <row r="265"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</row>
        <row r="266"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</row>
        <row r="267"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</row>
        <row r="273"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</row>
        <row r="274"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</row>
        <row r="275"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</row>
        <row r="276"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</row>
        <row r="277"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</row>
        <row r="278"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</row>
        <row r="279"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</row>
        <row r="280"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</row>
        <row r="281"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</row>
        <row r="282"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</row>
        <row r="283"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</row>
        <row r="284"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</row>
        <row r="285"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</row>
        <row r="286"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</row>
        <row r="287"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</row>
        <row r="288"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</row>
        <row r="289"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</row>
        <row r="290"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</row>
        <row r="291"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</row>
        <row r="292"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</row>
        <row r="293"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</row>
        <row r="294"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</row>
        <row r="295"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</row>
        <row r="296"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</row>
        <row r="297"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</row>
        <row r="298"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</row>
        <row r="299"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</row>
        <row r="300"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</row>
        <row r="301"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</row>
        <row r="302"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</row>
        <row r="303"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</row>
        <row r="304"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</row>
        <row r="305"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</row>
        <row r="306"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</row>
        <row r="307"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</row>
        <row r="308"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</row>
        <row r="309"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</row>
        <row r="310"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</row>
        <row r="311"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</row>
        <row r="312"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</row>
        <row r="313"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</row>
        <row r="314"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</row>
        <row r="315"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</row>
        <row r="316"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</row>
        <row r="317"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</row>
        <row r="318"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</row>
        <row r="319"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</row>
        <row r="320"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</row>
        <row r="321"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</row>
        <row r="322"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</row>
        <row r="323"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</row>
        <row r="324"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</row>
        <row r="325"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</row>
        <row r="326"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</row>
        <row r="327"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</row>
        <row r="328"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</row>
        <row r="329"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</row>
        <row r="330"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</row>
        <row r="331"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</row>
        <row r="332"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</row>
        <row r="333"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</row>
        <row r="334"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0.7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0.25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U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2" max="12" width="8.25" hidden="1" customWidth="1" outlineLevel="1"/>
    <col min="13" max="13" width="8.75" hidden="1" customWidth="1" outlineLevel="1"/>
    <col min="14" max="14" width="9.875" hidden="1" customWidth="1" outlineLevel="1"/>
    <col min="15" max="15" width="9" collapsed="1"/>
    <col min="19" max="19" width="19.25" customWidth="1"/>
    <col min="20" max="20" width="15.625" customWidth="1"/>
  </cols>
  <sheetData>
    <row r="1" spans="1:21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54</v>
      </c>
      <c r="K1" t="s">
        <v>24</v>
      </c>
      <c r="L1" t="s">
        <v>50</v>
      </c>
      <c r="M1" t="s">
        <v>49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60</v>
      </c>
      <c r="U1" t="s">
        <v>65</v>
      </c>
    </row>
    <row r="2" spans="1:21" x14ac:dyDescent="0.3">
      <c r="A2" t="s">
        <v>2</v>
      </c>
      <c r="B2" t="s">
        <v>41</v>
      </c>
      <c r="C2" t="s">
        <v>42</v>
      </c>
      <c r="D2" t="str">
        <f>IF(ISBLANK(B2),"",
IFERROR(VLOOKUP(B2,[1]StringTable!$1:$1048576,MATCH([1]StringTable!$B$1,[1]StringTable!$1:$1,0),0),
IFERROR(VLOOKUP(B2,[1]InApkStringTable!$1:$1048576,MATCH([1]InApkStringTable!$B$1,[1]InApkStringTable!$1:$1,0),0),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IFERROR(VLOOKUP(C2,[1]InApkStringTable!$1:$1048576,MATCH([1]InApkStringTable!$B$1,[1]InApkStringTable!$1:$1,0),0),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1.05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1.05</v>
      </c>
      <c r="K2">
        <v>0.7</v>
      </c>
      <c r="L2">
        <v>1</v>
      </c>
      <c r="M2">
        <f>J2*L2</f>
        <v>1.05</v>
      </c>
      <c r="N2">
        <f t="shared" ref="N2:N18" si="0">M2/K2</f>
        <v>1.5000000000000002</v>
      </c>
      <c r="O2">
        <v>3.5</v>
      </c>
      <c r="P2">
        <v>0</v>
      </c>
      <c r="Q2">
        <v>100</v>
      </c>
      <c r="R2">
        <v>0</v>
      </c>
      <c r="S2" t="s">
        <v>33</v>
      </c>
      <c r="T2" t="str">
        <f t="shared" ref="T2:T5" si="1">"Portrait_"&amp;S2</f>
        <v>Portrait_Ganfaul</v>
      </c>
      <c r="U2">
        <v>0.05</v>
      </c>
    </row>
    <row r="3" spans="1:21" x14ac:dyDescent="0.3">
      <c r="A3" t="s">
        <v>3</v>
      </c>
      <c r="B3" t="s">
        <v>43</v>
      </c>
      <c r="C3" t="s">
        <v>44</v>
      </c>
      <c r="D3" t="str">
        <f>IF(ISBLANK(B3),"",
IFERROR(VLOOKUP(B3,[1]StringTable!$1:$1048576,MATCH([1]StringTable!$B$1,[1]StringTable!$1:$1,0),0),
IFERROR(VLOOKUP(B3,[1]InApkStringTable!$1:$1048576,MATCH([1]InApkStringTable!$B$1,[1]InApkStringTable!$1:$1,0),0),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IFERROR(VLOOKUP(C3,[1]InApkStringTable!$1:$1048576,MATCH([1]InApkStringTable!$B$1,[1]InApkStringTable!$1:$1,0),0),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2">H3*I3</f>
        <v>0.45</v>
      </c>
      <c r="K3">
        <v>0.8</v>
      </c>
      <c r="L3">
        <v>3.5</v>
      </c>
      <c r="M3">
        <f t="shared" ref="M3:M18" si="3">J3*L3</f>
        <v>1.575</v>
      </c>
      <c r="N3">
        <f t="shared" si="0"/>
        <v>1.9687499999999998</v>
      </c>
      <c r="O3">
        <v>3.5</v>
      </c>
      <c r="P3">
        <v>1</v>
      </c>
      <c r="Q3">
        <v>100</v>
      </c>
      <c r="R3">
        <v>0</v>
      </c>
      <c r="S3" t="s">
        <v>34</v>
      </c>
      <c r="T3" t="str">
        <f t="shared" si="1"/>
        <v>Portrait_KeepSeries</v>
      </c>
      <c r="U3">
        <v>0.25</v>
      </c>
    </row>
    <row r="4" spans="1:21" x14ac:dyDescent="0.3">
      <c r="A4" t="s">
        <v>4</v>
      </c>
      <c r="B4" t="s">
        <v>45</v>
      </c>
      <c r="C4" t="s">
        <v>46</v>
      </c>
      <c r="D4" t="str">
        <f>IF(ISBLANK(B4),"",
IFERROR(VLOOKUP(B4,[1]StringTable!$1:$1048576,MATCH([1]StringTable!$B$1,[1]StringTable!$1:$1,0),0),
IFERROR(VLOOKUP(B4,[1]InApkStringTable!$1:$1048576,MATCH([1]InApkStringTable!$B$1,[1]InApkStringTable!$1:$1,0),0),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IFERROR(VLOOKUP(C4,[1]InApkStringTable!$1:$1048576,MATCH([1]InApkStringTable!$B$1,[1]InApkStringTable!$1:$1,0),0),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2"/>
        <v>0.42299999999999999</v>
      </c>
      <c r="K4">
        <v>0.9</v>
      </c>
      <c r="L4">
        <v>3</v>
      </c>
      <c r="M4">
        <f t="shared" si="3"/>
        <v>1.2689999999999999</v>
      </c>
      <c r="N4">
        <f t="shared" si="0"/>
        <v>1.41</v>
      </c>
      <c r="O4">
        <v>3.5</v>
      </c>
      <c r="P4">
        <v>2</v>
      </c>
      <c r="Q4">
        <v>100</v>
      </c>
      <c r="R4">
        <v>0</v>
      </c>
      <c r="S4" t="s">
        <v>36</v>
      </c>
      <c r="T4" t="str">
        <f t="shared" si="1"/>
        <v>Portrait_BigBatSuccubus</v>
      </c>
      <c r="U4">
        <v>0.15</v>
      </c>
    </row>
    <row r="5" spans="1:21" x14ac:dyDescent="0.3">
      <c r="A5" t="s">
        <v>5</v>
      </c>
      <c r="B5" t="s">
        <v>47</v>
      </c>
      <c r="C5" t="s">
        <v>48</v>
      </c>
      <c r="D5" t="str">
        <f>IF(ISBLANK(B5),"",
IFERROR(VLOOKUP(B5,[1]StringTable!$1:$1048576,MATCH([1]StringTable!$B$1,[1]StringTable!$1:$1,0),0),
IFERROR(VLOOKUP(B5,[1]InApkStringTable!$1:$1048576,MATCH([1]InApkStringTable!$B$1,[1]InApkStringTable!$1:$1,0),0),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IFERROR(VLOOKUP(C5,[1]InApkStringTable!$1:$1048576,MATCH([1]InApkStringTable!$B$1,[1]InApkStringTable!$1:$1,0),0),
"스트링없음")))</f>
        <v>베이의 설명 우다다다
장판 공격을 사용한다</v>
      </c>
      <c r="F5">
        <v>1</v>
      </c>
      <c r="G5">
        <v>0.93</v>
      </c>
      <c r="H5">
        <v>0.75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0.25</v>
      </c>
      <c r="J5">
        <f t="shared" si="2"/>
        <v>0.1875</v>
      </c>
      <c r="K5">
        <v>0.7</v>
      </c>
      <c r="L5">
        <v>7</v>
      </c>
      <c r="M5">
        <f t="shared" si="3"/>
        <v>1.3125</v>
      </c>
      <c r="N5">
        <f t="shared" si="0"/>
        <v>1.8750000000000002</v>
      </c>
      <c r="O5">
        <v>3.5</v>
      </c>
      <c r="P5">
        <v>0</v>
      </c>
      <c r="Q5">
        <v>100</v>
      </c>
      <c r="R5">
        <v>0</v>
      </c>
      <c r="S5" t="s">
        <v>35</v>
      </c>
      <c r="T5" t="str">
        <f t="shared" si="1"/>
        <v>Portrait_Bei</v>
      </c>
      <c r="U5">
        <v>0.2</v>
      </c>
    </row>
    <row r="6" spans="1:21" x14ac:dyDescent="0.3">
      <c r="A6" t="s">
        <v>6</v>
      </c>
      <c r="D6" t="str">
        <f>IF(ISBLANK(B6),"",
IFERROR(VLOOKUP(B6,[1]StringTable!$1:$1048576,MATCH([1]StringTable!$B$1,[1]StringTable!$1:$1,0),0),
IFERROR(VLOOKUP(B6,[1]InApkStringTable!$1:$1048576,MATCH([1]InApkStringTable!$B$1,[1]InApkStringTable!$1:$1,0),0),
"스트링없음")))</f>
        <v/>
      </c>
      <c r="E6" t="str">
        <f>IF(ISBLANK(C6),"",
IFERROR(VLOOKUP(C6,[1]StringTable!$1:$1048576,MATCH([1]StringTable!$B$1,[1]StringTable!$1:$1,0),0),
IFERROR(VLOOKUP(C6,[1]InApkStringTable!$1:$1048576,MATCH([1]InApkStringTable!$B$1,[1]InApkStringTable!$1:$1,0),0),
"스트링없음")))</f>
        <v/>
      </c>
      <c r="F6">
        <v>0</v>
      </c>
      <c r="G6">
        <v>1</v>
      </c>
      <c r="H6">
        <v>1</v>
      </c>
      <c r="I6" t="str">
        <f>IF(ISBLANK(B6),"",
IFERROR(
VLOOKUP("NormalAttack"&amp;SUBSTITUTE(B6,"CharName_",""),[2]AffectorValueLevelTable!$B:$I,MATCH([2]AffectorValueLevelTable!$I$1,[2]AffectorValueLevelTable!$B$1:$I$1,0),0),"어펙터밸류레벨없음"))</f>
        <v/>
      </c>
      <c r="J6">
        <f>IF(ISNUMBER(I6),H6*I6,0)</f>
        <v>0</v>
      </c>
      <c r="K6">
        <v>0.7</v>
      </c>
      <c r="M6">
        <f t="shared" si="3"/>
        <v>0</v>
      </c>
      <c r="N6">
        <f t="shared" si="0"/>
        <v>0</v>
      </c>
      <c r="O6">
        <v>3.5</v>
      </c>
      <c r="P6">
        <v>0</v>
      </c>
      <c r="Q6">
        <v>100</v>
      </c>
      <c r="R6">
        <v>0</v>
      </c>
    </row>
    <row r="7" spans="1:21" x14ac:dyDescent="0.3">
      <c r="A7" t="s">
        <v>7</v>
      </c>
      <c r="D7" t="str">
        <f>IF(ISBLANK(B7),"",
IFERROR(VLOOKUP(B7,[1]StringTable!$1:$1048576,MATCH([1]StringTable!$B$1,[1]StringTable!$1:$1,0),0),
IFERROR(VLOOKUP(B7,[1]InApkStringTable!$1:$1048576,MATCH([1]InApkStringTable!$B$1,[1]InApkStringTable!$1:$1,0),0),
"스트링없음")))</f>
        <v/>
      </c>
      <c r="E7" t="str">
        <f>IF(ISBLANK(C7),"",
IFERROR(VLOOKUP(C7,[1]StringTable!$1:$1048576,MATCH([1]StringTable!$B$1,[1]StringTable!$1:$1,0),0),
IFERROR(VLOOKUP(C7,[1]InApkStringTable!$1:$1048576,MATCH([1]InApkStringTable!$B$1,[1]InApkStringTable!$1:$1,0),0),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VLOOKUP("NormalAttack"&amp;SUBSTITUTE(B7,"CharName_",""),[2]AffectorValueLevelTable!$B:$I,MATCH([2]AffectorValueLevelTable!$I$1,[2]AffectorValueLevelTable!$B$1:$I$1,0),0),"어펙터밸류레벨없음"))</f>
        <v/>
      </c>
      <c r="J7">
        <f t="shared" ref="J7:J18" si="4">IF(ISNUMBER(I7),H7*I7,0)</f>
        <v>0</v>
      </c>
      <c r="K7">
        <v>0.7</v>
      </c>
      <c r="M7">
        <f t="shared" si="3"/>
        <v>0</v>
      </c>
      <c r="N7">
        <f t="shared" si="0"/>
        <v>0</v>
      </c>
      <c r="O7">
        <v>3.5</v>
      </c>
      <c r="P7">
        <v>1</v>
      </c>
      <c r="Q7">
        <v>100</v>
      </c>
      <c r="R7">
        <v>0</v>
      </c>
    </row>
    <row r="8" spans="1:21" x14ac:dyDescent="0.3">
      <c r="A8" t="s">
        <v>8</v>
      </c>
      <c r="D8" t="str">
        <f>IF(ISBLANK(B8),"",
IFERROR(VLOOKUP(B8,[1]StringTable!$1:$1048576,MATCH([1]StringTable!$B$1,[1]StringTable!$1:$1,0),0),
IFERROR(VLOOKUP(B8,[1]InApkStringTable!$1:$1048576,MATCH([1]InApkStringTable!$B$1,[1]InApkStringTable!$1:$1,0),0),
"스트링없음")))</f>
        <v/>
      </c>
      <c r="E8" t="str">
        <f>IF(ISBLANK(C8),"",
IFERROR(VLOOKUP(C8,[1]StringTable!$1:$1048576,MATCH([1]StringTable!$B$1,[1]StringTable!$1:$1,0),0),
IFERROR(VLOOKUP(C8,[1]InApkStringTable!$1:$1048576,MATCH([1]InApkStringTable!$B$1,[1]InApkStringTable!$1:$1,0),0),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VLOOKUP("NormalAttack"&amp;SUBSTITUTE(B8,"CharName_",""),[2]AffectorValueLevelTable!$B:$I,MATCH([2]AffectorValueLevelTable!$I$1,[2]AffectorValueLevelTable!$B$1:$I$1,0),0),"어펙터밸류레벨없음"))</f>
        <v/>
      </c>
      <c r="J8">
        <f t="shared" si="4"/>
        <v>0</v>
      </c>
      <c r="K8">
        <v>0.7</v>
      </c>
      <c r="M8">
        <f t="shared" si="3"/>
        <v>0</v>
      </c>
      <c r="N8">
        <f t="shared" si="0"/>
        <v>0</v>
      </c>
      <c r="O8">
        <v>3.5</v>
      </c>
      <c r="P8">
        <v>2</v>
      </c>
      <c r="Q8">
        <v>100</v>
      </c>
      <c r="R8">
        <v>0</v>
      </c>
    </row>
    <row r="9" spans="1:21" x14ac:dyDescent="0.3">
      <c r="A9" t="s">
        <v>9</v>
      </c>
      <c r="D9" t="str">
        <f>IF(ISBLANK(B9),"",
IFERROR(VLOOKUP(B9,[1]StringTable!$1:$1048576,MATCH([1]StringTable!$B$1,[1]StringTable!$1:$1,0),0),
IFERROR(VLOOKUP(B9,[1]InApkStringTable!$1:$1048576,MATCH([1]InApkStringTable!$B$1,[1]InApkStringTable!$1:$1,0),0),
"스트링없음")))</f>
        <v/>
      </c>
      <c r="E9" t="str">
        <f>IF(ISBLANK(C9),"",
IFERROR(VLOOKUP(C9,[1]StringTable!$1:$1048576,MATCH([1]StringTable!$B$1,[1]StringTable!$1:$1,0),0),
IFERROR(VLOOKUP(C9,[1]InApkStringTable!$1:$1048576,MATCH([1]InApkStringTable!$B$1,[1]InApkStringTable!$1:$1,0),0),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VLOOKUP("NormalAttack"&amp;SUBSTITUTE(B9,"CharName_",""),[2]AffectorValueLevelTable!$B:$I,MATCH([2]AffectorValueLevelTable!$I$1,[2]AffectorValueLevelTable!$B$1:$I$1,0),0),"어펙터밸류레벨없음"))</f>
        <v/>
      </c>
      <c r="J9">
        <f t="shared" si="4"/>
        <v>0</v>
      </c>
      <c r="K9">
        <v>0.7</v>
      </c>
      <c r="M9">
        <f t="shared" si="3"/>
        <v>0</v>
      </c>
      <c r="N9">
        <f t="shared" si="0"/>
        <v>0</v>
      </c>
      <c r="O9">
        <v>3.5</v>
      </c>
      <c r="P9">
        <v>3</v>
      </c>
      <c r="Q9">
        <v>100</v>
      </c>
      <c r="R9">
        <v>0</v>
      </c>
    </row>
    <row r="10" spans="1:21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IFERROR(VLOOKUP(B10,[1]InApkStringTable!$1:$1048576,MATCH([1]InApkStringTable!$B$1,[1]InApkStringTable!$1:$1,0),0),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IFERROR(VLOOKUP(C10,[1]InApkStringTable!$1:$1048576,MATCH([1]InApkStringTable!$B$1,[1]InApkStringTable!$1:$1,0),0),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4"/>
        <v>0</v>
      </c>
      <c r="K10">
        <v>0.7</v>
      </c>
      <c r="M10">
        <f t="shared" si="3"/>
        <v>0</v>
      </c>
      <c r="N10">
        <f t="shared" si="0"/>
        <v>0</v>
      </c>
      <c r="O10">
        <v>3.5</v>
      </c>
      <c r="P10">
        <v>0</v>
      </c>
      <c r="Q10">
        <v>100</v>
      </c>
      <c r="R10">
        <v>0</v>
      </c>
    </row>
    <row r="11" spans="1:21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IFERROR(VLOOKUP(B11,[1]InApkStringTable!$1:$1048576,MATCH([1]InApkStringTable!$B$1,[1]InApkStringTable!$1:$1,0),0),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IFERROR(VLOOKUP(C11,[1]InApkStringTable!$1:$1048576,MATCH([1]InApkStringTable!$B$1,[1]InApkStringTable!$1:$1,0),0),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4"/>
        <v>0</v>
      </c>
      <c r="K11">
        <v>0.7</v>
      </c>
      <c r="M11">
        <f t="shared" si="3"/>
        <v>0</v>
      </c>
      <c r="N11">
        <f t="shared" si="0"/>
        <v>0</v>
      </c>
      <c r="O11">
        <v>3.5</v>
      </c>
      <c r="P11">
        <v>1</v>
      </c>
      <c r="Q11">
        <v>100</v>
      </c>
      <c r="R11">
        <v>0</v>
      </c>
    </row>
    <row r="12" spans="1:21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IFERROR(VLOOKUP(B12,[1]InApkStringTable!$1:$1048576,MATCH([1]InApkStringTable!$B$1,[1]InApkStringTable!$1:$1,0),0),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IFERROR(VLOOKUP(C12,[1]InApkStringTable!$1:$1048576,MATCH([1]InApkStringTable!$B$1,[1]InApkStringTable!$1:$1,0),0),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4"/>
        <v>0</v>
      </c>
      <c r="K12">
        <v>0.7</v>
      </c>
      <c r="M12">
        <f t="shared" si="3"/>
        <v>0</v>
      </c>
      <c r="N12">
        <f t="shared" si="0"/>
        <v>0</v>
      </c>
      <c r="O12">
        <v>3.5</v>
      </c>
      <c r="P12">
        <v>2</v>
      </c>
      <c r="Q12">
        <v>100</v>
      </c>
      <c r="R12">
        <v>0</v>
      </c>
    </row>
    <row r="13" spans="1:21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IFERROR(VLOOKUP(B13,[1]InApkStringTable!$1:$1048576,MATCH([1]InApkStringTable!$B$1,[1]InApkStringTable!$1:$1,0),0),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IFERROR(VLOOKUP(C13,[1]InApkStringTable!$1:$1048576,MATCH([1]InApkStringTable!$B$1,[1]InApkStringTable!$1:$1,0),0),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4"/>
        <v>0</v>
      </c>
      <c r="K13">
        <v>0.7</v>
      </c>
      <c r="M13">
        <f t="shared" si="3"/>
        <v>0</v>
      </c>
      <c r="N13">
        <f t="shared" si="0"/>
        <v>0</v>
      </c>
      <c r="O13">
        <v>3.5</v>
      </c>
      <c r="P13">
        <v>3</v>
      </c>
      <c r="Q13">
        <v>100</v>
      </c>
      <c r="R13">
        <v>0</v>
      </c>
    </row>
    <row r="14" spans="1:21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IFERROR(VLOOKUP(B14,[1]InApkStringTable!$1:$1048576,MATCH([1]InApkStringTable!$B$1,[1]InApkStringTable!$1:$1,0),0),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IFERROR(VLOOKUP(C14,[1]InApkStringTable!$1:$1048576,MATCH([1]InApkStringTable!$B$1,[1]InApkStringTable!$1:$1,0),0),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4"/>
        <v>0</v>
      </c>
      <c r="K14">
        <v>0.7</v>
      </c>
      <c r="M14">
        <f t="shared" si="3"/>
        <v>0</v>
      </c>
      <c r="N14">
        <f t="shared" si="0"/>
        <v>0</v>
      </c>
      <c r="O14">
        <v>3.5</v>
      </c>
      <c r="P14">
        <v>0</v>
      </c>
      <c r="Q14">
        <v>100</v>
      </c>
      <c r="R14">
        <v>0</v>
      </c>
    </row>
    <row r="15" spans="1:21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IFERROR(VLOOKUP(B15,[1]InApkStringTable!$1:$1048576,MATCH([1]InApkStringTable!$B$1,[1]InApkStringTable!$1:$1,0),0),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IFERROR(VLOOKUP(C15,[1]InApkStringTable!$1:$1048576,MATCH([1]InApkStringTable!$B$1,[1]InApkStringTable!$1:$1,0),0),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4"/>
        <v>0</v>
      </c>
      <c r="K15">
        <v>0.7</v>
      </c>
      <c r="M15">
        <f t="shared" si="3"/>
        <v>0</v>
      </c>
      <c r="N15">
        <f t="shared" si="0"/>
        <v>0</v>
      </c>
      <c r="O15">
        <v>3.5</v>
      </c>
      <c r="P15">
        <v>1</v>
      </c>
      <c r="Q15">
        <v>100</v>
      </c>
      <c r="R15">
        <v>0</v>
      </c>
    </row>
    <row r="16" spans="1:21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IFERROR(VLOOKUP(B16,[1]InApkStringTable!$1:$1048576,MATCH([1]InApkStringTable!$B$1,[1]InApkStringTable!$1:$1,0),0),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IFERROR(VLOOKUP(C16,[1]InApkStringTable!$1:$1048576,MATCH([1]InApkStringTable!$B$1,[1]InApkStringTable!$1:$1,0),0),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4"/>
        <v>0</v>
      </c>
      <c r="K16">
        <v>0.7</v>
      </c>
      <c r="M16">
        <f t="shared" si="3"/>
        <v>0</v>
      </c>
      <c r="N16">
        <f t="shared" si="0"/>
        <v>0</v>
      </c>
      <c r="O16">
        <v>3.5</v>
      </c>
      <c r="P16">
        <v>2</v>
      </c>
      <c r="Q16">
        <v>100</v>
      </c>
      <c r="R16">
        <v>0</v>
      </c>
    </row>
    <row r="17" spans="1:18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IFERROR(VLOOKUP(B17,[1]InApkStringTable!$1:$1048576,MATCH([1]InApkStringTable!$B$1,[1]InApkStringTable!$1:$1,0),0),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IFERROR(VLOOKUP(C17,[1]InApkStringTable!$1:$1048576,MATCH([1]InApkStringTable!$B$1,[1]InApkStringTable!$1:$1,0),0),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4"/>
        <v>0</v>
      </c>
      <c r="K17">
        <v>0.7</v>
      </c>
      <c r="M17">
        <f t="shared" si="3"/>
        <v>0</v>
      </c>
      <c r="N17">
        <f t="shared" si="0"/>
        <v>0</v>
      </c>
      <c r="O17">
        <v>3.5</v>
      </c>
      <c r="P17">
        <v>3</v>
      </c>
      <c r="Q17">
        <v>100</v>
      </c>
      <c r="R17">
        <v>0</v>
      </c>
    </row>
    <row r="18" spans="1:18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IFERROR(VLOOKUP(B18,[1]InApkStringTable!$1:$1048576,MATCH([1]InApkStringTable!$B$1,[1]InApkStringTable!$1:$1,0),0),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IFERROR(VLOOKUP(C18,[1]InApkStringTable!$1:$1048576,MATCH([1]InApkStringTable!$B$1,[1]InApkStringTable!$1:$1,0),0),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4"/>
        <v>0</v>
      </c>
      <c r="K18">
        <v>0.7</v>
      </c>
      <c r="M18">
        <f t="shared" si="3"/>
        <v>0</v>
      </c>
      <c r="N18">
        <f t="shared" si="0"/>
        <v>0</v>
      </c>
      <c r="O18">
        <v>3.5</v>
      </c>
      <c r="P18">
        <v>0</v>
      </c>
      <c r="Q18">
        <v>100</v>
      </c>
      <c r="R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workbookViewId="0"/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61</v>
      </c>
      <c r="C1" t="s">
        <v>63</v>
      </c>
      <c r="D1" t="s">
        <v>64</v>
      </c>
    </row>
    <row r="2" spans="1:4" x14ac:dyDescent="0.3">
      <c r="A2" t="s">
        <v>5</v>
      </c>
      <c r="B2" t="s">
        <v>62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C3" sqref="C3"/>
    </sheetView>
  </sheetViews>
  <sheetFormatPr defaultRowHeight="16.5" outlineLevelCol="1" x14ac:dyDescent="0.3"/>
  <cols>
    <col min="1" max="1" width="13.125" customWidth="1"/>
    <col min="4" max="8" width="0" hidden="1" customWidth="1" outlineLevel="1"/>
    <col min="9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55</v>
      </c>
      <c r="E1" t="s">
        <v>58</v>
      </c>
      <c r="F1" t="s">
        <v>56</v>
      </c>
      <c r="G1" t="s">
        <v>57</v>
      </c>
      <c r="H1" t="s">
        <v>59</v>
      </c>
      <c r="I1" t="s">
        <v>53</v>
      </c>
      <c r="J1" t="s">
        <v>52</v>
      </c>
    </row>
    <row r="2" spans="1:10" x14ac:dyDescent="0.3">
      <c r="A2">
        <v>1</v>
      </c>
      <c r="B2" s="1">
        <v>600</v>
      </c>
      <c r="C2" s="1">
        <v>150</v>
      </c>
      <c r="D2" s="2">
        <v>100</v>
      </c>
      <c r="E2" s="2"/>
      <c r="F2" s="2">
        <v>5</v>
      </c>
      <c r="G2" s="2">
        <f>B2/(D2*F2)</f>
        <v>1.2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180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120</v>
      </c>
    </row>
    <row r="3" spans="1:10" x14ac:dyDescent="0.3">
      <c r="A3">
        <v>2</v>
      </c>
      <c r="B3" s="1">
        <f>B2*1.5</f>
        <v>900</v>
      </c>
      <c r="C3" s="1">
        <f t="shared" ref="C3:C21" si="0">C2*1.5</f>
        <v>225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1.2857142857142858</v>
      </c>
      <c r="H3">
        <f t="shared" ref="H3:H21" si="3">G3-G2</f>
        <v>8.5714285714285854E-2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210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139.99999999999997</v>
      </c>
    </row>
    <row r="4" spans="1:10" x14ac:dyDescent="0.3">
      <c r="A4">
        <v>3</v>
      </c>
      <c r="B4" s="1">
        <f t="shared" ref="B4:B21" si="4">B3*1.5</f>
        <v>1350</v>
      </c>
      <c r="C4" s="1">
        <f t="shared" si="0"/>
        <v>337.5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1.372648703609558</v>
      </c>
      <c r="H4">
        <f t="shared" si="3"/>
        <v>8.6934417895272231E-2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240.00000000000006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159.99999999999997</v>
      </c>
    </row>
    <row r="5" spans="1:10" x14ac:dyDescent="0.3">
      <c r="A5">
        <v>4</v>
      </c>
      <c r="B5" s="1">
        <f t="shared" si="4"/>
        <v>2025</v>
      </c>
      <c r="C5" s="1">
        <f t="shared" si="0"/>
        <v>506.25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1.460264578308041</v>
      </c>
      <c r="H5">
        <f t="shared" si="3"/>
        <v>8.7615874698482976E-2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269.99999999999994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179.99999999999997</v>
      </c>
    </row>
    <row r="6" spans="1:10" x14ac:dyDescent="0.3">
      <c r="A6">
        <v>5</v>
      </c>
      <c r="B6" s="1">
        <f t="shared" si="4"/>
        <v>3037.5</v>
      </c>
      <c r="C6" s="1">
        <f t="shared" si="0"/>
        <v>759.375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1.5479836519166514</v>
      </c>
      <c r="H6">
        <f t="shared" si="3"/>
        <v>8.7719073608610421E-2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300.00000000000006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199.99999999999997</v>
      </c>
    </row>
    <row r="7" spans="1:10" x14ac:dyDescent="0.3">
      <c r="A7">
        <v>6</v>
      </c>
      <c r="B7" s="1">
        <f t="shared" si="4"/>
        <v>4556.25</v>
      </c>
      <c r="C7" s="1">
        <f t="shared" si="0"/>
        <v>1139.0625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1.635193998503506</v>
      </c>
      <c r="H7">
        <f t="shared" si="3"/>
        <v>8.7210346586854559E-2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329.99999999999994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219.99999999999997</v>
      </c>
    </row>
    <row r="8" spans="1:10" x14ac:dyDescent="0.3">
      <c r="A8">
        <v>7</v>
      </c>
      <c r="B8" s="1">
        <f t="shared" si="4"/>
        <v>6834.375</v>
      </c>
      <c r="C8" s="1">
        <f t="shared" si="0"/>
        <v>1708.59375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1.721256840530007</v>
      </c>
      <c r="H8">
        <f t="shared" si="3"/>
        <v>8.6062842026501052E-2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359.99999999999983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239.99999999999997</v>
      </c>
    </row>
    <row r="9" spans="1:10" x14ac:dyDescent="0.3">
      <c r="A9">
        <v>8</v>
      </c>
      <c r="B9" s="1">
        <f t="shared" si="4"/>
        <v>10251.5625</v>
      </c>
      <c r="C9" s="1">
        <f t="shared" si="0"/>
        <v>2562.890625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1.8055141683881202</v>
      </c>
      <c r="H9">
        <f t="shared" si="3"/>
        <v>8.4257327858113129E-2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389.99999999999994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259.99999999999989</v>
      </c>
    </row>
    <row r="10" spans="1:10" x14ac:dyDescent="0.3">
      <c r="A10">
        <v>9</v>
      </c>
      <c r="B10" s="1">
        <f t="shared" si="4"/>
        <v>15377.34375</v>
      </c>
      <c r="C10" s="1">
        <f t="shared" si="0"/>
        <v>3844.3359375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1.887297040126956</v>
      </c>
      <c r="H10">
        <f t="shared" si="3"/>
        <v>8.1782871738835805E-2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419.99999999999983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279.99999999999989</v>
      </c>
    </row>
    <row r="11" spans="1:10" x14ac:dyDescent="0.3">
      <c r="A11">
        <v>10</v>
      </c>
      <c r="B11" s="1">
        <f t="shared" si="4"/>
        <v>23066.015625</v>
      </c>
      <c r="C11" s="1">
        <f t="shared" si="0"/>
        <v>5766.50390625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1.9659344167989139</v>
      </c>
      <c r="H11">
        <f t="shared" si="3"/>
        <v>7.8637376671957915E-2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449.99999999999983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299.99999999999989</v>
      </c>
    </row>
    <row r="12" spans="1:10" x14ac:dyDescent="0.3">
      <c r="A12">
        <v>11</v>
      </c>
      <c r="B12" s="1">
        <f t="shared" si="4"/>
        <v>34599.0234375</v>
      </c>
      <c r="C12" s="1">
        <f t="shared" si="0"/>
        <v>8649.755859375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2.0407623703794968</v>
      </c>
      <c r="H12">
        <f t="shared" si="3"/>
        <v>7.4827953580582918E-2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479.99999999999983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319.99999999999989</v>
      </c>
    </row>
    <row r="13" spans="1:10" x14ac:dyDescent="0.3">
      <c r="A13">
        <v>12</v>
      </c>
      <c r="B13" s="1">
        <f t="shared" si="4"/>
        <v>51898.53515625</v>
      </c>
      <c r="C13" s="1">
        <f t="shared" si="0"/>
        <v>12974.6337890625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2.1111334865994813</v>
      </c>
      <c r="H13">
        <f t="shared" si="3"/>
        <v>7.0371116219984486E-2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509.99999999999983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339.99999999999989</v>
      </c>
    </row>
    <row r="14" spans="1:10" x14ac:dyDescent="0.3">
      <c r="A14">
        <v>13</v>
      </c>
      <c r="B14" s="1">
        <f t="shared" si="4"/>
        <v>77847.802734375</v>
      </c>
      <c r="C14" s="1">
        <f t="shared" si="0"/>
        <v>19461.95068359375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2.1764262748448275</v>
      </c>
      <c r="H14">
        <f t="shared" si="3"/>
        <v>6.5292788245346234E-2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539.99999999999977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359.99999999999989</v>
      </c>
    </row>
    <row r="15" spans="1:10" x14ac:dyDescent="0.3">
      <c r="A15">
        <v>14</v>
      </c>
      <c r="B15" s="1">
        <f t="shared" si="4"/>
        <v>116771.7041015625</v>
      </c>
      <c r="C15" s="1">
        <f t="shared" si="0"/>
        <v>29192.926025390625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2.2360543919638665</v>
      </c>
      <c r="H15">
        <f t="shared" si="3"/>
        <v>5.9628117119038926E-2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569.99999999999977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379.99999999999989</v>
      </c>
    </row>
    <row r="16" spans="1:10" x14ac:dyDescent="0.3">
      <c r="A16">
        <v>15</v>
      </c>
      <c r="B16" s="1">
        <f t="shared" si="4"/>
        <v>175157.55615234375</v>
      </c>
      <c r="C16" s="1">
        <f t="shared" si="0"/>
        <v>43789.389038085938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2.2894754866524254</v>
      </c>
      <c r="H16">
        <f t="shared" si="3"/>
        <v>5.3421094688558934E-2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599.99999999999977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399.99999999999989</v>
      </c>
    </row>
    <row r="17" spans="1:10" x14ac:dyDescent="0.3">
      <c r="A17">
        <v>16</v>
      </c>
      <c r="B17" s="1">
        <f t="shared" si="4"/>
        <v>262736.33422851563</v>
      </c>
      <c r="C17" s="1">
        <f t="shared" si="0"/>
        <v>65684.083557128906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2.3361994761759468</v>
      </c>
      <c r="H17">
        <f t="shared" si="3"/>
        <v>4.6723989523521414E-2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629.99999999999977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419.99999999999989</v>
      </c>
    </row>
    <row r="18" spans="1:10" x14ac:dyDescent="0.3">
      <c r="A18">
        <v>17</v>
      </c>
      <c r="B18" s="1">
        <f t="shared" si="4"/>
        <v>394104.50134277344</v>
      </c>
      <c r="C18" s="1">
        <f t="shared" si="0"/>
        <v>98526.125335693359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2.3757960774670672</v>
      </c>
      <c r="H18">
        <f t="shared" si="3"/>
        <v>3.9596601291120415E-2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659.99999999999977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439.99999999999989</v>
      </c>
    </row>
    <row r="19" spans="1:10" x14ac:dyDescent="0.3">
      <c r="A19">
        <v>18</v>
      </c>
      <c r="B19" s="1">
        <f t="shared" si="4"/>
        <v>591156.75201416016</v>
      </c>
      <c r="C19" s="1">
        <f t="shared" si="0"/>
        <v>147789.18800354004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2.4079014298652739</v>
      </c>
      <c r="H19">
        <f t="shared" si="3"/>
        <v>3.2105352398206666E-2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689.99999999999977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459.99999999999977</v>
      </c>
    </row>
    <row r="20" spans="1:10" x14ac:dyDescent="0.3">
      <c r="A20">
        <v>19</v>
      </c>
      <c r="B20" s="1">
        <f t="shared" si="4"/>
        <v>886735.12802124023</v>
      </c>
      <c r="C20" s="1">
        <f t="shared" si="0"/>
        <v>221683.78200531006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2.4322236665305823</v>
      </c>
      <c r="H20">
        <f t="shared" si="3"/>
        <v>2.4322236665308417E-2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719.99999999999977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479.99999999999989</v>
      </c>
    </row>
    <row r="21" spans="1:10" x14ac:dyDescent="0.3">
      <c r="A21">
        <v>20</v>
      </c>
      <c r="B21" s="1">
        <f t="shared" si="4"/>
        <v>1330102.6920318604</v>
      </c>
      <c r="C21" s="1">
        <f t="shared" si="0"/>
        <v>332525.67300796509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2.4485473152992481</v>
      </c>
      <c r="H21">
        <f t="shared" si="3"/>
        <v>1.6323648768665766E-2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749.99999999999955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499.99999999999977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2019-12-17T11:59:23Z</dcterms:modified>
</cp:coreProperties>
</file>