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AB708C2-2C0F-48D9-8D97-CDF9649419DA}" xr6:coauthVersionLast="45" xr6:coauthVersionMax="45" xr10:uidLastSave="{00000000-0000-0000-0000-000000000000}"/>
  <bookViews>
    <workbookView xWindow="-289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2" l="1"/>
  <c r="S60" i="2"/>
  <c r="O60" i="2"/>
  <c r="N60" i="2"/>
  <c r="J60" i="2"/>
  <c r="I60" i="2"/>
  <c r="B60" i="2"/>
  <c r="S59" i="2"/>
  <c r="O59" i="2"/>
  <c r="N59" i="2"/>
  <c r="J59" i="2"/>
  <c r="I59" i="2"/>
  <c r="B59" i="2"/>
  <c r="S58" i="2"/>
  <c r="O58" i="2"/>
  <c r="N58" i="2"/>
  <c r="J58" i="2"/>
  <c r="I58" i="2"/>
  <c r="B58" i="2"/>
  <c r="S57" i="2"/>
  <c r="O57" i="2"/>
  <c r="N57" i="2"/>
  <c r="J57" i="2"/>
  <c r="I57" i="2"/>
  <c r="B57" i="2"/>
  <c r="S56" i="2"/>
  <c r="O56" i="2"/>
  <c r="N56" i="2"/>
  <c r="J56" i="2"/>
  <c r="I56" i="2"/>
  <c r="B56" i="2"/>
  <c r="S55" i="2"/>
  <c r="O55" i="2"/>
  <c r="N55" i="2"/>
  <c r="J55" i="2"/>
  <c r="I55" i="2"/>
  <c r="B55" i="2"/>
  <c r="S54" i="2"/>
  <c r="O54" i="2"/>
  <c r="N54" i="2"/>
  <c r="J54" i="2"/>
  <c r="I54" i="2"/>
  <c r="B54" i="2"/>
  <c r="S53" i="2"/>
  <c r="O53" i="2"/>
  <c r="I53" i="2"/>
  <c r="B53" i="2"/>
  <c r="S52" i="2"/>
  <c r="O52" i="2"/>
  <c r="I52" i="2"/>
  <c r="B52" i="2"/>
  <c r="S51" i="2"/>
  <c r="O51" i="2"/>
  <c r="N51" i="2"/>
  <c r="J51" i="2"/>
  <c r="I51" i="2"/>
  <c r="B51" i="2"/>
  <c r="S50" i="2"/>
  <c r="O50" i="2"/>
  <c r="N50" i="2"/>
  <c r="J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O43" i="2"/>
  <c r="N43" i="2"/>
  <c r="J43" i="2"/>
  <c r="I43" i="2"/>
  <c r="O42" i="2"/>
  <c r="N42" i="2"/>
  <c r="J42" i="2"/>
  <c r="I42" i="2"/>
  <c r="O41" i="2"/>
  <c r="N41" i="2"/>
  <c r="J41" i="2"/>
  <c r="I41" i="2"/>
  <c r="O40" i="2"/>
  <c r="N40" i="2"/>
  <c r="J40" i="2"/>
  <c r="I40" i="2"/>
  <c r="O39" i="2"/>
  <c r="N39" i="2"/>
  <c r="J39" i="2"/>
  <c r="I39" i="2"/>
  <c r="O38" i="2"/>
  <c r="N38" i="2"/>
  <c r="J38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J53" i="2"/>
  <c r="E56" i="2"/>
  <c r="E60" i="2"/>
  <c r="E58" i="2"/>
  <c r="E54" i="2"/>
  <c r="E52" i="2"/>
  <c r="E50" i="2"/>
  <c r="E48" i="2"/>
  <c r="E46" i="2"/>
  <c r="E59" i="2"/>
  <c r="E57" i="2"/>
  <c r="E55" i="2"/>
  <c r="E53" i="2"/>
  <c r="E51" i="2"/>
  <c r="E49" i="2"/>
  <c r="E47" i="2"/>
  <c r="E45" i="2"/>
  <c r="E44" i="2"/>
  <c r="E43" i="2"/>
  <c r="E39" i="2"/>
  <c r="E36" i="2"/>
  <c r="E34" i="2"/>
  <c r="E32" i="2"/>
  <c r="E30" i="2"/>
  <c r="E27" i="2"/>
  <c r="E25" i="2"/>
  <c r="E23" i="2"/>
  <c r="E42" i="2"/>
  <c r="E41" i="2"/>
  <c r="E40" i="2"/>
  <c r="E38" i="2"/>
  <c r="E37" i="2"/>
  <c r="E35" i="2"/>
  <c r="E33" i="2"/>
  <c r="E31" i="2"/>
  <c r="E29" i="2"/>
  <c r="E26" i="2"/>
  <c r="E24" i="2"/>
  <c r="E28" i="2"/>
  <c r="V44" i="2" l="1"/>
  <c r="V45" i="2"/>
  <c r="V47" i="2"/>
  <c r="V49" i="2"/>
  <c r="V51" i="2"/>
  <c r="V53" i="2"/>
  <c r="V46" i="2"/>
  <c r="V48" i="2"/>
  <c r="V50" i="2"/>
  <c r="V52" i="2"/>
  <c r="V55" i="2"/>
  <c r="V57" i="2"/>
  <c r="V59" i="2"/>
  <c r="V54" i="2"/>
  <c r="V58" i="2"/>
  <c r="V60" i="2"/>
  <c r="V56" i="2"/>
  <c r="V31" i="2"/>
  <c r="V33" i="2"/>
  <c r="V35" i="2"/>
  <c r="V37" i="2"/>
  <c r="V38" i="2"/>
  <c r="V40" i="2"/>
  <c r="V41" i="2"/>
  <c r="V42" i="2"/>
  <c r="V30" i="2"/>
  <c r="V32" i="2"/>
  <c r="V34" i="2"/>
  <c r="V36" i="2"/>
  <c r="V39" i="2"/>
  <c r="V43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E22" i="2"/>
  <c r="E21" i="2"/>
  <c r="J22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4" i="2"/>
  <c r="E12" i="2"/>
  <c r="E15" i="2"/>
  <c r="E18" i="2"/>
  <c r="E17" i="2"/>
  <c r="E13" i="2"/>
  <c r="E16" i="2"/>
  <c r="V18" i="2" l="1"/>
  <c r="V12" i="2"/>
  <c r="V13" i="2"/>
  <c r="V14" i="2"/>
  <c r="V16" i="2"/>
  <c r="V15" i="2"/>
  <c r="V17" i="2"/>
  <c r="Q10" i="1"/>
  <c r="Q8" i="1"/>
  <c r="Q7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9" i="2"/>
  <c r="E3" i="2"/>
  <c r="E2" i="2"/>
  <c r="E10" i="2"/>
  <c r="E8" i="2"/>
  <c r="E5" i="2"/>
  <c r="E4" i="2"/>
  <c r="E6" i="2"/>
  <c r="E11" i="2"/>
  <c r="E7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M7" i="1"/>
  <c r="M6" i="1"/>
  <c r="D7" i="1"/>
  <c r="D5" i="1"/>
  <c r="D6" i="1"/>
  <c r="D8" i="1"/>
  <c r="D2" i="1"/>
  <c r="AA2" i="2" l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Q6" i="1" s="1"/>
  <c r="G8" i="1"/>
  <c r="F8" i="1"/>
  <c r="E8" i="1"/>
  <c r="G2" i="1"/>
  <c r="F2" i="1"/>
  <c r="E2" i="1"/>
  <c r="Q2" i="1" s="1"/>
  <c r="P2" i="1" l="1"/>
  <c r="P3" i="1" s="1"/>
  <c r="P4" i="1" s="1"/>
  <c r="P5" i="1" s="1"/>
  <c r="P6" i="1" s="1"/>
  <c r="P7" i="1" s="1"/>
  <c r="P8" i="1" l="1"/>
  <c r="P9" i="1" s="1"/>
  <c r="P10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<sst xmlns="http://schemas.openxmlformats.org/spreadsheetml/2006/main" count="245" uniqueCount="78">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</sst>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0"/>
  <sheetViews>
    <sheetView workbookViewId="0">
      <selection activeCell="O10" sqref="O10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0" si="3">IF(ISBLANK($K3),"",YEAR($K3))</f>
        <v/>
      </c>
      <c r="F3" t="str">
        <f t="shared" ref="F3:F10" si="4">IF(ISBLANK($K3),"",MONTH($K3))</f>
        <v/>
      </c>
      <c r="G3" t="str">
        <f t="shared" ref="G3:G10" si="5">IF(ISBLANK($K3),"",DAY($K3))</f>
        <v/>
      </c>
      <c r="H3" t="str">
        <f t="shared" ref="H3:H10" si="6">IF(ISBLANK($L3),"",YEAR($L3+1))</f>
        <v/>
      </c>
      <c r="I3" t="str">
        <f t="shared" ref="I3:I10" si="7">IF(ISBLANK($L3),"",MONTH($L3+1))</f>
        <v/>
      </c>
      <c r="J3" t="str">
        <f t="shared" ref="J3:J10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0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2020</v>
      </c>
      <c r="F6">
        <f t="shared" si="4"/>
        <v>8</v>
      </c>
      <c r="G6">
        <f t="shared" si="5"/>
        <v>1</v>
      </c>
      <c r="H6">
        <f t="shared" si="6"/>
        <v>2020</v>
      </c>
      <c r="I6">
        <f t="shared" si="7"/>
        <v>8</v>
      </c>
      <c r="J6">
        <f t="shared" si="8"/>
        <v>21</v>
      </c>
      <c r="K6" s="1">
        <v>44044</v>
      </c>
      <c r="L6" s="1">
        <v>44063</v>
      </c>
      <c r="M6" s="7">
        <f>L6-K6+1</f>
        <v>20</v>
      </c>
      <c r="N6">
        <v>14</v>
      </c>
      <c r="O6">
        <v>0</v>
      </c>
      <c r="P6" t="str">
        <f t="shared" ca="1" si="10"/>
        <v>{"id":"na","td":7},{"id":"no","td":10},{"id":"co","td":4}</v>
      </c>
      <c r="Q6" t="str">
        <f t="shared" si="11"/>
        <v/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6</v>
      </c>
      <c r="G7">
        <f t="shared" si="5"/>
        <v>10</v>
      </c>
      <c r="H7">
        <f t="shared" si="6"/>
        <v>2021</v>
      </c>
      <c r="I7">
        <f t="shared" si="7"/>
        <v>7</v>
      </c>
      <c r="J7">
        <f t="shared" si="8"/>
        <v>2</v>
      </c>
      <c r="K7" s="1">
        <v>44357</v>
      </c>
      <c r="L7" s="1">
        <v>44378</v>
      </c>
      <c r="M7" s="7">
        <f>L7-K7+1</f>
        <v>22</v>
      </c>
      <c r="N7">
        <v>10</v>
      </c>
      <c r="O7">
        <v>0</v>
      </c>
      <c r="P7" t="str">
        <f t="shared" ca="1" si="10"/>
        <v>{"id":"na","td":7},{"id":"no","td":10},{"id":"co","td":4}</v>
      </c>
      <c r="Q7" t="str">
        <f t="shared" si="11"/>
        <v/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0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16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44363</v>
      </c>
      <c r="L9" s="1">
        <v>44397</v>
      </c>
      <c r="M9" s="7">
        <f t="shared" ref="M9:M10" si="13">L9-K9+1</f>
        <v>35</v>
      </c>
      <c r="N9">
        <v>0</v>
      </c>
      <c r="O9">
        <v>0</v>
      </c>
      <c r="P9" t="str">
        <f t="shared" ca="1" si="10"/>
        <v>{"id":"na","td":7},{"id":"no","td":10},{"id":"co","td":4}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</v>
      </c>
      <c r="Q10" t="str">
        <f t="shared" si="11"/>
        <v/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43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3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43" ca="1" si="21">IF(ISBLANK(K23),"",
VLOOKUP(K23,OFFSET(INDIRECT("$A:$B"),0,MATCH(K$1&amp;"_Verify",INDIRECT("$1:$1"),0)-1),2,0)
)</f>
        <v/>
      </c>
      <c r="N23" t="str">
        <f t="shared" ref="N23:N43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43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43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43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43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2</v>
      </c>
      <c r="G30" t="s">
        <v>62</v>
      </c>
      <c r="H30">
        <v>2000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0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0" t="str">
        <f t="shared" si="27"/>
        <v/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2</v>
      </c>
      <c r="G31" t="s">
        <v>62</v>
      </c>
      <c r="H31">
        <v>2000</v>
      </c>
      <c r="I31" t="str">
        <f t="shared" si="20"/>
        <v/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0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1" t="str">
        <f t="shared" si="27"/>
        <v/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2000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0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2" t="str">
        <f t="shared" si="27"/>
        <v/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0</v>
      </c>
      <c r="E33" t="str">
        <f t="shared" ca="1" si="19"/>
        <v>cu</v>
      </c>
      <c r="F33" t="s">
        <v>2</v>
      </c>
      <c r="G33" t="s">
        <v>62</v>
      </c>
      <c r="H33">
        <v>2000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0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3" t="str">
        <f t="shared" si="27"/>
        <v/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2000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0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4" t="str">
        <f t="shared" si="27"/>
        <v/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62</v>
      </c>
      <c r="H35">
        <v>2000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0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5" t="str">
        <f t="shared" si="27"/>
        <v/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1</v>
      </c>
      <c r="E36" t="str">
        <f t="shared" ca="1" si="19"/>
        <v>cu</v>
      </c>
      <c r="F36" t="s">
        <v>2</v>
      </c>
      <c r="G36" t="s">
        <v>62</v>
      </c>
      <c r="H36">
        <v>2000</v>
      </c>
      <c r="I36" t="str">
        <f t="shared" si="20"/>
        <v/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0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6" t="str">
        <f t="shared" si="27"/>
        <v/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62</v>
      </c>
      <c r="H37">
        <v>2000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0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7" t="str">
        <f t="shared" si="27"/>
        <v/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2000</v>
      </c>
      <c r="I38" t="str">
        <f t="shared" si="20"/>
        <v/>
      </c>
      <c r="J38" t="str">
        <f t="shared" ca="1" si="21"/>
        <v/>
      </c>
      <c r="N38" t="str">
        <f t="shared" si="22"/>
        <v/>
      </c>
      <c r="O38" t="str">
        <f t="shared" ca="1" si="23"/>
        <v/>
      </c>
      <c r="S38" t="str">
        <f t="shared" si="25"/>
        <v/>
      </c>
      <c r="T38">
        <v>0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8" t="str">
        <f t="shared" si="27"/>
        <v/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2</v>
      </c>
      <c r="G39" t="s">
        <v>62</v>
      </c>
      <c r="H39">
        <v>2000</v>
      </c>
      <c r="I39" t="str">
        <f t="shared" si="20"/>
        <v/>
      </c>
      <c r="J39" t="str">
        <f t="shared" ca="1" si="21"/>
        <v/>
      </c>
      <c r="N39" t="str">
        <f t="shared" si="22"/>
        <v/>
      </c>
      <c r="O39" t="str">
        <f t="shared" ca="1" si="23"/>
        <v/>
      </c>
      <c r="S39" t="str">
        <f t="shared" si="25"/>
        <v/>
      </c>
      <c r="T39">
        <v>0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39" t="str">
        <f t="shared" si="27"/>
        <v/>
      </c>
    </row>
    <row r="40" spans="1:22">
      <c r="A40" t="s">
        <v>75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0</v>
      </c>
      <c r="E40" t="str">
        <f t="shared" ca="1" si="19"/>
        <v>cu</v>
      </c>
      <c r="F40" t="s">
        <v>2</v>
      </c>
      <c r="G40" t="s">
        <v>62</v>
      </c>
      <c r="H40">
        <v>2000</v>
      </c>
      <c r="I40" t="str">
        <f t="shared" si="20"/>
        <v/>
      </c>
      <c r="J40" t="str">
        <f t="shared" ca="1" si="21"/>
        <v/>
      </c>
      <c r="N40" t="str">
        <f t="shared" si="22"/>
        <v/>
      </c>
      <c r="O40" t="str">
        <f t="shared" ca="1" si="23"/>
        <v/>
      </c>
      <c r="S40" t="str">
        <f t="shared" si="25"/>
        <v/>
      </c>
      <c r="T40">
        <v>0</v>
      </c>
      <c r="U4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0" t="str">
        <f t="shared" si="27"/>
        <v/>
      </c>
    </row>
    <row r="41" spans="1:22">
      <c r="A41" t="s">
        <v>75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19"/>
        <v>cu</v>
      </c>
      <c r="F41" t="s">
        <v>2</v>
      </c>
      <c r="G41" t="s">
        <v>62</v>
      </c>
      <c r="H41">
        <v>2000</v>
      </c>
      <c r="I41" t="str">
        <f t="shared" si="20"/>
        <v/>
      </c>
      <c r="J41" t="str">
        <f t="shared" ca="1" si="21"/>
        <v/>
      </c>
      <c r="N41" t="str">
        <f t="shared" si="22"/>
        <v/>
      </c>
      <c r="O41" t="str">
        <f t="shared" ca="1" si="23"/>
        <v/>
      </c>
      <c r="S41" t="str">
        <f t="shared" si="25"/>
        <v/>
      </c>
      <c r="T41">
        <v>0</v>
      </c>
      <c r="U4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1" t="str">
        <f t="shared" si="27"/>
        <v/>
      </c>
    </row>
    <row r="42" spans="1:22">
      <c r="A42" t="s">
        <v>75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19"/>
        <v>cu</v>
      </c>
      <c r="F42" t="s">
        <v>2</v>
      </c>
      <c r="G42" t="s">
        <v>62</v>
      </c>
      <c r="H42">
        <v>2000</v>
      </c>
      <c r="I42" t="str">
        <f t="shared" si="20"/>
        <v/>
      </c>
      <c r="J42" t="str">
        <f t="shared" ca="1" si="21"/>
        <v/>
      </c>
      <c r="N42" t="str">
        <f t="shared" si="22"/>
        <v/>
      </c>
      <c r="O42" t="str">
        <f t="shared" ca="1" si="23"/>
        <v/>
      </c>
      <c r="S42" t="str">
        <f t="shared" si="25"/>
        <v/>
      </c>
      <c r="T42">
        <v>0</v>
      </c>
      <c r="U4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2" t="str">
        <f t="shared" si="27"/>
        <v/>
      </c>
    </row>
    <row r="43" spans="1:22">
      <c r="A43" t="s">
        <v>75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1</v>
      </c>
      <c r="E43" t="str">
        <f t="shared" ca="1" si="19"/>
        <v>cu</v>
      </c>
      <c r="F43" t="s">
        <v>2</v>
      </c>
      <c r="G43" t="s">
        <v>62</v>
      </c>
      <c r="H43">
        <v>2000</v>
      </c>
      <c r="I43" t="str">
        <f t="shared" si="20"/>
        <v/>
      </c>
      <c r="J43" t="str">
        <f t="shared" ca="1" si="21"/>
        <v/>
      </c>
      <c r="N43" t="str">
        <f t="shared" si="22"/>
        <v/>
      </c>
      <c r="O43" t="str">
        <f t="shared" ca="1" si="23"/>
        <v/>
      </c>
      <c r="S43" t="str">
        <f t="shared" si="25"/>
        <v/>
      </c>
      <c r="T43">
        <v>0</v>
      </c>
      <c r="U4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3" t="str">
        <f t="shared" si="27"/>
        <v/>
      </c>
    </row>
    <row r="44" spans="1:22">
      <c r="A44" t="s">
        <v>76</v>
      </c>
      <c r="B44" t="str">
        <f>VLOOKUP(A44,CumulativeEventTypeTable!$A:$B,MATCH(CumulativeEventTypeTable!$B$1,CumulativeEventRewardTable!$A$1:$B$1,0),0)</f>
        <v>서프라이즈 누적 오리진 상자</v>
      </c>
      <c r="C44">
        <v>1</v>
      </c>
      <c r="D44">
        <v>0</v>
      </c>
      <c r="E44" t="str">
        <f t="shared" ref="E44" ca="1" si="28">IF(ISBLANK(F44),"",
VLOOKUP(F44,OFFSET(INDIRECT("$A:$B"),0,MATCH(F$1&amp;"_Verify",INDIRECT("$1:$1"),0)-1),2,0)
)</f>
        <v>cu</v>
      </c>
      <c r="F44" t="s">
        <v>2</v>
      </c>
      <c r="G44" t="s">
        <v>62</v>
      </c>
      <c r="H44">
        <v>2000</v>
      </c>
      <c r="I44" t="str">
        <f t="shared" ref="I44" si="29">IF(F44="장비1상자",
  IF(OR(G44&gt;3,H44&gt;5),"장비이상",""),
IF(G44="GO",
  IF(H44&lt;100,"골드이상",""),
IF(G44="DI",
  IF(H44&gt;29,"다이아너무많음",
  IF(H44&gt;9,"다이아다소많음","")),"")))</f>
        <v/>
      </c>
      <c r="J44" t="str">
        <f t="shared" ref="J44" ca="1" si="30">IF(ISBLANK(K44),"",
VLOOKUP(K44,OFFSET(INDIRECT("$A:$B"),0,MATCH(K$1&amp;"_Verify",INDIRECT("$1:$1"),0)-1),2,0)
)</f>
        <v/>
      </c>
      <c r="N44" t="str">
        <f t="shared" ref="N44" si="31">IF(K44="장비1상자",
  IF(OR(L44&gt;3,M44&gt;5),"장비이상",""),
IF(L44="GO",
  IF(M44&lt;100,"골드이상",""),
IF(L44="DI",
  IF(M44&gt;29,"다이아너무많음",
  IF(M44&gt;9,"다이아다소많음","")),"")))</f>
        <v/>
      </c>
      <c r="O44" t="str">
        <f t="shared" ref="O44" ca="1" si="32">IF(ISBLANK(P44),"",
VLOOKUP(P44,OFFSET(INDIRECT("$A:$B"),0,MATCH(P$1&amp;"_Verify",INDIRECT("$1:$1"),0)-1),2,0)
)</f>
        <v/>
      </c>
      <c r="S44" t="str">
        <f t="shared" ref="S44" si="33">IF(P44="장비1상자",
  IF(OR(Q44&gt;3,R44&gt;5),"장비이상",""),
IF(Q44="GO",
  IF(R44&lt;100,"골드이상",""),
IF(Q44="DI",
  IF(R44&gt;29,"다이아너무많음",
  IF(R44&gt;9,"다이아다소많음","")),"")))</f>
        <v/>
      </c>
      <c r="T44">
        <v>0</v>
      </c>
      <c r="U44" t="str">
        <f t="shared" ref="U44" ca="1" si="34">IF(ROW()=2,V44,OFFSET(U44,-1,0)&amp;IF(LEN(V44)=0,"",","&amp;V44))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4" t="str">
        <f t="shared" ref="V44" si="35">IF(T44&lt;&gt;1,"",
"{"""&amp;A$1&amp;""":"""&amp;A44&amp;""""
&amp;","""&amp;C$1&amp;""":"&amp;C44
&amp;","""&amp;D$1&amp;""":"&amp;D44
&amp;IF(LEN(E44)=0,"",","""&amp;E$1&amp;""":"""&amp;E44&amp;"""")
&amp;IF(LEN(G44)=0,"",","""&amp;G$1&amp;""":"""&amp;G44&amp;"""")
&amp;IF(LEN(H44)=0,"",","""&amp;H$1&amp;""":"&amp;H44)
&amp;IF(LEN(J44)=0,"",","""&amp;J$1&amp;""":"""&amp;J44&amp;"""")
&amp;IF(LEN(L44)=0,"",","""&amp;L$1&amp;""":"""&amp;L44&amp;"""")
&amp;IF(LEN(M44)=0,"",","""&amp;M$1&amp;""":"&amp;M44)
&amp;IF(LEN(O44)=0,"",","""&amp;O$1&amp;""":"""&amp;O44&amp;"""")
&amp;IF(LEN(Q44)=0,"",","""&amp;Q$1&amp;""":"""&amp;Q44&amp;"""")
&amp;IF(LEN(R44)=0,"",","""&amp;R$1&amp;""":"&amp;R44)&amp;"}")</f>
        <v/>
      </c>
    </row>
    <row r="45" spans="1:22">
      <c r="A45" t="s">
        <v>76</v>
      </c>
      <c r="B45" t="str">
        <f>VLOOKUP(A45,CumulativeEventTypeTable!$A:$B,MATCH(CumulativeEventTypeTable!$B$1,CumulativeEventRewardTable!$A$1:$B$1,0),0)</f>
        <v>서프라이즈 누적 오리진 상자</v>
      </c>
      <c r="C45">
        <v>2</v>
      </c>
      <c r="D45">
        <v>0</v>
      </c>
      <c r="E45" t="str">
        <f t="shared" ref="E45:E60" ca="1" si="36">IF(ISBLANK(F45),"",
VLOOKUP(F45,OFFSET(INDIRECT("$A:$B"),0,MATCH(F$1&amp;"_Verify",INDIRECT("$1:$1"),0)-1),2,0)
)</f>
        <v>cu</v>
      </c>
      <c r="F45" t="s">
        <v>2</v>
      </c>
      <c r="G45" t="s">
        <v>48</v>
      </c>
      <c r="H45">
        <v>25</v>
      </c>
      <c r="I45" t="str">
        <f t="shared" ref="I45:I60" si="37">IF(F45="장비1상자",
  IF(OR(G45&gt;3,H45&gt;5),"장비이상",""),
IF(G45="GO",
  IF(H45&lt;100,"골드이상",""),
IF(G45="DI",
  IF(H45&gt;29,"다이아너무많음",
  IF(H45&gt;9,"다이아다소많음","")),"")))</f>
        <v>다이아다소많음</v>
      </c>
      <c r="J45" t="str">
        <f t="shared" ref="J45:J60" ca="1" si="38">IF(ISBLANK(K45),"",
VLOOKUP(K45,OFFSET(INDIRECT("$A:$B"),0,MATCH(K$1&amp;"_Verify",INDIRECT("$1:$1"),0)-1),2,0)
)</f>
        <v/>
      </c>
      <c r="N45" t="str">
        <f t="shared" ref="N45:N60" si="39">IF(K45="장비1상자",
  IF(OR(L45&gt;3,M45&gt;5),"장비이상",""),
IF(L45="GO",
  IF(M45&lt;100,"골드이상",""),
IF(L45="DI",
  IF(M45&gt;29,"다이아너무많음",
  IF(M45&gt;9,"다이아다소많음","")),"")))</f>
        <v/>
      </c>
      <c r="O45" t="str">
        <f t="shared" ref="O45:O60" ca="1" si="40">IF(ISBLANK(P45),"",
VLOOKUP(P45,OFFSET(INDIRECT("$A:$B"),0,MATCH(P$1&amp;"_Verify",INDIRECT("$1:$1"),0)-1),2,0)
)</f>
        <v/>
      </c>
      <c r="S45" t="str">
        <f t="shared" ref="S45:S60" si="41">IF(P45="장비1상자",
  IF(OR(Q45&gt;3,R45&gt;5),"장비이상",""),
IF(Q45="GO",
  IF(R45&lt;100,"골드이상",""),
IF(Q45="DI",
  IF(R45&gt;29,"다이아너무많음",
  IF(R45&gt;9,"다이아다소많음","")),"")))</f>
        <v/>
      </c>
      <c r="T45">
        <v>0</v>
      </c>
      <c r="U45" t="str">
        <f t="shared" ref="U45:U60" ca="1" si="42">IF(ROW()=2,V45,OFFSET(U45,-1,0)&amp;IF(LEN(V45)=0,"",","&amp;V45))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5" t="str">
        <f t="shared" ref="V45:V60" si="43">IF(T45&lt;&gt;1,"",
"{"""&amp;A$1&amp;""":"""&amp;A45&amp;""""
&amp;","""&amp;C$1&amp;""":"&amp;C45
&amp;","""&amp;D$1&amp;""":"&amp;D45
&amp;IF(LEN(E45)=0,"",","""&amp;E$1&amp;""":"""&amp;E45&amp;"""")
&amp;IF(LEN(G45)=0,"",","""&amp;G$1&amp;""":"""&amp;G45&amp;"""")
&amp;IF(LEN(H45)=0,"",","""&amp;H$1&amp;""":"&amp;H45)
&amp;IF(LEN(J45)=0,"",","""&amp;J$1&amp;""":"""&amp;J45&amp;"""")
&amp;IF(LEN(L45)=0,"",","""&amp;L$1&amp;""":"""&amp;L45&amp;"""")
&amp;IF(LEN(M45)=0,"",","""&amp;M$1&amp;""":"&amp;M45)
&amp;IF(LEN(O45)=0,"",","""&amp;O$1&amp;""":"""&amp;O45&amp;"""")
&amp;IF(LEN(Q45)=0,"",","""&amp;Q$1&amp;""":"""&amp;Q45&amp;"""")
&amp;IF(LEN(R45)=0,"",","""&amp;R$1&amp;""":"&amp;R45)&amp;"}")</f>
        <v/>
      </c>
    </row>
    <row r="46" spans="1:22">
      <c r="A46" t="s">
        <v>76</v>
      </c>
      <c r="B46" t="str">
        <f>VLOOKUP(A46,CumulativeEventTypeTable!$A:$B,MATCH(CumulativeEventTypeTable!$B$1,CumulativeEventRewardTable!$A$1:$B$1,0),0)</f>
        <v>서프라이즈 누적 오리진 상자</v>
      </c>
      <c r="C46">
        <v>3</v>
      </c>
      <c r="D46">
        <v>0</v>
      </c>
      <c r="E46" t="str">
        <f t="shared" ca="1" si="36"/>
        <v>cu</v>
      </c>
      <c r="F46" t="s">
        <v>2</v>
      </c>
      <c r="G46" t="s">
        <v>62</v>
      </c>
      <c r="H46">
        <v>2000</v>
      </c>
      <c r="I46" t="str">
        <f t="shared" si="37"/>
        <v/>
      </c>
      <c r="J46" t="str">
        <f t="shared" ca="1" si="38"/>
        <v/>
      </c>
      <c r="N46" t="str">
        <f t="shared" si="39"/>
        <v/>
      </c>
      <c r="O46" t="str">
        <f t="shared" ca="1" si="40"/>
        <v/>
      </c>
      <c r="S46" t="str">
        <f t="shared" si="41"/>
        <v/>
      </c>
      <c r="T46">
        <v>0</v>
      </c>
      <c r="U4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6" t="str">
        <f t="shared" si="43"/>
        <v/>
      </c>
    </row>
    <row r="47" spans="1:22">
      <c r="A47" t="s">
        <v>76</v>
      </c>
      <c r="B47" t="str">
        <f>VLOOKUP(A47,CumulativeEventTypeTable!$A:$B,MATCH(CumulativeEventTypeTable!$B$1,CumulativeEventRewardTable!$A$1:$B$1,0),0)</f>
        <v>서프라이즈 누적 오리진 상자</v>
      </c>
      <c r="C47">
        <v>4</v>
      </c>
      <c r="D47">
        <v>0</v>
      </c>
      <c r="E47" t="str">
        <f t="shared" ca="1" si="36"/>
        <v>cu</v>
      </c>
      <c r="F47" t="s">
        <v>2</v>
      </c>
      <c r="G47" t="s">
        <v>62</v>
      </c>
      <c r="H47">
        <v>2000</v>
      </c>
      <c r="I47" t="str">
        <f t="shared" si="37"/>
        <v/>
      </c>
      <c r="J47" t="str">
        <f t="shared" ca="1" si="38"/>
        <v/>
      </c>
      <c r="N47" t="str">
        <f t="shared" si="39"/>
        <v/>
      </c>
      <c r="O47" t="str">
        <f t="shared" ca="1" si="40"/>
        <v/>
      </c>
      <c r="S47" t="str">
        <f t="shared" si="41"/>
        <v/>
      </c>
      <c r="T47">
        <v>0</v>
      </c>
      <c r="U4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7" t="str">
        <f t="shared" si="43"/>
        <v/>
      </c>
    </row>
    <row r="48" spans="1:22">
      <c r="A48" t="s">
        <v>76</v>
      </c>
      <c r="B48" t="str">
        <f>VLOOKUP(A48,CumulativeEventTypeTable!$A:$B,MATCH(CumulativeEventTypeTable!$B$1,CumulativeEventRewardTable!$A$1:$B$1,0),0)</f>
        <v>서프라이즈 누적 오리진 상자</v>
      </c>
      <c r="C48">
        <v>5</v>
      </c>
      <c r="D48">
        <v>0</v>
      </c>
      <c r="E48" t="str">
        <f t="shared" ca="1" si="36"/>
        <v>cu</v>
      </c>
      <c r="F48" t="s">
        <v>2</v>
      </c>
      <c r="G48" t="s">
        <v>62</v>
      </c>
      <c r="H48">
        <v>2000</v>
      </c>
      <c r="I48" t="str">
        <f t="shared" si="37"/>
        <v/>
      </c>
      <c r="J48" t="str">
        <f t="shared" ca="1" si="38"/>
        <v/>
      </c>
      <c r="N48" t="str">
        <f t="shared" si="39"/>
        <v/>
      </c>
      <c r="O48" t="str">
        <f t="shared" ca="1" si="40"/>
        <v/>
      </c>
      <c r="S48" t="str">
        <f t="shared" si="41"/>
        <v/>
      </c>
      <c r="T48">
        <v>0</v>
      </c>
      <c r="U4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8" t="str">
        <f t="shared" si="43"/>
        <v/>
      </c>
    </row>
    <row r="49" spans="1:22">
      <c r="A49" t="s">
        <v>76</v>
      </c>
      <c r="B49" t="str">
        <f>VLOOKUP(A49,CumulativeEventTypeTable!$A:$B,MATCH(CumulativeEventTypeTable!$B$1,CumulativeEventRewardTable!$A$1:$B$1,0),0)</f>
        <v>서프라이즈 누적 오리진 상자</v>
      </c>
      <c r="C49">
        <v>6</v>
      </c>
      <c r="D49">
        <v>0</v>
      </c>
      <c r="E49" t="str">
        <f t="shared" ca="1" si="36"/>
        <v>cu</v>
      </c>
      <c r="F49" t="s">
        <v>2</v>
      </c>
      <c r="G49" t="s">
        <v>48</v>
      </c>
      <c r="H49">
        <v>35</v>
      </c>
      <c r="I49" t="str">
        <f t="shared" si="37"/>
        <v>다이아너무많음</v>
      </c>
      <c r="J49" t="str">
        <f t="shared" ca="1" si="38"/>
        <v/>
      </c>
      <c r="N49" t="str">
        <f t="shared" si="39"/>
        <v/>
      </c>
      <c r="O49" t="str">
        <f t="shared" ca="1" si="40"/>
        <v/>
      </c>
      <c r="S49" t="str">
        <f t="shared" si="41"/>
        <v/>
      </c>
      <c r="T49">
        <v>0</v>
      </c>
      <c r="U4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49" t="str">
        <f t="shared" si="43"/>
        <v/>
      </c>
    </row>
    <row r="50" spans="1:22">
      <c r="A50" t="s">
        <v>76</v>
      </c>
      <c r="B50" t="str">
        <f>VLOOKUP(A50,CumulativeEventTypeTable!$A:$B,MATCH(CumulativeEventTypeTable!$B$1,CumulativeEventRewardTable!$A$1:$B$1,0),0)</f>
        <v>서프라이즈 누적 오리진 상자</v>
      </c>
      <c r="C50">
        <v>7</v>
      </c>
      <c r="D50">
        <v>0</v>
      </c>
      <c r="E50" t="str">
        <f t="shared" ca="1" si="36"/>
        <v>cu</v>
      </c>
      <c r="F50" t="s">
        <v>2</v>
      </c>
      <c r="G50" t="s">
        <v>62</v>
      </c>
      <c r="H50">
        <v>2000</v>
      </c>
      <c r="I50" t="str">
        <f t="shared" si="37"/>
        <v/>
      </c>
      <c r="J50" t="str">
        <f t="shared" ca="1" si="38"/>
        <v/>
      </c>
      <c r="N50" t="str">
        <f t="shared" si="39"/>
        <v/>
      </c>
      <c r="O50" t="str">
        <f t="shared" ca="1" si="40"/>
        <v/>
      </c>
      <c r="S50" t="str">
        <f t="shared" si="41"/>
        <v/>
      </c>
      <c r="T50">
        <v>0</v>
      </c>
      <c r="U5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0" t="str">
        <f t="shared" si="43"/>
        <v/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8</v>
      </c>
      <c r="D51">
        <v>0</v>
      </c>
      <c r="E51" t="str">
        <f t="shared" ca="1" si="36"/>
        <v>cu</v>
      </c>
      <c r="F51" t="s">
        <v>2</v>
      </c>
      <c r="G51" t="s">
        <v>48</v>
      </c>
      <c r="H51">
        <v>25</v>
      </c>
      <c r="I51" t="str">
        <f t="shared" si="37"/>
        <v>다이아다소많음</v>
      </c>
      <c r="J51" t="str">
        <f t="shared" ca="1" si="38"/>
        <v/>
      </c>
      <c r="N51" t="str">
        <f t="shared" si="39"/>
        <v/>
      </c>
      <c r="O51" t="str">
        <f t="shared" ca="1" si="40"/>
        <v/>
      </c>
      <c r="S51" t="str">
        <f t="shared" si="41"/>
        <v/>
      </c>
      <c r="T51">
        <v>0</v>
      </c>
      <c r="U5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1" t="str">
        <f t="shared" si="43"/>
        <v/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9</v>
      </c>
      <c r="D52">
        <v>0</v>
      </c>
      <c r="E52" t="str">
        <f t="shared" ca="1" si="36"/>
        <v>cu</v>
      </c>
      <c r="F52" t="s">
        <v>2</v>
      </c>
      <c r="G52" t="s">
        <v>62</v>
      </c>
      <c r="H52">
        <v>2000</v>
      </c>
      <c r="I52" t="str">
        <f t="shared" si="37"/>
        <v/>
      </c>
      <c r="O52" t="str">
        <f t="shared" ca="1" si="40"/>
        <v/>
      </c>
      <c r="S52" t="str">
        <f t="shared" si="41"/>
        <v/>
      </c>
      <c r="T52">
        <v>0</v>
      </c>
      <c r="U5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2" t="str">
        <f t="shared" si="43"/>
        <v/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10</v>
      </c>
      <c r="D53">
        <v>1</v>
      </c>
      <c r="E53" t="str">
        <f t="shared" ca="1" si="36"/>
        <v>cu</v>
      </c>
      <c r="F53" t="s">
        <v>2</v>
      </c>
      <c r="G53" t="s">
        <v>62</v>
      </c>
      <c r="H53">
        <v>10000</v>
      </c>
      <c r="I53" t="str">
        <f t="shared" si="37"/>
        <v/>
      </c>
      <c r="J53" t="str">
        <f t="shared" ca="1" si="38"/>
        <v>cu</v>
      </c>
      <c r="K53" t="s">
        <v>2</v>
      </c>
      <c r="L53" t="s">
        <v>48</v>
      </c>
      <c r="M53">
        <v>50</v>
      </c>
      <c r="N53" t="str">
        <f t="shared" si="39"/>
        <v>다이아너무많음</v>
      </c>
      <c r="O53" t="str">
        <f t="shared" ca="1" si="40"/>
        <v/>
      </c>
      <c r="S53" t="str">
        <f t="shared" si="41"/>
        <v/>
      </c>
      <c r="T53">
        <v>0</v>
      </c>
      <c r="U5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3" t="str">
        <f t="shared" si="43"/>
        <v/>
      </c>
    </row>
    <row r="54" spans="1:22">
      <c r="A54" t="s">
        <v>77</v>
      </c>
      <c r="B54" t="str">
        <f>VLOOKUP(A54,CumulativeEventTypeTable!$A:$B,MATCH(CumulativeEventTypeTable!$B$1,CumulativeEventRewardTable!$A$1:$B$1,0),0)</f>
        <v>복귀유저 누적 로그인</v>
      </c>
      <c r="C54">
        <v>1</v>
      </c>
      <c r="D54">
        <v>0</v>
      </c>
      <c r="E54" t="str">
        <f t="shared" ca="1" si="36"/>
        <v>cu</v>
      </c>
      <c r="F54" t="s">
        <v>2</v>
      </c>
      <c r="G54" t="s">
        <v>62</v>
      </c>
      <c r="H54">
        <v>2000</v>
      </c>
      <c r="I54" t="str">
        <f t="shared" si="37"/>
        <v/>
      </c>
      <c r="J54" t="str">
        <f t="shared" ca="1" si="38"/>
        <v/>
      </c>
      <c r="N54" t="str">
        <f t="shared" si="39"/>
        <v/>
      </c>
      <c r="O54" t="str">
        <f t="shared" ca="1" si="40"/>
        <v/>
      </c>
      <c r="S54" t="str">
        <f t="shared" si="41"/>
        <v/>
      </c>
      <c r="T54">
        <v>0</v>
      </c>
      <c r="U5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4" t="str">
        <f t="shared" si="43"/>
        <v/>
      </c>
    </row>
    <row r="55" spans="1:22">
      <c r="A55" t="s">
        <v>77</v>
      </c>
      <c r="B55" t="str">
        <f>VLOOKUP(A55,CumulativeEventTypeTable!$A:$B,MATCH(CumulativeEventTypeTable!$B$1,CumulativeEventRewardTable!$A$1:$B$1,0),0)</f>
        <v>복귀유저 누적 로그인</v>
      </c>
      <c r="C55">
        <v>2</v>
      </c>
      <c r="D55">
        <v>0</v>
      </c>
      <c r="E55" t="str">
        <f t="shared" ca="1" si="36"/>
        <v>cu</v>
      </c>
      <c r="F55" t="s">
        <v>2</v>
      </c>
      <c r="G55" t="s">
        <v>62</v>
      </c>
      <c r="H55">
        <v>2000</v>
      </c>
      <c r="I55" t="str">
        <f t="shared" si="37"/>
        <v/>
      </c>
      <c r="J55" t="str">
        <f t="shared" ca="1" si="38"/>
        <v/>
      </c>
      <c r="N55" t="str">
        <f t="shared" si="39"/>
        <v/>
      </c>
      <c r="O55" t="str">
        <f t="shared" ca="1" si="40"/>
        <v/>
      </c>
      <c r="S55" t="str">
        <f t="shared" si="41"/>
        <v/>
      </c>
      <c r="T55">
        <v>0</v>
      </c>
      <c r="U5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5" t="str">
        <f t="shared" si="43"/>
        <v/>
      </c>
    </row>
    <row r="56" spans="1:22">
      <c r="A56" t="s">
        <v>77</v>
      </c>
      <c r="B56" t="str">
        <f>VLOOKUP(A56,CumulativeEventTypeTable!$A:$B,MATCH(CumulativeEventTypeTable!$B$1,CumulativeEventRewardTable!$A$1:$B$1,0),0)</f>
        <v>복귀유저 누적 로그인</v>
      </c>
      <c r="C56">
        <v>3</v>
      </c>
      <c r="D56">
        <v>0</v>
      </c>
      <c r="E56" t="str">
        <f t="shared" ca="1" si="36"/>
        <v>cu</v>
      </c>
      <c r="F56" t="s">
        <v>2</v>
      </c>
      <c r="G56" t="s">
        <v>62</v>
      </c>
      <c r="H56">
        <v>2000</v>
      </c>
      <c r="I56" t="str">
        <f t="shared" si="37"/>
        <v/>
      </c>
      <c r="J56" t="str">
        <f t="shared" ca="1" si="38"/>
        <v/>
      </c>
      <c r="N56" t="str">
        <f t="shared" si="39"/>
        <v/>
      </c>
      <c r="O56" t="str">
        <f t="shared" ca="1" si="40"/>
        <v/>
      </c>
      <c r="S56" t="str">
        <f t="shared" si="41"/>
        <v/>
      </c>
      <c r="T56">
        <v>0</v>
      </c>
      <c r="U5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6" t="str">
        <f t="shared" si="43"/>
        <v/>
      </c>
    </row>
    <row r="57" spans="1:22">
      <c r="A57" t="s">
        <v>77</v>
      </c>
      <c r="B57" t="str">
        <f>VLOOKUP(A57,CumulativeEventTypeTable!$A:$B,MATCH(CumulativeEventTypeTable!$B$1,CumulativeEventRewardTable!$A$1:$B$1,0),0)</f>
        <v>복귀유저 누적 로그인</v>
      </c>
      <c r="C57">
        <v>4</v>
      </c>
      <c r="D57">
        <v>0</v>
      </c>
      <c r="E57" t="str">
        <f t="shared" ca="1" si="36"/>
        <v>cu</v>
      </c>
      <c r="F57" t="s">
        <v>2</v>
      </c>
      <c r="G57" t="s">
        <v>62</v>
      </c>
      <c r="H57">
        <v>2000</v>
      </c>
      <c r="I57" t="str">
        <f t="shared" si="37"/>
        <v/>
      </c>
      <c r="J57" t="str">
        <f t="shared" ca="1" si="38"/>
        <v/>
      </c>
      <c r="N57" t="str">
        <f t="shared" si="39"/>
        <v/>
      </c>
      <c r="O57" t="str">
        <f t="shared" ca="1" si="40"/>
        <v/>
      </c>
      <c r="S57" t="str">
        <f t="shared" si="41"/>
        <v/>
      </c>
      <c r="T57">
        <v>0</v>
      </c>
      <c r="U5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7" t="str">
        <f t="shared" si="43"/>
        <v/>
      </c>
    </row>
    <row r="58" spans="1:22">
      <c r="A58" t="s">
        <v>77</v>
      </c>
      <c r="B58" t="str">
        <f>VLOOKUP(A58,CumulativeEventTypeTable!$A:$B,MATCH(CumulativeEventTypeTable!$B$1,CumulativeEventRewardTable!$A$1:$B$1,0),0)</f>
        <v>복귀유저 누적 로그인</v>
      </c>
      <c r="C58">
        <v>5</v>
      </c>
      <c r="D58">
        <v>0</v>
      </c>
      <c r="E58" t="str">
        <f t="shared" ca="1" si="36"/>
        <v>cu</v>
      </c>
      <c r="F58" t="s">
        <v>2</v>
      </c>
      <c r="G58" t="s">
        <v>62</v>
      </c>
      <c r="H58">
        <v>2000</v>
      </c>
      <c r="I58" t="str">
        <f t="shared" si="37"/>
        <v/>
      </c>
      <c r="J58" t="str">
        <f t="shared" ca="1" si="38"/>
        <v/>
      </c>
      <c r="N58" t="str">
        <f t="shared" si="39"/>
        <v/>
      </c>
      <c r="O58" t="str">
        <f t="shared" ca="1" si="40"/>
        <v/>
      </c>
      <c r="S58" t="str">
        <f t="shared" si="41"/>
        <v/>
      </c>
      <c r="T58">
        <v>0</v>
      </c>
      <c r="U5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8" t="str">
        <f t="shared" si="43"/>
        <v/>
      </c>
    </row>
    <row r="59" spans="1:22">
      <c r="A59" t="s">
        <v>77</v>
      </c>
      <c r="B59" t="str">
        <f>VLOOKUP(A59,CumulativeEventTypeTable!$A:$B,MATCH(CumulativeEventTypeTable!$B$1,CumulativeEventRewardTable!$A$1:$B$1,0),0)</f>
        <v>복귀유저 누적 로그인</v>
      </c>
      <c r="C59">
        <v>6</v>
      </c>
      <c r="D59">
        <v>0</v>
      </c>
      <c r="E59" t="str">
        <f t="shared" ca="1" si="36"/>
        <v>cu</v>
      </c>
      <c r="F59" t="s">
        <v>2</v>
      </c>
      <c r="G59" t="s">
        <v>62</v>
      </c>
      <c r="H59">
        <v>2000</v>
      </c>
      <c r="I59" t="str">
        <f t="shared" si="37"/>
        <v/>
      </c>
      <c r="J59" t="str">
        <f t="shared" ca="1" si="38"/>
        <v/>
      </c>
      <c r="N59" t="str">
        <f t="shared" si="39"/>
        <v/>
      </c>
      <c r="O59" t="str">
        <f t="shared" ca="1" si="40"/>
        <v/>
      </c>
      <c r="S59" t="str">
        <f t="shared" si="41"/>
        <v/>
      </c>
      <c r="T59">
        <v>0</v>
      </c>
      <c r="U5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59" t="str">
        <f t="shared" si="43"/>
        <v/>
      </c>
    </row>
    <row r="60" spans="1:22">
      <c r="A60" t="s">
        <v>77</v>
      </c>
      <c r="B60" t="str">
        <f>VLOOKUP(A60,CumulativeEventTypeTable!$A:$B,MATCH(CumulativeEventTypeTable!$B$1,CumulativeEventRewardTable!$A$1:$B$1,0),0)</f>
        <v>복귀유저 누적 로그인</v>
      </c>
      <c r="C60">
        <v>7</v>
      </c>
      <c r="D60">
        <v>1</v>
      </c>
      <c r="E60" t="str">
        <f t="shared" ca="1" si="36"/>
        <v>cu</v>
      </c>
      <c r="F60" t="s">
        <v>2</v>
      </c>
      <c r="G60" t="s">
        <v>62</v>
      </c>
      <c r="H60">
        <v>2000</v>
      </c>
      <c r="I60" t="str">
        <f t="shared" si="37"/>
        <v/>
      </c>
      <c r="J60" t="str">
        <f t="shared" ca="1" si="38"/>
        <v/>
      </c>
      <c r="N60" t="str">
        <f t="shared" si="39"/>
        <v/>
      </c>
      <c r="O60" t="str">
        <f t="shared" ca="1" si="40"/>
        <v/>
      </c>
      <c r="S60" t="str">
        <f t="shared" si="41"/>
        <v/>
      </c>
      <c r="T60">
        <v>0</v>
      </c>
      <c r="U6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60" t="str">
        <f t="shared" si="43"/>
        <v/>
      </c>
    </row>
  </sheetData>
  <phoneticPr fontId="1" type="noConversion"/>
  <dataValidations count="1">
    <dataValidation type="list" allowBlank="1" showInputMessage="1" showErrorMessage="1" sqref="F2:F60 P2:P60 K2:K60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2021-06-14T03:29:49Z</dcterms:modified>
</cp:coreProperties>
</file>