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12BE28-C2CB-46D7-87BF-AB4D267124C1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1" i="2" l="1"/>
  <c r="S101" i="2"/>
  <c r="O101" i="2"/>
  <c r="N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S91" i="2"/>
  <c r="O91" i="2"/>
  <c r="N91" i="2"/>
  <c r="J91" i="2"/>
  <c r="I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J101" i="2"/>
  <c r="E97" i="2"/>
  <c r="E95" i="2"/>
  <c r="E93" i="2"/>
  <c r="E91" i="2"/>
  <c r="E89" i="2"/>
  <c r="E92" i="2"/>
  <c r="E90" i="2"/>
  <c r="E101" i="2"/>
  <c r="E99" i="2"/>
  <c r="E100" i="2"/>
  <c r="E98" i="2"/>
  <c r="E94" i="2"/>
  <c r="E96" i="2"/>
  <c r="V96" i="2" l="1"/>
  <c r="V94" i="2"/>
  <c r="V98" i="2"/>
  <c r="V100" i="2"/>
  <c r="V99" i="2"/>
  <c r="V101" i="2"/>
  <c r="V90" i="2"/>
  <c r="V92" i="2"/>
  <c r="V89" i="2"/>
  <c r="V91" i="2"/>
  <c r="V93" i="2"/>
  <c r="V95" i="2"/>
  <c r="V97" i="2"/>
  <c r="B113" i="2"/>
  <c r="S113" i="2"/>
  <c r="O113" i="2"/>
  <c r="N113" i="2"/>
  <c r="J113" i="2"/>
  <c r="I113" i="2"/>
  <c r="S112" i="2"/>
  <c r="O112" i="2"/>
  <c r="N112" i="2"/>
  <c r="J112" i="2"/>
  <c r="I112" i="2"/>
  <c r="B112" i="2"/>
  <c r="E112" i="2"/>
  <c r="E113" i="2"/>
  <c r="V113" i="2" l="1"/>
  <c r="V112" i="2"/>
  <c r="S88" i="2" l="1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M8" i="1"/>
  <c r="J8" i="1"/>
  <c r="I8" i="1"/>
  <c r="H8" i="1"/>
  <c r="G8" i="1"/>
  <c r="F8" i="1"/>
  <c r="E8" i="1"/>
  <c r="R8" i="1" s="1"/>
  <c r="D8" i="1"/>
  <c r="E85" i="2"/>
  <c r="E88" i="2"/>
  <c r="E87" i="2"/>
  <c r="E83" i="2"/>
  <c r="E82" i="2"/>
  <c r="E84" i="2"/>
  <c r="E86" i="2"/>
  <c r="V83" i="2" l="1"/>
  <c r="V87" i="2"/>
  <c r="V82" i="2"/>
  <c r="V84" i="2"/>
  <c r="V86" i="2"/>
  <c r="V88" i="2"/>
  <c r="V85" i="2"/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E111" i="2"/>
  <c r="E110" i="2"/>
  <c r="E109" i="2"/>
  <c r="V110" i="2" l="1"/>
  <c r="V109" i="2"/>
  <c r="V11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6" i="2"/>
  <c r="E44" i="2"/>
  <c r="E42" i="2"/>
  <c r="E40" i="2"/>
  <c r="E47" i="2"/>
  <c r="E50" i="2"/>
  <c r="E49" i="2"/>
  <c r="E45" i="2"/>
  <c r="E48" i="2"/>
  <c r="J50" i="2"/>
  <c r="E41" i="2"/>
  <c r="E43" i="2"/>
  <c r="V50" i="2" l="1"/>
  <c r="V46" i="2"/>
  <c r="V48" i="2"/>
  <c r="V42" i="2"/>
  <c r="V44" i="2"/>
  <c r="V41" i="2"/>
  <c r="V43" i="2"/>
  <c r="V45" i="2"/>
  <c r="V47" i="2"/>
  <c r="V49" i="2"/>
  <c r="V40" i="2"/>
  <c r="V108" i="2" l="1"/>
  <c r="V107" i="2"/>
  <c r="V106" i="2"/>
  <c r="V105" i="2"/>
  <c r="V104" i="2"/>
  <c r="V103" i="2"/>
  <c r="V102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10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63" i="2"/>
  <c r="E77" i="2"/>
  <c r="E78" i="2"/>
  <c r="E61" i="2"/>
  <c r="E73" i="2"/>
  <c r="E76" i="2"/>
  <c r="E75" i="2"/>
  <c r="E80" i="2"/>
  <c r="E74" i="2"/>
  <c r="E62" i="2"/>
  <c r="E66" i="2"/>
  <c r="E68" i="2"/>
  <c r="E71" i="2"/>
  <c r="E81" i="2"/>
  <c r="E69" i="2"/>
  <c r="E70" i="2"/>
  <c r="E64" i="2"/>
  <c r="E65" i="2"/>
  <c r="E79" i="2"/>
  <c r="E67" i="2"/>
  <c r="E72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B10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107" i="2"/>
  <c r="E36" i="2"/>
  <c r="E31" i="2"/>
  <c r="E37" i="2"/>
  <c r="E51" i="2"/>
  <c r="E30" i="2"/>
  <c r="E25" i="2"/>
  <c r="E39" i="2"/>
  <c r="E24" i="2"/>
  <c r="E106" i="2"/>
  <c r="E35" i="2"/>
  <c r="E26" i="2"/>
  <c r="E23" i="2"/>
  <c r="E58" i="2"/>
  <c r="E104" i="2"/>
  <c r="E38" i="2"/>
  <c r="E27" i="2"/>
  <c r="E55" i="2"/>
  <c r="E59" i="2"/>
  <c r="E56" i="2"/>
  <c r="E108" i="2"/>
  <c r="E34" i="2"/>
  <c r="E53" i="2"/>
  <c r="E32" i="2"/>
  <c r="E57" i="2"/>
  <c r="E52" i="2"/>
  <c r="E60" i="2"/>
  <c r="E29" i="2"/>
  <c r="E103" i="2"/>
  <c r="E54" i="2"/>
  <c r="E28" i="2"/>
  <c r="E102" i="2"/>
  <c r="E33" i="2"/>
  <c r="E10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J22" i="2"/>
  <c r="E20" i="2"/>
  <c r="E21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2" i="2"/>
  <c r="E16" i="2"/>
  <c r="E14" i="2"/>
  <c r="E18" i="2"/>
  <c r="E15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2" i="2"/>
  <c r="E10" i="2"/>
  <c r="E4" i="2"/>
  <c r="E9" i="2"/>
  <c r="E11" i="2"/>
  <c r="E7" i="2"/>
  <c r="E3" i="2"/>
  <c r="E5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82" i="2" l="1"/>
  <c r="U83" i="2" s="1"/>
  <c r="U84" i="2" s="1"/>
  <c r="U85" i="2" s="1"/>
  <c r="U86" i="2" s="1"/>
  <c r="U87" i="2" s="1"/>
  <c r="U88" i="2" s="1"/>
  <c r="Q2" i="1"/>
  <c r="Q3" i="1" s="1"/>
  <c r="Q4" i="1" s="1"/>
  <c r="Q5" i="1" s="1"/>
  <c r="U89" i="2" l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<sst xmlns="http://schemas.openxmlformats.org/spreadsheetml/2006/main" count="409" uniqueCount="107">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</sst>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11","ey":"2021","em":"8","ed":"29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7</v>
      </c>
      <c r="G7">
        <f t="shared" si="4"/>
        <v>7</v>
      </c>
      <c r="H7">
        <f t="shared" si="5"/>
        <v>2021</v>
      </c>
      <c r="I7">
        <f t="shared" si="6"/>
        <v>8</v>
      </c>
      <c r="J7">
        <f t="shared" si="7"/>
        <v>14</v>
      </c>
      <c r="K7" s="1">
        <v>44384</v>
      </c>
      <c r="L7" s="1">
        <v>44421</v>
      </c>
      <c r="M7" s="7">
        <f>L7-K7+1</f>
        <v>38</v>
      </c>
      <c r="N7">
        <v>31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7" t="str">
        <f t="shared" si="8"/>
        <v>{"id":"so","sy":"2021","sm":"7","sd":"7","ey":"2021","em":"8","ed":"14","td":31}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18</v>
      </c>
      <c r="H8">
        <f t="shared" si="5"/>
        <v>2021</v>
      </c>
      <c r="I8">
        <f t="shared" si="6"/>
        <v>9</v>
      </c>
      <c r="J8">
        <f t="shared" si="7"/>
        <v>10</v>
      </c>
      <c r="K8" s="1">
        <v>44426</v>
      </c>
      <c r="L8" s="1">
        <v>44448</v>
      </c>
      <c r="M8" s="7">
        <f>L8-K8+1</f>
        <v>23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{"id":"sn","sy":"2021","sm":"8","sd":"18","ey":"2021","em":"9","ed":"10","td":20}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11</v>
      </c>
      <c r="H12">
        <f t="shared" si="5"/>
        <v>2021</v>
      </c>
      <c r="I12">
        <f t="shared" si="6"/>
        <v>8</v>
      </c>
      <c r="J12">
        <f t="shared" si="7"/>
        <v>29</v>
      </c>
      <c r="K12" s="1">
        <v>44419</v>
      </c>
      <c r="L12" s="1">
        <v>44436</v>
      </c>
      <c r="M12">
        <f t="shared" ref="M12:M13" si="17">L12-K12+1</f>
        <v>18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11","ey":"2021","em":"8","ed":"29","td":0,"cc":"2"}</v>
      </c>
      <c r="R12" t="str">
        <f t="shared" si="8"/>
        <v>{"id":"ps","sy":"2021","sm":"8","sd":"11","ey":"2021","em":"8","ed":"29","td":0,"cc":"2"}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11","ey":"2021","em":"8","ed":"29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13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,{"id":"ps","da":2,"ad":1,"tp1":"dr","vl1":"pg2","cn1":500},{"id":"ps","da":3,"ad":1,"tp1":"dr","vl1":"pg3","cn1":1500},{"id":"ps","da":4,"ad":1,"tp1":"dr","vl1":"pg4","cn1":20},{"id":"ps","da":5,"ad":1,"tp1":"dr","vl1":"pg5","cn1":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0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08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10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0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</v>
      </c>
      <c r="D82">
        <v>0</v>
      </c>
      <c r="E82" t="str">
        <f t="shared" ref="E82:E88" ca="1" si="51">IF(ISBLANK(F82),"",
VLOOKUP(F82,OFFSET(INDIRECT("$A:$B"),0,MATCH(F$1&amp;"_Verify",INDIRECT("$1:$1"),0)-1),2,0)
)</f>
        <v>cu</v>
      </c>
      <c r="F82" t="s">
        <v>41</v>
      </c>
      <c r="G82" t="s">
        <v>104</v>
      </c>
      <c r="H82">
        <v>30</v>
      </c>
      <c r="I82" t="str">
        <f t="shared" ref="I82:I88" si="52">IF(F82="장비1상자",
  IF(OR(G82&gt;3,H82&gt;5),"장비이상",""),
IF(G82="GO",
  IF(H82&lt;100,"골드이상",""),
IF(G82="DI",
  IF(H82&gt;29,"다이아너무많음",
  IF(H82&gt;9,"다이아다소많음","")),"")))</f>
        <v>다이아너무많음</v>
      </c>
      <c r="J82" t="str">
        <f t="shared" ref="J82:J88" ca="1" si="53">IF(ISBLANK(K82),"",
VLOOKUP(K82,OFFSET(INDIRECT("$A:$B"),0,MATCH(K$1&amp;"_Verify",INDIRECT("$1:$1"),0)-1),2,0)
)</f>
        <v/>
      </c>
      <c r="N82" t="str">
        <f t="shared" ref="N82:N88" si="54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5">IF(ISBLANK(P82),"",
VLOOKUP(P82,OFFSET(INDIRECT("$A:$B"),0,MATCH(P$1&amp;"_Verify",INDIRECT("$1:$1"),0)-1),2,0)
)</f>
        <v/>
      </c>
      <c r="S82" t="str">
        <f t="shared" ref="S82:S88" si="56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1</v>
      </c>
      <c r="U82" t="str">
        <f t="shared" ref="U82:U88" ca="1" si="57">IF(ROW()=2,V82,OFFSET(U82,-1,0)&amp;IF(LEN(V82)=0,"",","&amp;V82))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</v>
      </c>
      <c r="V82" t="str">
        <f t="shared" ref="V82:V88" ca="1" si="58">IF(T82&lt;&gt;1,"",
"{"""&amp;A$1&amp;""":"""&amp;A82&amp;""""
&amp;","""&amp;C$1&amp;""":"&amp;C82
&amp;","""&amp;D$1&amp;""":"&amp;D82
&amp;IF(LEN(E82)=0,"",","""&amp;E$1&amp;""":"""&amp;E82&amp;"""")
&amp;IF(LEN(G82)=0,"",","""&amp;G$1&amp;""":"""&amp;G82&amp;"""")
&amp;IF(LEN(H82)=0,"",","""&amp;H$1&amp;""":"&amp;H82)
&amp;IF(LEN(J82)=0,"",","""&amp;J$1&amp;""":"""&amp;J82&amp;"""")
&amp;IF(LEN(L82)=0,"",","""&amp;L$1&amp;""":"""&amp;L82&amp;"""")
&amp;IF(LEN(M82)=0,"",","""&amp;M$1&amp;""":"&amp;M82)
&amp;IF(LEN(O82)=0,"",","""&amp;O$1&amp;""":"""&amp;O82&amp;"""")
&amp;IF(LEN(Q82)=0,"",","""&amp;Q$1&amp;""":"""&amp;Q82&amp;"""")
&amp;IF(LEN(R82)=0,"",","""&amp;R$1&amp;""":"&amp;R82)&amp;"}")</f>
        <v>{"id":"sn","da":1,"ad":0,"tp1":"cu","vl1":"DI","cn1":30}</v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2</v>
      </c>
      <c r="D83">
        <v>0</v>
      </c>
      <c r="E83" t="str">
        <f t="shared" ca="1" si="51"/>
        <v>cu</v>
      </c>
      <c r="F83" t="s">
        <v>41</v>
      </c>
      <c r="G83" t="s">
        <v>105</v>
      </c>
      <c r="H83">
        <v>17</v>
      </c>
      <c r="I83" t="str">
        <f t="shared" si="52"/>
        <v/>
      </c>
      <c r="J83" t="str">
        <f t="shared" ca="1" si="53"/>
        <v/>
      </c>
      <c r="N83" t="str">
        <f t="shared" si="54"/>
        <v/>
      </c>
      <c r="O83" t="str">
        <f t="shared" ca="1" si="55"/>
        <v/>
      </c>
      <c r="S83" t="str">
        <f t="shared" si="56"/>
        <v/>
      </c>
      <c r="T83">
        <v>1</v>
      </c>
      <c r="U8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</v>
      </c>
      <c r="V83" t="str">
        <f t="shared" ca="1" si="58"/>
        <v>{"id":"sn","da":2,"ad":0,"tp1":"cu","vl1":"EN","cn1":17}</v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3</v>
      </c>
      <c r="D84">
        <v>0</v>
      </c>
      <c r="E84" t="str">
        <f t="shared" ca="1" si="51"/>
        <v>cu</v>
      </c>
      <c r="F84" t="s">
        <v>41</v>
      </c>
      <c r="G84" t="s">
        <v>84</v>
      </c>
      <c r="H84">
        <v>3000</v>
      </c>
      <c r="I84" t="str">
        <f t="shared" si="52"/>
        <v/>
      </c>
      <c r="J84" t="str">
        <f t="shared" ca="1" si="53"/>
        <v/>
      </c>
      <c r="N84" t="str">
        <f t="shared" si="54"/>
        <v/>
      </c>
      <c r="O84" t="str">
        <f t="shared" ca="1" si="55"/>
        <v/>
      </c>
      <c r="S84" t="str">
        <f t="shared" si="56"/>
        <v/>
      </c>
      <c r="T84">
        <v>1</v>
      </c>
      <c r="U8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</v>
      </c>
      <c r="V84" t="str">
        <f t="shared" ca="1" si="58"/>
        <v>{"id":"sn","da":3,"ad":0,"tp1":"cu","vl1":"GO","cn1":3000}</v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4</v>
      </c>
      <c r="D85">
        <v>0</v>
      </c>
      <c r="E85" t="str">
        <f t="shared" ca="1" si="51"/>
        <v>cu</v>
      </c>
      <c r="F85" t="s">
        <v>41</v>
      </c>
      <c r="G85" t="s">
        <v>84</v>
      </c>
      <c r="H85">
        <v>4500</v>
      </c>
      <c r="I85" t="str">
        <f t="shared" si="52"/>
        <v/>
      </c>
      <c r="J85" t="str">
        <f t="shared" ca="1" si="53"/>
        <v/>
      </c>
      <c r="N85" t="str">
        <f t="shared" si="54"/>
        <v/>
      </c>
      <c r="O85" t="str">
        <f t="shared" ca="1" si="55"/>
        <v/>
      </c>
      <c r="S85" t="str">
        <f t="shared" si="56"/>
        <v/>
      </c>
      <c r="T85">
        <v>1</v>
      </c>
      <c r="U8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</v>
      </c>
      <c r="V85" t="str">
        <f t="shared" ca="1" si="58"/>
        <v>{"id":"sn","da":4,"ad":0,"tp1":"cu","vl1":"GO","cn1":4500}</v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5</v>
      </c>
      <c r="D86">
        <v>0</v>
      </c>
      <c r="E86" t="str">
        <f t="shared" ca="1" si="51"/>
        <v>cu</v>
      </c>
      <c r="F86" t="s">
        <v>41</v>
      </c>
      <c r="G86" t="s">
        <v>104</v>
      </c>
      <c r="H86">
        <v>35</v>
      </c>
      <c r="I86" t="str">
        <f t="shared" si="52"/>
        <v>다이아너무많음</v>
      </c>
      <c r="J86" t="str">
        <f t="shared" ca="1" si="53"/>
        <v/>
      </c>
      <c r="N86" t="str">
        <f t="shared" si="54"/>
        <v/>
      </c>
      <c r="O86" t="str">
        <f t="shared" ca="1" si="55"/>
        <v/>
      </c>
      <c r="S86" t="str">
        <f t="shared" si="56"/>
        <v/>
      </c>
      <c r="T86">
        <v>1</v>
      </c>
      <c r="U8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</v>
      </c>
      <c r="V86" t="str">
        <f t="shared" ca="1" si="58"/>
        <v>{"id":"sn","da":5,"ad":0,"tp1":"cu","vl1":"DI","cn1":35}</v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6</v>
      </c>
      <c r="D87">
        <v>0</v>
      </c>
      <c r="E87" t="str">
        <f t="shared" ca="1" si="51"/>
        <v>cu</v>
      </c>
      <c r="F87" t="s">
        <v>41</v>
      </c>
      <c r="G87" t="s">
        <v>106</v>
      </c>
      <c r="H87">
        <v>2500</v>
      </c>
      <c r="I87" t="str">
        <f t="shared" si="52"/>
        <v/>
      </c>
      <c r="J87" t="str">
        <f t="shared" ca="1" si="53"/>
        <v/>
      </c>
      <c r="N87" t="str">
        <f t="shared" si="54"/>
        <v/>
      </c>
      <c r="O87" t="str">
        <f t="shared" ca="1" si="55"/>
        <v/>
      </c>
      <c r="S87" t="str">
        <f t="shared" si="56"/>
        <v/>
      </c>
      <c r="T87">
        <v>1</v>
      </c>
      <c r="U8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</v>
      </c>
      <c r="V87" t="str">
        <f t="shared" ca="1" si="58"/>
        <v>{"id":"sn","da":6,"ad":0,"tp1":"cu","vl1":"GO","cn1":2500}</v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7</v>
      </c>
      <c r="D88">
        <v>0</v>
      </c>
      <c r="E88" t="str">
        <f t="shared" ca="1" si="51"/>
        <v>cu</v>
      </c>
      <c r="F88" t="s">
        <v>41</v>
      </c>
      <c r="G88" t="s">
        <v>84</v>
      </c>
      <c r="H88">
        <v>4000</v>
      </c>
      <c r="I88" t="str">
        <f t="shared" si="52"/>
        <v/>
      </c>
      <c r="J88" t="str">
        <f t="shared" ca="1" si="53"/>
        <v/>
      </c>
      <c r="N88" t="str">
        <f t="shared" si="54"/>
        <v/>
      </c>
      <c r="O88" t="str">
        <f t="shared" ca="1" si="55"/>
        <v/>
      </c>
      <c r="S88" t="str">
        <f t="shared" si="56"/>
        <v/>
      </c>
      <c r="T88">
        <v>1</v>
      </c>
      <c r="U8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</v>
      </c>
      <c r="V88" t="str">
        <f t="shared" ca="1" si="58"/>
        <v>{"id":"sn","da":7,"ad":0,"tp1":"cu","vl1":"GO","cn1":4000}</v>
      </c>
    </row>
    <row r="89" spans="1:22">
      <c r="A89" t="s">
        <v>103</v>
      </c>
      <c r="B89" t="str">
        <f>VLOOKUP(A89,CumulativeEventTypeTable!$A:$B,MATCH(CumulativeEventTypeTable!$B$1,CumulativeEventRewardTable!$A$1:$B$1,0),0)</f>
        <v>서프라이즈 노드워 상자</v>
      </c>
      <c r="C89">
        <v>8</v>
      </c>
      <c r="D89">
        <v>0</v>
      </c>
      <c r="E89" t="str">
        <f t="shared" ref="E89:E101" ca="1" si="59">IF(ISBLANK(F89),"",
VLOOKUP(F89,OFFSET(INDIRECT("$A:$B"),0,MATCH(F$1&amp;"_Verify",INDIRECT("$1:$1"),0)-1),2,0)
)</f>
        <v>cu</v>
      </c>
      <c r="F89" t="s">
        <v>41</v>
      </c>
      <c r="G89" t="s">
        <v>105</v>
      </c>
      <c r="H89">
        <v>22</v>
      </c>
      <c r="I89" t="str">
        <f t="shared" ref="I89:I101" si="60">IF(F89="장비1상자",
  IF(OR(G89&gt;3,H89&gt;5),"장비이상",""),
IF(G89="GO",
  IF(H89&lt;100,"골드이상",""),
IF(G89="DI",
  IF(H89&gt;29,"다이아너무많음",
  IF(H89&gt;9,"다이아다소많음","")),"")))</f>
        <v/>
      </c>
      <c r="J89" t="str">
        <f t="shared" ref="J89:J101" ca="1" si="61">IF(ISBLANK(K89),"",
VLOOKUP(K89,OFFSET(INDIRECT("$A:$B"),0,MATCH(K$1&amp;"_Verify",INDIRECT("$1:$1"),0)-1),2,0)
)</f>
        <v/>
      </c>
      <c r="N89" t="str">
        <f t="shared" ref="N89:N101" si="62">IF(K89="장비1상자",
  IF(OR(L89&gt;3,M89&gt;5),"장비이상",""),
IF(L89="GO",
  IF(M89&lt;100,"골드이상",""),
IF(L89="DI",
  IF(M89&gt;29,"다이아너무많음",
  IF(M89&gt;9,"다이아다소많음","")),"")))</f>
        <v/>
      </c>
      <c r="O89" t="str">
        <f t="shared" ref="O89:O101" ca="1" si="63">IF(ISBLANK(P89),"",
VLOOKUP(P89,OFFSET(INDIRECT("$A:$B"),0,MATCH(P$1&amp;"_Verify",INDIRECT("$1:$1"),0)-1),2,0)
)</f>
        <v/>
      </c>
      <c r="S89" t="str">
        <f t="shared" ref="S89:S101" si="64">IF(P89="장비1상자",
  IF(OR(Q89&gt;3,R89&gt;5),"장비이상",""),
IF(Q89="GO",
  IF(R89&lt;100,"골드이상",""),
IF(Q89="DI",
  IF(R89&gt;29,"다이아너무많음",
  IF(R89&gt;9,"다이아다소많음","")),"")))</f>
        <v/>
      </c>
      <c r="T89">
        <v>1</v>
      </c>
      <c r="U89" t="str">
        <f t="shared" ref="U89:U101" ca="1" si="65">IF(ROW()=2,V89,OFFSET(U89,-1,0)&amp;IF(LEN(V89)=0,"",","&amp;V89))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</v>
      </c>
      <c r="V89" t="str">
        <f t="shared" ref="V89:V101" ca="1" si="66">IF(T89&lt;&gt;1,"",
"{"""&amp;A$1&amp;""":"""&amp;A89&amp;""""
&amp;","""&amp;C$1&amp;""":"&amp;C89
&amp;","""&amp;D$1&amp;""":"&amp;D89
&amp;IF(LEN(E89)=0,"",","""&amp;E$1&amp;""":"""&amp;E89&amp;"""")
&amp;IF(LEN(G89)=0,"",","""&amp;G$1&amp;""":"""&amp;G89&amp;"""")
&amp;IF(LEN(H89)=0,"",","""&amp;H$1&amp;""":"&amp;H89)
&amp;IF(LEN(J89)=0,"",","""&amp;J$1&amp;""":"""&amp;J89&amp;"""")
&amp;IF(LEN(L89)=0,"",","""&amp;L$1&amp;""":"""&amp;L89&amp;"""")
&amp;IF(LEN(M89)=0,"",","""&amp;M$1&amp;""":"&amp;M89)
&amp;IF(LEN(O89)=0,"",","""&amp;O$1&amp;""":"""&amp;O89&amp;"""")
&amp;IF(LEN(Q89)=0,"",","""&amp;Q$1&amp;""":"""&amp;Q89&amp;"""")
&amp;IF(LEN(R89)=0,"",","""&amp;R$1&amp;""":"&amp;R89)&amp;"}")</f>
        <v>{"id":"sn","da":8,"ad":0,"tp1":"cu","vl1":"EN","cn1":22}</v>
      </c>
    </row>
    <row r="90" spans="1:22">
      <c r="A90" t="s">
        <v>103</v>
      </c>
      <c r="B90" t="str">
        <f>VLOOKUP(A90,CumulativeEventTypeTable!$A:$B,MATCH(CumulativeEventTypeTable!$B$1,CumulativeEventRewardTable!$A$1:$B$1,0),0)</f>
        <v>서프라이즈 노드워 상자</v>
      </c>
      <c r="C90">
        <v>9</v>
      </c>
      <c r="D90">
        <v>0</v>
      </c>
      <c r="E90" t="str">
        <f t="shared" ca="1" si="59"/>
        <v>cu</v>
      </c>
      <c r="F90" t="s">
        <v>41</v>
      </c>
      <c r="G90" t="s">
        <v>104</v>
      </c>
      <c r="H90">
        <v>25</v>
      </c>
      <c r="I90" t="str">
        <f t="shared" si="60"/>
        <v>다이아다소많음</v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</v>
      </c>
      <c r="V90" t="str">
        <f t="shared" ca="1" si="66"/>
        <v>{"id":"sn","da":9,"ad":0,"tp1":"cu","vl1":"DI","cn1":25}</v>
      </c>
    </row>
    <row r="91" spans="1:22">
      <c r="A91" t="s">
        <v>103</v>
      </c>
      <c r="B91" t="str">
        <f>VLOOKUP(A91,CumulativeEventTypeTable!$A:$B,MATCH(CumulativeEventTypeTable!$B$1,CumulativeEventRewardTable!$A$1:$B$1,0),0)</f>
        <v>서프라이즈 노드워 상자</v>
      </c>
      <c r="C91">
        <v>10</v>
      </c>
      <c r="D91">
        <v>1</v>
      </c>
      <c r="E91" t="str">
        <f t="shared" ca="1" si="59"/>
        <v>fe</v>
      </c>
      <c r="F91" t="s">
        <v>56</v>
      </c>
      <c r="G91" t="s">
        <v>70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</v>
      </c>
      <c r="V91" t="str">
        <f t="shared" ca="1" si="66"/>
        <v>{"id":"sn","da":10,"ad":1,"tp1":"fe","vl1":"Equip0401","cn1":1}</v>
      </c>
    </row>
    <row r="92" spans="1:22">
      <c r="A92" t="s">
        <v>103</v>
      </c>
      <c r="B92" t="str">
        <f>VLOOKUP(A92,CumulativeEventTypeTable!$A:$B,MATCH(CumulativeEventTypeTable!$B$1,CumulativeEventRewardTable!$A$1:$B$1,0),0)</f>
        <v>서프라이즈 노드워 상자</v>
      </c>
      <c r="C92">
        <v>11</v>
      </c>
      <c r="D92">
        <v>0</v>
      </c>
      <c r="E92" t="str">
        <f t="shared" ca="1" si="59"/>
        <v>cu</v>
      </c>
      <c r="F92" t="s">
        <v>41</v>
      </c>
      <c r="G92" t="s">
        <v>84</v>
      </c>
      <c r="H92">
        <v>2500</v>
      </c>
      <c r="I92" t="str">
        <f t="shared" si="60"/>
        <v/>
      </c>
      <c r="J92" t="str">
        <f t="shared" ca="1" si="61"/>
        <v/>
      </c>
      <c r="N92" t="str">
        <f t="shared" si="62"/>
        <v/>
      </c>
      <c r="O92" t="str">
        <f t="shared" ca="1" si="63"/>
        <v/>
      </c>
      <c r="S92" t="str">
        <f t="shared" si="64"/>
        <v/>
      </c>
      <c r="T92">
        <v>1</v>
      </c>
      <c r="U9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</v>
      </c>
      <c r="V92" t="str">
        <f t="shared" ca="1" si="66"/>
        <v>{"id":"sn","da":11,"ad":0,"tp1":"cu","vl1":"GO","cn1":2500}</v>
      </c>
    </row>
    <row r="93" spans="1:22">
      <c r="A93" t="s">
        <v>103</v>
      </c>
      <c r="B93" t="str">
        <f>VLOOKUP(A93,CumulativeEventTypeTable!$A:$B,MATCH(CumulativeEventTypeTable!$B$1,CumulativeEventRewardTable!$A$1:$B$1,0),0)</f>
        <v>서프라이즈 노드워 상자</v>
      </c>
      <c r="C93">
        <v>12</v>
      </c>
      <c r="D93">
        <v>0</v>
      </c>
      <c r="E93" t="str">
        <f t="shared" ca="1" si="59"/>
        <v>cu</v>
      </c>
      <c r="F93" t="s">
        <v>41</v>
      </c>
      <c r="G93" t="s">
        <v>105</v>
      </c>
      <c r="H93">
        <v>15</v>
      </c>
      <c r="I93" t="str">
        <f t="shared" si="60"/>
        <v/>
      </c>
      <c r="J93" t="str">
        <f t="shared" ca="1" si="61"/>
        <v/>
      </c>
      <c r="N93" t="str">
        <f t="shared" si="62"/>
        <v/>
      </c>
      <c r="O93" t="str">
        <f t="shared" ca="1" si="63"/>
        <v/>
      </c>
      <c r="S93" t="str">
        <f t="shared" si="64"/>
        <v/>
      </c>
      <c r="T93">
        <v>1</v>
      </c>
      <c r="U9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</v>
      </c>
      <c r="V93" t="str">
        <f t="shared" ca="1" si="66"/>
        <v>{"id":"sn","da":12,"ad":0,"tp1":"cu","vl1":"EN","cn1":15}</v>
      </c>
    </row>
    <row r="94" spans="1:22">
      <c r="A94" t="s">
        <v>103</v>
      </c>
      <c r="B94" t="str">
        <f>VLOOKUP(A94,CumulativeEventTypeTable!$A:$B,MATCH(CumulativeEventTypeTable!$B$1,CumulativeEventRewardTable!$A$1:$B$1,0),0)</f>
        <v>서프라이즈 노드워 상자</v>
      </c>
      <c r="C94">
        <v>13</v>
      </c>
      <c r="D94">
        <v>0</v>
      </c>
      <c r="E94" t="str">
        <f t="shared" ca="1" si="59"/>
        <v>cu</v>
      </c>
      <c r="F94" t="s">
        <v>41</v>
      </c>
      <c r="G94" t="s">
        <v>104</v>
      </c>
      <c r="H94">
        <v>25</v>
      </c>
      <c r="I94" t="str">
        <f t="shared" si="60"/>
        <v>다이아다소많음</v>
      </c>
      <c r="J94" t="str">
        <f t="shared" ca="1" si="61"/>
        <v/>
      </c>
      <c r="N94" t="str">
        <f t="shared" si="62"/>
        <v/>
      </c>
      <c r="O94" t="str">
        <f t="shared" ca="1" si="63"/>
        <v/>
      </c>
      <c r="S94" t="str">
        <f t="shared" si="64"/>
        <v/>
      </c>
      <c r="T94">
        <v>1</v>
      </c>
      <c r="U9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</v>
      </c>
      <c r="V94" t="str">
        <f t="shared" ca="1" si="66"/>
        <v>{"id":"sn","da":13,"ad":0,"tp1":"cu","vl1":"DI","cn1":25}</v>
      </c>
    </row>
    <row r="95" spans="1:22">
      <c r="A95" t="s">
        <v>103</v>
      </c>
      <c r="B95" t="str">
        <f>VLOOKUP(A95,CumulativeEventTypeTable!$A:$B,MATCH(CumulativeEventTypeTable!$B$1,CumulativeEventRewardTable!$A$1:$B$1,0),0)</f>
        <v>서프라이즈 노드워 상자</v>
      </c>
      <c r="C95">
        <v>14</v>
      </c>
      <c r="D95">
        <v>0</v>
      </c>
      <c r="E95" t="str">
        <f t="shared" ca="1" si="59"/>
        <v>cu</v>
      </c>
      <c r="F95" t="s">
        <v>41</v>
      </c>
      <c r="G95" t="s">
        <v>106</v>
      </c>
      <c r="H95">
        <v>4000</v>
      </c>
      <c r="I95" t="str">
        <f t="shared" si="60"/>
        <v/>
      </c>
      <c r="J95" t="str">
        <f t="shared" ca="1" si="61"/>
        <v/>
      </c>
      <c r="N95" t="str">
        <f t="shared" si="62"/>
        <v/>
      </c>
      <c r="O95" t="str">
        <f t="shared" ca="1" si="63"/>
        <v/>
      </c>
      <c r="S95" t="str">
        <f t="shared" si="64"/>
        <v/>
      </c>
      <c r="T95">
        <v>1</v>
      </c>
      <c r="U9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</v>
      </c>
      <c r="V95" t="str">
        <f t="shared" ca="1" si="66"/>
        <v>{"id":"sn","da":14,"ad":0,"tp1":"cu","vl1":"GO","cn1":4000}</v>
      </c>
    </row>
    <row r="96" spans="1:22">
      <c r="A96" t="s">
        <v>103</v>
      </c>
      <c r="B96" t="str">
        <f>VLOOKUP(A96,CumulativeEventTypeTable!$A:$B,MATCH(CumulativeEventTypeTable!$B$1,CumulativeEventRewardTable!$A$1:$B$1,0),0)</f>
        <v>서프라이즈 노드워 상자</v>
      </c>
      <c r="C96">
        <v>15</v>
      </c>
      <c r="D96">
        <v>0</v>
      </c>
      <c r="E96" t="str">
        <f t="shared" ca="1" si="59"/>
        <v>cu</v>
      </c>
      <c r="F96" t="s">
        <v>41</v>
      </c>
      <c r="G96" t="s">
        <v>104</v>
      </c>
      <c r="H96">
        <v>50</v>
      </c>
      <c r="I96" t="str">
        <f t="shared" si="60"/>
        <v>다이아너무많음</v>
      </c>
      <c r="J96" t="str">
        <f t="shared" ca="1" si="61"/>
        <v/>
      </c>
      <c r="N96" t="str">
        <f t="shared" si="62"/>
        <v/>
      </c>
      <c r="O96" t="str">
        <f t="shared" ca="1" si="63"/>
        <v/>
      </c>
      <c r="S96" t="str">
        <f t="shared" si="64"/>
        <v/>
      </c>
      <c r="T96">
        <v>1</v>
      </c>
      <c r="U9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96" t="str">
        <f t="shared" ca="1" si="66"/>
        <v>{"id":"sn","da":15,"ad":0,"tp1":"cu","vl1":"DI","cn1":50}</v>
      </c>
    </row>
    <row r="97" spans="1:22">
      <c r="A97" t="s">
        <v>103</v>
      </c>
      <c r="B97" t="str">
        <f>VLOOKUP(A97,CumulativeEventTypeTable!$A:$B,MATCH(CumulativeEventTypeTable!$B$1,CumulativeEventRewardTable!$A$1:$B$1,0),0)</f>
        <v>서프라이즈 노드워 상자</v>
      </c>
      <c r="C97">
        <v>16</v>
      </c>
      <c r="D97">
        <v>0</v>
      </c>
      <c r="E97" t="str">
        <f t="shared" ca="1" si="59"/>
        <v>cu</v>
      </c>
      <c r="F97" t="s">
        <v>41</v>
      </c>
      <c r="G97" t="s">
        <v>84</v>
      </c>
      <c r="H97">
        <v>3500</v>
      </c>
      <c r="I97" t="str">
        <f t="shared" si="60"/>
        <v/>
      </c>
      <c r="J97" t="str">
        <f t="shared" ca="1" si="61"/>
        <v/>
      </c>
      <c r="N97" t="str">
        <f t="shared" si="62"/>
        <v/>
      </c>
      <c r="O97" t="str">
        <f t="shared" ca="1" si="63"/>
        <v/>
      </c>
      <c r="S97" t="str">
        <f t="shared" si="64"/>
        <v/>
      </c>
      <c r="T97">
        <v>1</v>
      </c>
      <c r="U9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97" t="str">
        <f t="shared" ca="1" si="66"/>
        <v>{"id":"sn","da":16,"ad":0,"tp1":"cu","vl1":"GO","cn1":3500}</v>
      </c>
    </row>
    <row r="98" spans="1:22">
      <c r="A98" t="s">
        <v>103</v>
      </c>
      <c r="B98" t="str">
        <f>VLOOKUP(A98,CumulativeEventTypeTable!$A:$B,MATCH(CumulativeEventTypeTable!$B$1,CumulativeEventRewardTable!$A$1:$B$1,0),0)</f>
        <v>서프라이즈 노드워 상자</v>
      </c>
      <c r="C98">
        <v>17</v>
      </c>
      <c r="D98">
        <v>0</v>
      </c>
      <c r="E98" t="str">
        <f t="shared" ca="1" si="59"/>
        <v>cu</v>
      </c>
      <c r="F98" t="s">
        <v>41</v>
      </c>
      <c r="G98" t="s">
        <v>104</v>
      </c>
      <c r="H98">
        <v>35</v>
      </c>
      <c r="I98" t="str">
        <f t="shared" si="60"/>
        <v>다이아너무많음</v>
      </c>
      <c r="J98" t="str">
        <f t="shared" ca="1" si="61"/>
        <v/>
      </c>
      <c r="N98" t="str">
        <f t="shared" si="62"/>
        <v/>
      </c>
      <c r="O98" t="str">
        <f t="shared" ca="1" si="63"/>
        <v/>
      </c>
      <c r="S98" t="str">
        <f t="shared" si="64"/>
        <v/>
      </c>
      <c r="T98">
        <v>1</v>
      </c>
      <c r="U9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98" t="str">
        <f t="shared" ca="1" si="66"/>
        <v>{"id":"sn","da":17,"ad":0,"tp1":"cu","vl1":"DI","cn1":35}</v>
      </c>
    </row>
    <row r="99" spans="1:22">
      <c r="A99" t="s">
        <v>103</v>
      </c>
      <c r="B99" t="str">
        <f>VLOOKUP(A99,CumulativeEventTypeTable!$A:$B,MATCH(CumulativeEventTypeTable!$B$1,CumulativeEventRewardTable!$A$1:$B$1,0),0)</f>
        <v>서프라이즈 노드워 상자</v>
      </c>
      <c r="C99">
        <v>18</v>
      </c>
      <c r="D99">
        <v>0</v>
      </c>
      <c r="E99" t="str">
        <f t="shared" ca="1" si="59"/>
        <v>cu</v>
      </c>
      <c r="F99" t="s">
        <v>41</v>
      </c>
      <c r="G99" t="s">
        <v>84</v>
      </c>
      <c r="H99">
        <v>5000</v>
      </c>
      <c r="I99" t="str">
        <f t="shared" si="60"/>
        <v/>
      </c>
      <c r="J99" t="str">
        <f t="shared" ca="1" si="61"/>
        <v/>
      </c>
      <c r="N99" t="str">
        <f t="shared" si="62"/>
        <v/>
      </c>
      <c r="O99" t="str">
        <f t="shared" ca="1" si="63"/>
        <v/>
      </c>
      <c r="S99" t="str">
        <f t="shared" si="64"/>
        <v/>
      </c>
      <c r="T99">
        <v>1</v>
      </c>
      <c r="U9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99" t="str">
        <f t="shared" ca="1" si="66"/>
        <v>{"id":"sn","da":18,"ad":0,"tp1":"cu","vl1":"GO","cn1":5000}</v>
      </c>
    </row>
    <row r="100" spans="1:22">
      <c r="A100" t="s">
        <v>103</v>
      </c>
      <c r="B100" t="str">
        <f>VLOOKUP(A100,CumulativeEventTypeTable!$A:$B,MATCH(CumulativeEventTypeTable!$B$1,CumulativeEventRewardTable!$A$1:$B$1,0),0)</f>
        <v>서프라이즈 노드워 상자</v>
      </c>
      <c r="C100">
        <v>19</v>
      </c>
      <c r="D100">
        <v>0</v>
      </c>
      <c r="E100" t="str">
        <f t="shared" ca="1" si="59"/>
        <v>cu</v>
      </c>
      <c r="F100" t="s">
        <v>41</v>
      </c>
      <c r="G100" t="s">
        <v>105</v>
      </c>
      <c r="H100">
        <v>12</v>
      </c>
      <c r="I100" t="str">
        <f t="shared" si="60"/>
        <v/>
      </c>
      <c r="J100" t="str">
        <f t="shared" ca="1" si="61"/>
        <v/>
      </c>
      <c r="N100" t="str">
        <f t="shared" si="62"/>
        <v/>
      </c>
      <c r="O100" t="str">
        <f t="shared" ca="1" si="63"/>
        <v/>
      </c>
      <c r="S100" t="str">
        <f t="shared" si="64"/>
        <v/>
      </c>
      <c r="T100">
        <v>1</v>
      </c>
      <c r="U10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100" t="str">
        <f t="shared" ca="1" si="66"/>
        <v>{"id":"sn","da":19,"ad":0,"tp1":"cu","vl1":"EN","cn1":12}</v>
      </c>
    </row>
    <row r="101" spans="1:22">
      <c r="A101" t="s">
        <v>103</v>
      </c>
      <c r="B101" t="str">
        <f>VLOOKUP(A101,CumulativeEventTypeTable!$A:$B,MATCH(CumulativeEventTypeTable!$B$1,CumulativeEventRewardTable!$A$1:$B$1,0),0)</f>
        <v>서프라이즈 노드워 상자</v>
      </c>
      <c r="C101">
        <v>20</v>
      </c>
      <c r="D101">
        <v>1</v>
      </c>
      <c r="E101" t="str">
        <f t="shared" ca="1" si="59"/>
        <v>cu</v>
      </c>
      <c r="F101" t="s">
        <v>41</v>
      </c>
      <c r="G101" t="s">
        <v>83</v>
      </c>
      <c r="H101">
        <v>75</v>
      </c>
      <c r="I101" t="str">
        <f t="shared" si="60"/>
        <v>다이아너무많음</v>
      </c>
      <c r="J101" t="str">
        <f t="shared" ca="1" si="61"/>
        <v>cu</v>
      </c>
      <c r="K101" t="s">
        <v>41</v>
      </c>
      <c r="L101" t="s">
        <v>84</v>
      </c>
      <c r="M101">
        <v>25000</v>
      </c>
      <c r="N101" t="str">
        <f t="shared" si="62"/>
        <v/>
      </c>
      <c r="O101" t="str">
        <f t="shared" ca="1" si="63"/>
        <v/>
      </c>
      <c r="S101" t="str">
        <f t="shared" si="64"/>
        <v/>
      </c>
      <c r="T101">
        <v>1</v>
      </c>
      <c r="U10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1" t="str">
        <f t="shared" ca="1" si="66"/>
        <v>{"id":"sn","da":20,"ad":1,"tp1":"cu","vl1":"DI","cn1":75,"tp2":"cu","vl2":"GO","cn2":25000}</v>
      </c>
    </row>
    <row r="102" spans="1:22">
      <c r="A102" t="s">
        <v>77</v>
      </c>
      <c r="B102" t="str">
        <f>VLOOKUP(A102,CumulativeEventTypeTable!$A:$B,MATCH(CumulativeEventTypeTable!$B$1,CumulativeEventRewardTable!$A$1:$B$1,0),0)</f>
        <v>복귀유저 누적 로그인</v>
      </c>
      <c r="C102">
        <v>1</v>
      </c>
      <c r="D102">
        <v>0</v>
      </c>
      <c r="E102" t="str">
        <f t="shared" ca="1" si="43"/>
        <v>cu</v>
      </c>
      <c r="F102" t="s">
        <v>2</v>
      </c>
      <c r="G102" t="s">
        <v>62</v>
      </c>
      <c r="H102">
        <v>2000</v>
      </c>
      <c r="I102" t="str">
        <f t="shared" si="44"/>
        <v/>
      </c>
      <c r="J102" t="str">
        <f t="shared" ref="J102:J108" ca="1" si="67">IF(ISBLANK(K102),"",
VLOOKUP(K102,OFFSET(INDIRECT("$A:$B"),0,MATCH(K$1&amp;"_Verify",INDIRECT("$1:$1"),0)-1),2,0)
)</f>
        <v/>
      </c>
      <c r="N102" t="str">
        <f t="shared" ref="N102:N108" si="68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8" ca="1" si="69">IF(ISBLANK(P102),"",
VLOOKUP(P102,OFFSET(INDIRECT("$A:$B"),0,MATCH(P$1&amp;"_Verify",INDIRECT("$1:$1"),0)-1),2,0)
)</f>
        <v/>
      </c>
      <c r="S102" t="str">
        <f t="shared" ref="S102:S108" si="70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2" t="str">
        <f t="shared" si="27"/>
        <v/>
      </c>
    </row>
    <row r="103" spans="1:22">
      <c r="A103" t="s">
        <v>77</v>
      </c>
      <c r="B103" t="str">
        <f>VLOOKUP(A103,CumulativeEventTypeTable!$A:$B,MATCH(CumulativeEventTypeTable!$B$1,CumulativeEventRewardTable!$A$1:$B$1,0),0)</f>
        <v>복귀유저 누적 로그인</v>
      </c>
      <c r="C103">
        <v>2</v>
      </c>
      <c r="D103">
        <v>0</v>
      </c>
      <c r="E103" t="str">
        <f t="shared" ca="1" si="43"/>
        <v>cu</v>
      </c>
      <c r="F103" t="s">
        <v>2</v>
      </c>
      <c r="G103" t="s">
        <v>62</v>
      </c>
      <c r="H103">
        <v>2000</v>
      </c>
      <c r="I103" t="str">
        <f t="shared" si="44"/>
        <v/>
      </c>
      <c r="J103" t="str">
        <f t="shared" ca="1" si="67"/>
        <v/>
      </c>
      <c r="N103" t="str">
        <f t="shared" si="68"/>
        <v/>
      </c>
      <c r="O103" t="str">
        <f t="shared" ca="1" si="69"/>
        <v/>
      </c>
      <c r="S103" t="str">
        <f t="shared" si="70"/>
        <v/>
      </c>
      <c r="T103">
        <v>0</v>
      </c>
      <c r="U10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3" t="str">
        <f t="shared" si="27"/>
        <v/>
      </c>
    </row>
    <row r="104" spans="1:22">
      <c r="A104" t="s">
        <v>77</v>
      </c>
      <c r="B104" t="str">
        <f>VLOOKUP(A104,CumulativeEventTypeTable!$A:$B,MATCH(CumulativeEventTypeTable!$B$1,CumulativeEventRewardTable!$A$1:$B$1,0),0)</f>
        <v>복귀유저 누적 로그인</v>
      </c>
      <c r="C104">
        <v>3</v>
      </c>
      <c r="D104">
        <v>0</v>
      </c>
      <c r="E104" t="str">
        <f t="shared" ca="1" si="43"/>
        <v>cu</v>
      </c>
      <c r="F104" t="s">
        <v>2</v>
      </c>
      <c r="G104" t="s">
        <v>62</v>
      </c>
      <c r="H104">
        <v>2000</v>
      </c>
      <c r="I104" t="str">
        <f t="shared" si="44"/>
        <v/>
      </c>
      <c r="J104" t="str">
        <f t="shared" ca="1" si="67"/>
        <v/>
      </c>
      <c r="N104" t="str">
        <f t="shared" si="68"/>
        <v/>
      </c>
      <c r="O104" t="str">
        <f t="shared" ca="1" si="69"/>
        <v/>
      </c>
      <c r="S104" t="str">
        <f t="shared" si="70"/>
        <v/>
      </c>
      <c r="T104">
        <v>0</v>
      </c>
      <c r="U10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4" t="str">
        <f t="shared" si="27"/>
        <v/>
      </c>
    </row>
    <row r="105" spans="1:22">
      <c r="A105" t="s">
        <v>77</v>
      </c>
      <c r="B105" t="str">
        <f>VLOOKUP(A105,CumulativeEventTypeTable!$A:$B,MATCH(CumulativeEventTypeTable!$B$1,CumulativeEventRewardTable!$A$1:$B$1,0),0)</f>
        <v>복귀유저 누적 로그인</v>
      </c>
      <c r="C105">
        <v>4</v>
      </c>
      <c r="D105">
        <v>0</v>
      </c>
      <c r="E105" t="str">
        <f t="shared" ca="1" si="43"/>
        <v>cu</v>
      </c>
      <c r="F105" t="s">
        <v>2</v>
      </c>
      <c r="G105" t="s">
        <v>62</v>
      </c>
      <c r="H105">
        <v>2000</v>
      </c>
      <c r="I105" t="str">
        <f t="shared" si="44"/>
        <v/>
      </c>
      <c r="J105" t="str">
        <f t="shared" ca="1" si="67"/>
        <v/>
      </c>
      <c r="N105" t="str">
        <f t="shared" si="68"/>
        <v/>
      </c>
      <c r="O105" t="str">
        <f t="shared" ca="1" si="69"/>
        <v/>
      </c>
      <c r="S105" t="str">
        <f t="shared" si="70"/>
        <v/>
      </c>
      <c r="T105">
        <v>0</v>
      </c>
      <c r="U10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5" t="str">
        <f t="shared" si="27"/>
        <v/>
      </c>
    </row>
    <row r="106" spans="1:22">
      <c r="A106" t="s">
        <v>77</v>
      </c>
      <c r="B106" t="str">
        <f>VLOOKUP(A106,CumulativeEventTypeTable!$A:$B,MATCH(CumulativeEventTypeTable!$B$1,CumulativeEventRewardTable!$A$1:$B$1,0),0)</f>
        <v>복귀유저 누적 로그인</v>
      </c>
      <c r="C106">
        <v>5</v>
      </c>
      <c r="D106">
        <v>0</v>
      </c>
      <c r="E106" t="str">
        <f t="shared" ca="1" si="43"/>
        <v>cu</v>
      </c>
      <c r="F106" t="s">
        <v>2</v>
      </c>
      <c r="G106" t="s">
        <v>62</v>
      </c>
      <c r="H106">
        <v>2000</v>
      </c>
      <c r="I106" t="str">
        <f t="shared" si="44"/>
        <v/>
      </c>
      <c r="J106" t="str">
        <f t="shared" ca="1" si="67"/>
        <v/>
      </c>
      <c r="N106" t="str">
        <f t="shared" si="68"/>
        <v/>
      </c>
      <c r="O106" t="str">
        <f t="shared" ca="1" si="69"/>
        <v/>
      </c>
      <c r="S106" t="str">
        <f t="shared" si="70"/>
        <v/>
      </c>
      <c r="T106">
        <v>0</v>
      </c>
      <c r="U10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6" t="str">
        <f t="shared" si="27"/>
        <v/>
      </c>
    </row>
    <row r="107" spans="1:22">
      <c r="A107" t="s">
        <v>77</v>
      </c>
      <c r="B107" t="str">
        <f>VLOOKUP(A107,CumulativeEventTypeTable!$A:$B,MATCH(CumulativeEventTypeTable!$B$1,CumulativeEventRewardTable!$A$1:$B$1,0),0)</f>
        <v>복귀유저 누적 로그인</v>
      </c>
      <c r="C107">
        <v>6</v>
      </c>
      <c r="D107">
        <v>0</v>
      </c>
      <c r="E107" t="str">
        <f t="shared" ca="1" si="43"/>
        <v>cu</v>
      </c>
      <c r="F107" t="s">
        <v>2</v>
      </c>
      <c r="G107" t="s">
        <v>62</v>
      </c>
      <c r="H107">
        <v>2000</v>
      </c>
      <c r="I107" t="str">
        <f t="shared" si="44"/>
        <v/>
      </c>
      <c r="J107" t="str">
        <f t="shared" ca="1" si="67"/>
        <v/>
      </c>
      <c r="N107" t="str">
        <f t="shared" si="68"/>
        <v/>
      </c>
      <c r="O107" t="str">
        <f t="shared" ca="1" si="69"/>
        <v/>
      </c>
      <c r="S107" t="str">
        <f t="shared" si="70"/>
        <v/>
      </c>
      <c r="T107">
        <v>0</v>
      </c>
      <c r="U10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7" t="str">
        <f t="shared" si="27"/>
        <v/>
      </c>
    </row>
    <row r="108" spans="1:22">
      <c r="A108" t="s">
        <v>77</v>
      </c>
      <c r="B108" t="str">
        <f>VLOOKUP(A108,CumulativeEventTypeTable!$A:$B,MATCH(CumulativeEventTypeTable!$B$1,CumulativeEventRewardTable!$A$1:$B$1,0),0)</f>
        <v>복귀유저 누적 로그인</v>
      </c>
      <c r="C108">
        <v>7</v>
      </c>
      <c r="D108">
        <v>1</v>
      </c>
      <c r="E108" t="str">
        <f t="shared" ca="1" si="43"/>
        <v>cu</v>
      </c>
      <c r="F108" t="s">
        <v>2</v>
      </c>
      <c r="G108" t="s">
        <v>62</v>
      </c>
      <c r="H108">
        <v>2000</v>
      </c>
      <c r="I108" t="str">
        <f t="shared" si="44"/>
        <v/>
      </c>
      <c r="J108" t="str">
        <f t="shared" ca="1" si="67"/>
        <v/>
      </c>
      <c r="N108" t="str">
        <f t="shared" si="68"/>
        <v/>
      </c>
      <c r="O108" t="str">
        <f t="shared" ca="1" si="69"/>
        <v/>
      </c>
      <c r="S108" t="str">
        <f t="shared" si="70"/>
        <v/>
      </c>
      <c r="T108">
        <v>0</v>
      </c>
      <c r="U10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8" t="str">
        <f t="shared" si="27"/>
        <v/>
      </c>
    </row>
    <row r="109" spans="1:22">
      <c r="A109" t="s">
        <v>90</v>
      </c>
      <c r="B109" t="str">
        <f>VLOOKUP(A109,CumulativeEventTypeTable!$A:$B,MATCH(CumulativeEventTypeTable!$B$1,CumulativeEventRewardTable!$A$1:$B$1,0),0)</f>
        <v>포인트 상점</v>
      </c>
      <c r="C109">
        <v>1</v>
      </c>
      <c r="D109">
        <v>1</v>
      </c>
      <c r="E109" t="str">
        <f t="shared" ref="E109:E111" ca="1" si="71">IF(ISBLANK(F109),"",
VLOOKUP(F109,OFFSET(INDIRECT("$A:$B"),0,MATCH(F$1&amp;"_Verify",INDIRECT("$1:$1"),0)-1),2,0)
)</f>
        <v>dr</v>
      </c>
      <c r="F109" t="s">
        <v>92</v>
      </c>
      <c r="G109" t="s">
        <v>95</v>
      </c>
      <c r="H109">
        <v>100</v>
      </c>
      <c r="I109" t="str">
        <f t="shared" ref="I109:I111" si="72">IF(F109="장비1상자",
  IF(OR(G109&gt;3,H109&gt;5),"장비이상",""),
IF(G109="GO",
  IF(H109&lt;100,"골드이상",""),
IF(G109="DI",
  IF(H109&gt;29,"다이아너무많음",
  IF(H109&gt;9,"다이아다소많음","")),"")))</f>
        <v/>
      </c>
      <c r="J109" t="str">
        <f t="shared" ref="J109:J111" ca="1" si="73">IF(ISBLANK(K109),"",
VLOOKUP(K109,OFFSET(INDIRECT("$A:$B"),0,MATCH(K$1&amp;"_Verify",INDIRECT("$1:$1"),0)-1),2,0)
)</f>
        <v/>
      </c>
      <c r="N109" t="str">
        <f t="shared" ref="N109:N111" si="74">IF(K109="장비1상자",
  IF(OR(L109&gt;3,M109&gt;5),"장비이상",""),
IF(L109="GO",
  IF(M109&lt;100,"골드이상",""),
IF(L109="DI",
  IF(M109&gt;29,"다이아너무많음",
  IF(M109&gt;9,"다이아다소많음","")),"")))</f>
        <v/>
      </c>
      <c r="O109" t="str">
        <f t="shared" ref="O109:O111" ca="1" si="75">IF(ISBLANK(P109),"",
VLOOKUP(P109,OFFSET(INDIRECT("$A:$B"),0,MATCH(P$1&amp;"_Verify",INDIRECT("$1:$1"),0)-1),2,0)
)</f>
        <v/>
      </c>
      <c r="S109" t="str">
        <f t="shared" ref="S109:S111" si="76">IF(P109="장비1상자",
  IF(OR(Q109&gt;3,R109&gt;5),"장비이상",""),
IF(Q109="GO",
  IF(R109&lt;100,"골드이상",""),
IF(Q109="DI",
  IF(R109&gt;29,"다이아너무많음",
  IF(R109&gt;9,"다이아다소많음","")),"")))</f>
        <v/>
      </c>
      <c r="T109">
        <v>1</v>
      </c>
      <c r="U109" t="str">
        <f t="shared" ref="U109:U111" ca="1" si="77">IF(ROW()=2,V109,OFFSET(U109,-1,0)&amp;IF(LEN(V109)=0,"",","&amp;V109))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</v>
      </c>
      <c r="V109" t="str">
        <f t="shared" ref="V109:V111" ca="1" si="78">IF(T109&lt;&gt;1,"",
"{"""&amp;A$1&amp;""":"""&amp;A109&amp;""""
&amp;","""&amp;C$1&amp;""":"&amp;C109
&amp;","""&amp;D$1&amp;""":"&amp;D109
&amp;IF(LEN(E109)=0,"",","""&amp;E$1&amp;""":"""&amp;E109&amp;"""")
&amp;IF(LEN(G109)=0,"",","""&amp;G$1&amp;""":"""&amp;G109&amp;"""")
&amp;IF(LEN(H109)=0,"",","""&amp;H$1&amp;""":"&amp;H109)
&amp;IF(LEN(J109)=0,"",","""&amp;J$1&amp;""":"""&amp;J109&amp;"""")
&amp;IF(LEN(L109)=0,"",","""&amp;L$1&amp;""":"""&amp;L109&amp;"""")
&amp;IF(LEN(M109)=0,"",","""&amp;M$1&amp;""":"&amp;M109)
&amp;IF(LEN(O109)=0,"",","""&amp;O$1&amp;""":"""&amp;O109&amp;"""")
&amp;IF(LEN(Q109)=0,"",","""&amp;Q$1&amp;""":"""&amp;Q109&amp;"""")
&amp;IF(LEN(R109)=0,"",","""&amp;R$1&amp;""":"&amp;R109)&amp;"}")</f>
        <v>{"id":"ps","da":1,"ad":1,"tp1":"dr","vl1":"pg1","cn1":100}</v>
      </c>
    </row>
    <row r="110" spans="1:22">
      <c r="A110" t="s">
        <v>90</v>
      </c>
      <c r="B110" t="str">
        <f>VLOOKUP(A110,CumulativeEventTypeTable!$A:$B,MATCH(CumulativeEventTypeTable!$B$1,CumulativeEventRewardTable!$A$1:$B$1,0),0)</f>
        <v>포인트 상점</v>
      </c>
      <c r="C110">
        <v>2</v>
      </c>
      <c r="D110">
        <v>1</v>
      </c>
      <c r="E110" t="str">
        <f t="shared" ca="1" si="71"/>
        <v>dr</v>
      </c>
      <c r="F110" t="s">
        <v>92</v>
      </c>
      <c r="G110" t="s">
        <v>96</v>
      </c>
      <c r="H110">
        <v>500</v>
      </c>
      <c r="I110" t="str">
        <f t="shared" si="72"/>
        <v/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,{"id":"ps","da":2,"ad":1,"tp1":"dr","vl1":"pg2","cn1":500}</v>
      </c>
      <c r="V110" t="str">
        <f t="shared" ca="1" si="78"/>
        <v>{"id":"ps","da":2,"ad":1,"tp1":"dr","vl1":"pg2","cn1":500}</v>
      </c>
    </row>
    <row r="111" spans="1:22">
      <c r="A111" t="s">
        <v>90</v>
      </c>
      <c r="B111" t="str">
        <f>VLOOKUP(A111,CumulativeEventTypeTable!$A:$B,MATCH(CumulativeEventTypeTable!$B$1,CumulativeEventRewardTable!$A$1:$B$1,0),0)</f>
        <v>포인트 상점</v>
      </c>
      <c r="C111">
        <v>3</v>
      </c>
      <c r="D111">
        <v>1</v>
      </c>
      <c r="E111" t="str">
        <f t="shared" ca="1" si="71"/>
        <v>dr</v>
      </c>
      <c r="F111" t="s">
        <v>92</v>
      </c>
      <c r="G111" t="s">
        <v>97</v>
      </c>
      <c r="H111">
        <v>1500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,{"id":"ps","da":2,"ad":1,"tp1":"dr","vl1":"pg2","cn1":500},{"id":"ps","da":3,"ad":1,"tp1":"dr","vl1":"pg3","cn1":1500}</v>
      </c>
      <c r="V111" t="str">
        <f t="shared" ca="1" si="78"/>
        <v>{"id":"ps","da":3,"ad":1,"tp1":"dr","vl1":"pg3","cn1":1500}</v>
      </c>
    </row>
    <row r="112" spans="1:22">
      <c r="A112" t="s">
        <v>100</v>
      </c>
      <c r="B112" t="str">
        <f>VLOOKUP(A112,CumulativeEventTypeTable!$A:$B,MATCH(CumulativeEventTypeTable!$B$1,CumulativeEventRewardTable!$A$1:$B$1,0),0)</f>
        <v>포인트 상점</v>
      </c>
      <c r="C112">
        <v>4</v>
      </c>
      <c r="D112">
        <v>1</v>
      </c>
      <c r="E112" t="str">
        <f t="shared" ref="E112:E113" ca="1" si="79">IF(ISBLANK(F112),"",
VLOOKUP(F112,OFFSET(INDIRECT("$A:$B"),0,MATCH(F$1&amp;"_Verify",INDIRECT("$1:$1"),0)-1),2,0)
)</f>
        <v>dr</v>
      </c>
      <c r="F112" t="s">
        <v>92</v>
      </c>
      <c r="G112" t="s">
        <v>101</v>
      </c>
      <c r="H112">
        <v>20</v>
      </c>
      <c r="I112" t="str">
        <f t="shared" ref="I112:I113" si="80">IF(F112="장비1상자",
  IF(OR(G112&gt;3,H112&gt;5),"장비이상",""),
IF(G112="GO",
  IF(H112&lt;100,"골드이상",""),
IF(G112="DI",
  IF(H112&gt;29,"다이아너무많음",
  IF(H112&gt;9,"다이아다소많음","")),"")))</f>
        <v/>
      </c>
      <c r="J112" t="str">
        <f t="shared" ref="J112:J113" ca="1" si="81">IF(ISBLANK(K112),"",
VLOOKUP(K112,OFFSET(INDIRECT("$A:$B"),0,MATCH(K$1&amp;"_Verify",INDIRECT("$1:$1"),0)-1),2,0)
)</f>
        <v/>
      </c>
      <c r="N112" t="str">
        <f t="shared" ref="N112:N113" si="82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3" ca="1" si="83">IF(ISBLANK(P112),"",
VLOOKUP(P112,OFFSET(INDIRECT("$A:$B"),0,MATCH(P$1&amp;"_Verify",INDIRECT("$1:$1"),0)-1),2,0)
)</f>
        <v/>
      </c>
      <c r="S112" t="str">
        <f t="shared" ref="S112:S113" si="84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1</v>
      </c>
      <c r="U112" t="str">
        <f t="shared" ref="U112:U113" ca="1" si="85">IF(ROW()=2,V112,OFFSET(U112,-1,0)&amp;IF(LEN(V112)=0,"",","&amp;V112))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,{"id":"ps","da":2,"ad":1,"tp1":"dr","vl1":"pg2","cn1":500},{"id":"ps","da":3,"ad":1,"tp1":"dr","vl1":"pg3","cn1":1500},{"id":"ps","da":4,"ad":1,"tp1":"dr","vl1":"pg4","cn1":20}</v>
      </c>
      <c r="V112" t="str">
        <f t="shared" ref="V112:V113" ca="1" si="86">IF(T112&lt;&gt;1,"",
"{"""&amp;A$1&amp;""":"""&amp;A112&amp;""""
&amp;","""&amp;C$1&amp;""":"&amp;C112
&amp;","""&amp;D$1&amp;""":"&amp;D112
&amp;IF(LEN(E112)=0,"",","""&amp;E$1&amp;""":"""&amp;E112&amp;"""")
&amp;IF(LEN(G112)=0,"",","""&amp;G$1&amp;""":"""&amp;G112&amp;"""")
&amp;IF(LEN(H112)=0,"",","""&amp;H$1&amp;""":"&amp;H112)
&amp;IF(LEN(J112)=0,"",","""&amp;J$1&amp;""":"""&amp;J112&amp;"""")
&amp;IF(LEN(L112)=0,"",","""&amp;L$1&amp;""":"""&amp;L112&amp;"""")
&amp;IF(LEN(M112)=0,"",","""&amp;M$1&amp;""":"&amp;M112)
&amp;IF(LEN(O112)=0,"",","""&amp;O$1&amp;""":"""&amp;O112&amp;"""")
&amp;IF(LEN(Q112)=0,"",","""&amp;Q$1&amp;""":"""&amp;Q112&amp;"""")
&amp;IF(LEN(R112)=0,"",","""&amp;R$1&amp;""":"&amp;R112)&amp;"}")</f>
        <v>{"id":"ps","da":4,"ad":1,"tp1":"dr","vl1":"pg4","cn1":20}</v>
      </c>
    </row>
    <row r="113" spans="1:22">
      <c r="A113" t="s">
        <v>100</v>
      </c>
      <c r="B113" t="str">
        <f>VLOOKUP(A113,CumulativeEventTypeTable!$A:$B,MATCH(CumulativeEventTypeTable!$B$1,CumulativeEventRewardTable!$A$1:$B$1,0),0)</f>
        <v>포인트 상점</v>
      </c>
      <c r="C113">
        <v>5</v>
      </c>
      <c r="D113">
        <v>1</v>
      </c>
      <c r="E113" t="str">
        <f t="shared" ca="1" si="79"/>
        <v>dr</v>
      </c>
      <c r="F113" t="s">
        <v>92</v>
      </c>
      <c r="G113" t="s">
        <v>102</v>
      </c>
      <c r="H113">
        <v>50</v>
      </c>
      <c r="I113" t="str">
        <f t="shared" si="80"/>
        <v/>
      </c>
      <c r="J113" t="str">
        <f t="shared" ca="1" si="81"/>
        <v/>
      </c>
      <c r="N113" t="str">
        <f t="shared" si="82"/>
        <v/>
      </c>
      <c r="O113" t="str">
        <f t="shared" ca="1" si="83"/>
        <v/>
      </c>
      <c r="S113" t="str">
        <f t="shared" si="84"/>
        <v/>
      </c>
      <c r="T113">
        <v>1</v>
      </c>
      <c r="U113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g1","cn1":100},{"id":"ps","da":2,"ad":1,"tp1":"dr","vl1":"pg2","cn1":500},{"id":"ps","da":3,"ad":1,"tp1":"dr","vl1":"pg3","cn1":1500},{"id":"ps","da":4,"ad":1,"tp1":"dr","vl1":"pg4","cn1":20},{"id":"ps","da":5,"ad":1,"tp1":"dr","vl1":"pg5","cn1":50}</v>
      </c>
      <c r="V113" t="str">
        <f t="shared" ca="1" si="86"/>
        <v>{"id":"ps","da":5,"ad":1,"tp1":"dr","vl1":"pg5","cn1":50}</v>
      </c>
    </row>
  </sheetData>
  <phoneticPr fontId="1" type="noConversion"/>
  <dataValidations count="1">
    <dataValidation type="list" allowBlank="1" showInputMessage="1" showErrorMessage="1" sqref="P2:P111 F2:F111 K2:K11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2021-08-19T02:15:10Z</dcterms:modified>
</cp:coreProperties>
</file>