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F2ECA65-6C05-4BFB-8780-2882D6C2A562}" xr6:coauthVersionLast="47" xr6:coauthVersionMax="47" xr10:uidLastSave="{00000000-0000-0000-0000-000000000000}"/>
  <bookViews>
    <workbookView xWindow="-28920" yWindow="-120" windowWidth="29040" windowHeight="15840" tabRatio="653" activeTab="3" xr2:uid="{1BFDBDDD-03BC-42BF-BA52-8E4216F92F7B}"/>
    <workbookView xWindow="-289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2" i="11" l="1"/>
  <c r="D53" i="11"/>
  <c r="T30" i="11"/>
  <c r="S30" i="11"/>
  <c r="S31" i="11"/>
  <c r="T31" i="11"/>
  <c r="S32" i="11"/>
  <c r="T32" i="11"/>
  <c r="C32" i="11"/>
  <c r="T52" i="11"/>
  <c r="S52" i="11"/>
  <c r="T16" i="11"/>
  <c r="S16" i="11"/>
  <c r="T15" i="11"/>
  <c r="S15" i="11"/>
  <c r="T14" i="11"/>
  <c r="S14" i="11"/>
  <c r="S51" i="11"/>
  <c r="T51" i="11"/>
  <c r="T67" i="11"/>
  <c r="S67" i="11"/>
  <c r="T64" i="11"/>
  <c r="S64" i="11"/>
  <c r="T23" i="11"/>
  <c r="S23" i="11"/>
  <c r="S24" i="11"/>
  <c r="T24" i="11"/>
  <c r="S25" i="11"/>
  <c r="T25" i="11"/>
  <c r="D25" i="11"/>
  <c r="C25" i="11"/>
  <c r="D16" i="11"/>
  <c r="C16" i="11"/>
  <c r="S65" i="11"/>
  <c r="T65" i="11"/>
  <c r="S66" i="11"/>
  <c r="T66" i="11"/>
  <c r="S68" i="11"/>
  <c r="T68" i="11"/>
  <c r="S69" i="11"/>
  <c r="T69" i="11"/>
  <c r="D69" i="11"/>
  <c r="C69" i="11"/>
  <c r="C66" i="11"/>
  <c r="T53" i="11"/>
  <c r="S53" i="11"/>
  <c r="C53" i="11"/>
  <c r="D66" i="11" l="1"/>
  <c r="D22" i="11" l="1"/>
  <c r="D55" i="11"/>
  <c r="D38" i="11"/>
  <c r="T46" i="11"/>
  <c r="S46" i="11"/>
  <c r="D46" i="11"/>
  <c r="C46" i="11"/>
  <c r="T38" i="11"/>
  <c r="S38" i="11"/>
  <c r="C38" i="11"/>
  <c r="T36" i="11"/>
  <c r="S36" i="11"/>
  <c r="D36" i="11"/>
  <c r="C36" i="11"/>
  <c r="T22" i="11"/>
  <c r="S22" i="11"/>
  <c r="C22" i="11"/>
  <c r="T7" i="11"/>
  <c r="S7" i="11"/>
  <c r="D7" i="11"/>
  <c r="C7" i="11"/>
  <c r="T57" i="11"/>
  <c r="S57" i="11"/>
  <c r="D57" i="11"/>
  <c r="C57" i="11"/>
  <c r="T55" i="11"/>
  <c r="S55" i="11"/>
  <c r="C55" i="11"/>
  <c r="T27" i="11" l="1"/>
  <c r="S27" i="11"/>
  <c r="C27" i="11"/>
  <c r="C24" i="11"/>
  <c r="T11" i="11"/>
  <c r="S11" i="11"/>
  <c r="C11" i="11"/>
  <c r="T63" i="11"/>
  <c r="S63" i="11"/>
  <c r="C63" i="11"/>
  <c r="T61" i="11"/>
  <c r="S61" i="11"/>
  <c r="C61" i="11"/>
  <c r="C45" i="11" l="1"/>
  <c r="S45" i="11"/>
  <c r="T45" i="11"/>
  <c r="C52" i="11"/>
  <c r="T50" i="11"/>
  <c r="S50" i="11"/>
  <c r="C50" i="11"/>
  <c r="C68" i="11" l="1"/>
  <c r="AB35" i="11"/>
  <c r="AB34" i="11"/>
  <c r="T37" i="11" l="1"/>
  <c r="S37" i="11"/>
  <c r="C37" i="11"/>
  <c r="T21" i="11"/>
  <c r="S21" i="11"/>
  <c r="C21" i="11"/>
  <c r="T6" i="11"/>
  <c r="S6" i="11"/>
  <c r="C6" i="11"/>
  <c r="T56" i="11"/>
  <c r="S56" i="11"/>
  <c r="S19" i="11" l="1"/>
  <c r="T19" i="11"/>
  <c r="S20" i="11"/>
  <c r="T20" i="11"/>
  <c r="S10" i="11"/>
  <c r="T10" i="11"/>
  <c r="S58" i="11"/>
  <c r="T58" i="11"/>
  <c r="S59" i="11"/>
  <c r="T59" i="11"/>
  <c r="C20" i="11"/>
  <c r="C10" i="11"/>
  <c r="C59" i="11"/>
  <c r="T49" i="11" l="1"/>
  <c r="S49" i="11"/>
  <c r="C49" i="11"/>
  <c r="T47" i="11"/>
  <c r="S47" i="11"/>
  <c r="C47" i="11"/>
  <c r="T48" i="11"/>
  <c r="S48" i="11"/>
  <c r="C48" i="11"/>
  <c r="T35" i="11"/>
  <c r="S35" i="11"/>
  <c r="C35" i="11"/>
  <c r="C19" i="11"/>
  <c r="C17" i="11"/>
  <c r="S17" i="11"/>
  <c r="T17" i="11"/>
  <c r="T18" i="11"/>
  <c r="S18" i="11"/>
  <c r="C18" i="11"/>
  <c r="T4" i="11"/>
  <c r="S4" i="11"/>
  <c r="C4" i="11"/>
  <c r="T5" i="11"/>
  <c r="S5" i="11"/>
  <c r="C5" i="11"/>
  <c r="C58" i="11"/>
  <c r="C60" i="11" l="1"/>
  <c r="S60" i="11"/>
  <c r="T60" i="11"/>
  <c r="C56" i="11"/>
  <c r="C41" i="11"/>
  <c r="S41" i="11"/>
  <c r="T41" i="11"/>
  <c r="C42" i="11"/>
  <c r="S42" i="11"/>
  <c r="T42" i="11"/>
  <c r="C23" i="11"/>
  <c r="C26" i="11"/>
  <c r="S26" i="11"/>
  <c r="T26" i="11"/>
  <c r="T12" i="11"/>
  <c r="S12" i="11"/>
  <c r="C12" i="11"/>
  <c r="B12" i="11"/>
  <c r="V12" i="11" l="1"/>
  <c r="AB33" i="11"/>
  <c r="C31" i="11"/>
  <c r="C67" i="11"/>
  <c r="B64" i="11" l="1"/>
  <c r="V64" i="11" s="1"/>
  <c r="B51" i="11"/>
  <c r="V51" i="11" s="1"/>
  <c r="B43" i="11"/>
  <c r="B41" i="11"/>
  <c r="B39" i="11"/>
  <c r="B40" i="11" s="1"/>
  <c r="B33" i="11"/>
  <c r="B28" i="11"/>
  <c r="B14" i="11"/>
  <c r="B13" i="11"/>
  <c r="B4" i="11"/>
  <c r="B2" i="11"/>
  <c r="C65" i="11"/>
  <c r="B15" i="11" l="1"/>
  <c r="V15" i="11" s="1"/>
  <c r="V14" i="11"/>
  <c r="B52" i="11"/>
  <c r="V52" i="11" s="1"/>
  <c r="E12" i="11"/>
  <c r="B45" i="11"/>
  <c r="B46" i="11" s="1"/>
  <c r="B44" i="11"/>
  <c r="E43" i="11" s="1"/>
  <c r="B49" i="11"/>
  <c r="B19" i="11"/>
  <c r="V19" i="11" s="1"/>
  <c r="V4" i="11"/>
  <c r="B5" i="11"/>
  <c r="E4" i="11" s="1"/>
  <c r="B56" i="11"/>
  <c r="B42" i="11"/>
  <c r="E41" i="11" s="1"/>
  <c r="V41" i="11"/>
  <c r="B60" i="11"/>
  <c r="B61" i="11" s="1"/>
  <c r="B47" i="11"/>
  <c r="B34" i="11"/>
  <c r="B17" i="11"/>
  <c r="B67" i="11"/>
  <c r="V67" i="11" s="1"/>
  <c r="B54" i="11"/>
  <c r="B62" i="11"/>
  <c r="E40" i="11"/>
  <c r="E39" i="11"/>
  <c r="B65" i="11"/>
  <c r="B29" i="11"/>
  <c r="B3" i="11"/>
  <c r="E14" i="11" l="1"/>
  <c r="B16" i="11"/>
  <c r="V16" i="11" s="1"/>
  <c r="B53" i="11"/>
  <c r="E52" i="11" s="1"/>
  <c r="B66" i="11"/>
  <c r="V66" i="11" s="1"/>
  <c r="V65" i="11"/>
  <c r="V46" i="11"/>
  <c r="E46" i="11"/>
  <c r="E45" i="11"/>
  <c r="V56" i="11"/>
  <c r="B57" i="11"/>
  <c r="B55" i="11"/>
  <c r="B63" i="11"/>
  <c r="B58" i="11"/>
  <c r="V58" i="11" s="1"/>
  <c r="V61" i="11"/>
  <c r="E61" i="11"/>
  <c r="V45" i="11"/>
  <c r="B30" i="11"/>
  <c r="B6" i="11"/>
  <c r="E5" i="11" s="1"/>
  <c r="B50" i="11"/>
  <c r="E49" i="11" s="1"/>
  <c r="B68" i="11"/>
  <c r="B21" i="11"/>
  <c r="B37" i="11"/>
  <c r="B20" i="11"/>
  <c r="V20" i="11" s="1"/>
  <c r="E44" i="11"/>
  <c r="V49" i="11"/>
  <c r="V47" i="11"/>
  <c r="B48" i="11"/>
  <c r="E47" i="11" s="1"/>
  <c r="B35" i="11"/>
  <c r="E34" i="11" s="1"/>
  <c r="V17" i="11"/>
  <c r="B18" i="11"/>
  <c r="E17" i="11" s="1"/>
  <c r="V5" i="11"/>
  <c r="V60" i="11"/>
  <c r="E60" i="11"/>
  <c r="E42" i="11"/>
  <c r="V42" i="11"/>
  <c r="B26" i="11"/>
  <c r="E33" i="11"/>
  <c r="E51" i="11"/>
  <c r="E2" i="11"/>
  <c r="E65" i="11"/>
  <c r="E64" i="11"/>
  <c r="E28" i="11"/>
  <c r="E13" i="11"/>
  <c r="E53" i="11" l="1"/>
  <c r="V53" i="11"/>
  <c r="E29" i="11"/>
  <c r="V30" i="11"/>
  <c r="E15" i="11"/>
  <c r="E16" i="11"/>
  <c r="E66" i="11"/>
  <c r="B69" i="11"/>
  <c r="V69" i="11" s="1"/>
  <c r="V68" i="11"/>
  <c r="B38" i="11"/>
  <c r="B36" i="11"/>
  <c r="E35" i="11" s="1"/>
  <c r="V21" i="11"/>
  <c r="B22" i="11"/>
  <c r="E21" i="11" s="1"/>
  <c r="B7" i="11"/>
  <c r="V57" i="11"/>
  <c r="E57" i="11"/>
  <c r="V55" i="11"/>
  <c r="E55" i="11"/>
  <c r="E54" i="11"/>
  <c r="E56" i="11"/>
  <c r="B27" i="11"/>
  <c r="E26" i="11" s="1"/>
  <c r="V63" i="11"/>
  <c r="E63" i="11"/>
  <c r="E62" i="11"/>
  <c r="B59" i="11"/>
  <c r="B31" i="11"/>
  <c r="V31" i="11" s="1"/>
  <c r="V6" i="11"/>
  <c r="B8" i="11"/>
  <c r="B9" i="11" s="1"/>
  <c r="E8" i="11" s="1"/>
  <c r="V50" i="11"/>
  <c r="E50" i="11"/>
  <c r="V37" i="11"/>
  <c r="E19" i="11"/>
  <c r="B10" i="11"/>
  <c r="E20" i="11"/>
  <c r="E3" i="11"/>
  <c r="V48" i="11"/>
  <c r="E48" i="11"/>
  <c r="V35" i="11"/>
  <c r="V18" i="11"/>
  <c r="E18" i="11"/>
  <c r="B23" i="11"/>
  <c r="V23" i="11" s="1"/>
  <c r="V26" i="11"/>
  <c r="E67" i="11"/>
  <c r="E30" i="11" l="1"/>
  <c r="B32" i="11"/>
  <c r="V32" i="11" s="1"/>
  <c r="E68" i="11"/>
  <c r="E69" i="11"/>
  <c r="V38" i="11"/>
  <c r="E38" i="11"/>
  <c r="E37" i="11"/>
  <c r="V36" i="11"/>
  <c r="E36" i="11"/>
  <c r="B24" i="11"/>
  <c r="V24" i="11" s="1"/>
  <c r="V22" i="11"/>
  <c r="E22" i="11"/>
  <c r="V7" i="11"/>
  <c r="E7" i="11"/>
  <c r="V27" i="11"/>
  <c r="E27" i="11"/>
  <c r="V10" i="11"/>
  <c r="B11" i="11"/>
  <c r="E10" i="11" s="1"/>
  <c r="V59" i="11"/>
  <c r="E58" i="11"/>
  <c r="E59" i="11"/>
  <c r="E9" i="11"/>
  <c r="E6" i="11"/>
  <c r="AH333" i="9"/>
  <c r="E31" i="11" l="1"/>
  <c r="E32" i="11"/>
  <c r="B25" i="11"/>
  <c r="V25" i="11" s="1"/>
  <c r="E23" i="11"/>
  <c r="V11" i="11"/>
  <c r="E11" i="11"/>
  <c r="AB32" i="11"/>
  <c r="E25" i="11" l="1"/>
  <c r="E24" i="11"/>
  <c r="AB31" i="1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S62" i="11" l="1"/>
  <c r="S54" i="11"/>
  <c r="S44" i="11"/>
  <c r="S43" i="11"/>
  <c r="S40" i="11"/>
  <c r="S39" i="11"/>
  <c r="S34" i="11"/>
  <c r="S33" i="11"/>
  <c r="S29" i="11"/>
  <c r="S28" i="11"/>
  <c r="S13" i="11"/>
  <c r="S9" i="11"/>
  <c r="S8" i="11"/>
  <c r="S3" i="11"/>
  <c r="S2" i="11"/>
  <c r="V62" i="11" l="1"/>
  <c r="V54" i="11"/>
  <c r="V44" i="11"/>
  <c r="V43" i="11"/>
  <c r="V40" i="11"/>
  <c r="V39" i="11"/>
  <c r="V34" i="11"/>
  <c r="V33" i="11"/>
  <c r="V29" i="11"/>
  <c r="V28" i="11"/>
  <c r="V13" i="11"/>
  <c r="V9" i="11"/>
  <c r="V8" i="11"/>
  <c r="V3" i="11"/>
  <c r="V2" i="11"/>
  <c r="U2" i="11" s="1"/>
  <c r="U3" i="11" l="1"/>
  <c r="U4" i="11" l="1"/>
  <c r="U5" i="11" l="1"/>
  <c r="U6" i="11" l="1"/>
  <c r="U7" i="11" s="1"/>
  <c r="C64" i="11"/>
  <c r="C62" i="11"/>
  <c r="C54" i="11"/>
  <c r="C51" i="11"/>
  <c r="C44" i="11"/>
  <c r="C43" i="11"/>
  <c r="C40" i="11"/>
  <c r="C39" i="11"/>
  <c r="C34" i="11"/>
  <c r="C33" i="11"/>
  <c r="C30" i="11"/>
  <c r="C29" i="11"/>
  <c r="C28" i="11"/>
  <c r="C15" i="11"/>
  <c r="C14" i="11"/>
  <c r="C13" i="11"/>
  <c r="C9" i="11"/>
  <c r="C8" i="11"/>
  <c r="C3" i="11"/>
  <c r="C2" i="11"/>
  <c r="T62" i="11"/>
  <c r="T54" i="11"/>
  <c r="T44" i="11"/>
  <c r="T43" i="11"/>
  <c r="T40" i="11"/>
  <c r="T39" i="11"/>
  <c r="T34" i="11"/>
  <c r="T33" i="11"/>
  <c r="T29" i="11"/>
  <c r="T28" i="11"/>
  <c r="T13" i="11"/>
  <c r="T9" i="11"/>
  <c r="T8" i="11"/>
  <c r="T3" i="11"/>
  <c r="T2" i="11"/>
  <c r="U8" i="11" l="1"/>
  <c r="U9" i="11" s="1"/>
  <c r="U10" i="11" s="1"/>
  <c r="AZ6" i="9"/>
  <c r="U11" i="11" l="1"/>
  <c r="U12" i="11" s="1"/>
  <c r="U13" i="11" s="1"/>
  <c r="AI373" i="9"/>
  <c r="AI372" i="9"/>
  <c r="AI371" i="9"/>
  <c r="AI370" i="9"/>
  <c r="AI369" i="9"/>
  <c r="AI368" i="9"/>
  <c r="AI367" i="9"/>
  <c r="AI366" i="9"/>
  <c r="AI365" i="9"/>
  <c r="AW10" i="9" s="1"/>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11" i="9" l="1"/>
  <c r="AW12" i="9"/>
  <c r="AW8" i="9"/>
  <c r="AW9" i="9"/>
  <c r="AW13" i="9"/>
  <c r="AW5" i="9"/>
  <c r="AW4" i="9"/>
  <c r="AW3" i="9"/>
  <c r="AW6" i="9"/>
  <c r="AW7" i="9"/>
  <c r="AW14" i="9"/>
  <c r="AW15" i="9"/>
  <c r="AW2" i="9"/>
  <c r="U14" i="11" l="1"/>
  <c r="U15" i="11" s="1"/>
  <c r="J22" i="8"/>
  <c r="J21" i="8"/>
  <c r="J20" i="8"/>
  <c r="J19" i="8"/>
  <c r="J18" i="8"/>
  <c r="J17" i="8"/>
  <c r="J16" i="8"/>
  <c r="J15" i="8"/>
  <c r="J14" i="8"/>
  <c r="J13" i="8"/>
  <c r="J12" i="8"/>
  <c r="J11" i="8"/>
  <c r="J10" i="8"/>
  <c r="J9" i="8"/>
  <c r="J8" i="8"/>
  <c r="J7" i="8"/>
  <c r="J6" i="8"/>
  <c r="J5" i="8"/>
  <c r="J4" i="8"/>
  <c r="J3" i="8"/>
  <c r="J2" i="8"/>
  <c r="U16" i="11" l="1"/>
  <c r="U17" i="11" s="1"/>
  <c r="U18" i="11" s="1"/>
  <c r="U19" i="11" s="1"/>
  <c r="U20" i="11" s="1"/>
  <c r="AK15" i="9"/>
  <c r="AK26" i="9"/>
  <c r="AK35" i="9"/>
  <c r="AK37" i="9"/>
  <c r="AK44" i="9"/>
  <c r="AK47" i="9"/>
  <c r="AK55" i="9"/>
  <c r="AK64" i="9"/>
  <c r="AK76" i="9"/>
  <c r="AK80" i="9"/>
  <c r="AK81" i="9"/>
  <c r="AK87" i="9"/>
  <c r="AK94" i="9"/>
  <c r="AK95" i="9"/>
  <c r="AK96" i="9"/>
  <c r="AK106" i="9"/>
  <c r="AK114" i="9"/>
  <c r="AK116" i="9"/>
  <c r="AK134" i="9"/>
  <c r="AK136" i="9"/>
  <c r="AK145" i="9"/>
  <c r="AK154" i="9"/>
  <c r="AK156" i="9"/>
  <c r="AK165" i="9"/>
  <c r="AK175" i="9"/>
  <c r="AK185" i="9"/>
  <c r="AK194" i="9"/>
  <c r="AK216" i="9"/>
  <c r="AK224" i="9"/>
  <c r="AK234" i="9"/>
  <c r="AK286" i="9"/>
  <c r="AK295" i="9"/>
  <c r="AK311" i="9"/>
  <c r="U21" i="11" l="1"/>
  <c r="U22" i="11" s="1"/>
  <c r="U23" i="11" s="1"/>
  <c r="AU12" i="9"/>
  <c r="AU11" i="9"/>
  <c r="AU10" i="9"/>
  <c r="U24" i="11" l="1"/>
  <c r="U25" i="11" s="1"/>
  <c r="AU20" i="9"/>
  <c r="AU21" i="9"/>
  <c r="AU19" i="9"/>
  <c r="U26" i="11" l="1"/>
  <c r="U27" i="11" s="1"/>
  <c r="U28" i="11" s="1"/>
  <c r="U29" i="11" s="1"/>
  <c r="AU18" i="9"/>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U30" i="11" l="1"/>
  <c r="U31" i="11" s="1"/>
  <c r="U32" i="11" s="1"/>
  <c r="U33" i="11" s="1"/>
  <c r="U34" i="11" s="1"/>
  <c r="U35" i="11" s="1"/>
  <c r="U36" i="11" s="1"/>
  <c r="U37" i="11" s="1"/>
  <c r="CA43" i="9"/>
  <c r="U38" i="11" l="1"/>
  <c r="U39" i="11" s="1"/>
  <c r="U40" i="11" s="1"/>
  <c r="U41" i="11" s="1"/>
  <c r="U42" i="11" s="1"/>
  <c r="U43" i="11" s="1"/>
  <c r="U44" i="11" s="1"/>
  <c r="U45" i="11" s="1"/>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U46" i="11" l="1"/>
  <c r="U47" i="11" s="1"/>
  <c r="U48" i="11" s="1"/>
  <c r="U49" i="11" s="1"/>
  <c r="U50" i="11" s="1"/>
  <c r="U51" i="11" s="1"/>
  <c r="U52" i="11" s="1"/>
  <c r="CA2" i="9"/>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U53" i="11" l="1"/>
  <c r="U54" i="11" s="1"/>
  <c r="U55" i="11" s="1"/>
  <c r="U56" i="11" s="1"/>
  <c r="U57" i="11" s="1"/>
  <c r="U58" i="11" s="1"/>
  <c r="U59" i="11" s="1"/>
  <c r="U60" i="11" s="1"/>
  <c r="U61" i="11" s="1"/>
  <c r="U62" i="11" s="1"/>
  <c r="U63" i="11" s="1"/>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U64" i="11" l="1"/>
  <c r="U65" i="11" s="1"/>
  <c r="U66" i="11" s="1"/>
  <c r="BV67" i="9"/>
  <c r="U67" i="11" l="1"/>
  <c r="U68" i="11" s="1"/>
  <c r="U69" i="11" s="1"/>
  <c r="BV86" i="9"/>
  <c r="BV114" i="9"/>
  <c r="BV81" i="9"/>
  <c r="BV84" i="9"/>
  <c r="BV87" i="9"/>
  <c r="BV82" i="9"/>
  <c r="BV83" i="9"/>
  <c r="BV128" i="9"/>
  <c r="BV85" i="9"/>
  <c r="X2" i="11" l="1"/>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J23" i="8" l="1"/>
  <c r="J24" i="8"/>
  <c r="P66" i="9"/>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L25" i="8" l="1"/>
  <c r="J25" i="8"/>
  <c r="R66" i="9"/>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J26" i="8" l="1"/>
  <c r="N350" i="9"/>
  <c r="T350" i="9" s="1"/>
  <c r="S349" i="9"/>
  <c r="D3" i="8"/>
  <c r="E3" i="8" s="1"/>
  <c r="AC9" i="8"/>
  <c r="AC10" i="8" s="1"/>
  <c r="J27" i="8" l="1"/>
  <c r="L26" i="8"/>
  <c r="S350" i="9"/>
  <c r="D4" i="8"/>
  <c r="E4" i="8" s="1"/>
  <c r="J28" i="8" l="1"/>
  <c r="D5" i="8"/>
  <c r="E5" i="8" s="1"/>
  <c r="J29" i="8" l="1"/>
  <c r="D6" i="8"/>
  <c r="E6" i="8" s="1"/>
  <c r="J30" i="8" l="1"/>
  <c r="D7" i="8"/>
  <c r="E7" i="8" s="1"/>
  <c r="AJ331" i="9"/>
  <c r="AJ362" i="9"/>
  <c r="AJ360" i="9"/>
  <c r="J31" i="8" l="1"/>
  <c r="D8" i="8"/>
  <c r="E8" i="8" s="1"/>
  <c r="J32" i="8" l="1"/>
  <c r="R2" i="8"/>
  <c r="D9" i="8"/>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D13" i="8"/>
  <c r="E13" i="8" s="1"/>
  <c r="K25" i="8" l="1"/>
  <c r="K26" i="8" s="1"/>
  <c r="K27" i="8" s="1"/>
  <c r="K28" i="8" s="1"/>
  <c r="K29" i="8" s="1"/>
  <c r="K30" i="8" s="1"/>
  <c r="K31" i="8" s="1"/>
  <c r="K32" i="8" s="1"/>
  <c r="D14" i="8"/>
  <c r="E14" i="8" s="1"/>
  <c r="R4" i="8"/>
  <c r="R3" i="8"/>
  <c r="S4" i="8"/>
  <c r="S3" i="8"/>
  <c r="S2" i="8"/>
  <c r="T2" i="8" s="1"/>
  <c r="N2" i="8" l="1"/>
  <c r="T3" i="8"/>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14" i="9"/>
  <c r="N315" i="9" s="1"/>
  <c r="T345" i="9" l="1"/>
  <c r="R345" i="9"/>
  <c r="Q345" i="9"/>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4" i="9"/>
  <c r="N368" i="9" l="1"/>
  <c r="N363" i="9"/>
  <c r="N362" i="9"/>
  <c r="T363" i="9" l="1"/>
  <c r="S363" i="9"/>
  <c r="T362" i="9"/>
  <c r="S362" i="9"/>
  <c r="T368" i="9"/>
  <c r="S368" i="9"/>
  <c r="AH270" i="9" l="1"/>
  <c r="AH261" i="9"/>
  <c r="S124" i="9"/>
  <c r="AH279" i="9"/>
  <c r="AH263" i="9"/>
  <c r="AH278" i="9"/>
  <c r="AH277" i="9"/>
  <c r="AH284" i="9"/>
  <c r="AH269" i="9"/>
  <c r="AH299" i="9"/>
  <c r="P124" i="9"/>
  <c r="AH303" i="9"/>
  <c r="AH297" i="9"/>
  <c r="R124" i="9" l="1"/>
  <c r="Q124" i="9"/>
  <c r="P304" i="9" l="1"/>
  <c r="Q304" i="9" l="1"/>
  <c r="R304" i="9"/>
  <c r="AK284" i="9" l="1"/>
  <c r="AK269" i="9"/>
  <c r="AK277" i="9"/>
  <c r="AK279" i="9"/>
  <c r="AK278"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342" i="9"/>
  <c r="AK373" i="9"/>
  <c r="AK100" i="9"/>
  <c r="AK101" i="9"/>
  <c r="AK370" i="9"/>
  <c r="AK339" i="9"/>
  <c r="N121" i="9" l="1"/>
  <c r="N347" i="9"/>
  <c r="N316" i="9"/>
  <c r="T121" i="9" l="1"/>
  <c r="R121" i="9"/>
  <c r="Q121" i="9"/>
  <c r="S121" i="9"/>
  <c r="N348" i="9"/>
  <c r="T347" i="9"/>
  <c r="Q347" i="9"/>
  <c r="Q348" i="9" s="1"/>
  <c r="Q349" i="9" s="1"/>
  <c r="Q350" i="9" s="1"/>
  <c r="S347" i="9"/>
  <c r="R347" i="9"/>
  <c r="R348" i="9" s="1"/>
  <c r="R349" i="9" s="1"/>
  <c r="R350" i="9" s="1"/>
  <c r="R316" i="9"/>
  <c r="S316" i="9"/>
  <c r="T316" i="9"/>
  <c r="Q316"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100" i="9"/>
  <c r="AA101" i="9"/>
  <c r="AN100" i="9" l="1"/>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70" i="9"/>
  <c r="AK171" i="9"/>
  <c r="N220" i="9" l="1"/>
  <c r="N221" i="9"/>
  <c r="N210" i="9"/>
  <c r="N211" i="9"/>
  <c r="N200" i="9"/>
  <c r="N201" i="9"/>
  <c r="N190" i="9"/>
  <c r="N191" i="9"/>
  <c r="N181" i="9"/>
  <c r="N332" i="9"/>
  <c r="S332" i="9" s="1"/>
  <c r="N180" i="9"/>
  <c r="R332" i="9"/>
  <c r="Q332" i="9"/>
  <c r="N240" i="9"/>
  <c r="S240" i="9" s="1"/>
  <c r="N241" i="9"/>
  <c r="R240" i="9"/>
  <c r="N366" i="9"/>
  <c r="N357" i="9"/>
  <c r="N171"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Q171" i="9"/>
  <c r="R171" i="9"/>
  <c r="S171" i="9"/>
  <c r="AK290" i="9" l="1"/>
  <c r="AK291" i="9"/>
  <c r="AK220" i="9"/>
  <c r="AK221" i="9"/>
  <c r="AK191" i="9"/>
  <c r="AK190" i="9"/>
  <c r="N346" i="9" l="1"/>
  <c r="N317" i="9"/>
  <c r="Q317" i="9" s="1"/>
  <c r="Q318" i="9" s="1"/>
  <c r="Q319" i="9" s="1"/>
  <c r="N318" i="9"/>
  <c r="AA190" i="9"/>
  <c r="AA191" i="9"/>
  <c r="T346" i="9" l="1"/>
  <c r="AV6" i="9" s="1"/>
  <c r="S346" i="9"/>
  <c r="R346" i="9"/>
  <c r="Q346" i="9"/>
  <c r="R317" i="9"/>
  <c r="R318" i="9" s="1"/>
  <c r="R319" i="9" s="1"/>
  <c r="T317" i="9"/>
  <c r="S317" i="9"/>
  <c r="T318" i="9"/>
  <c r="AV11" i="9" s="1"/>
  <c r="S318" i="9"/>
  <c r="AN191" i="9"/>
  <c r="AN190" i="9"/>
  <c r="AA221" i="9" l="1"/>
  <c r="AN221" i="9" l="1"/>
  <c r="AK315" i="9" l="1"/>
  <c r="AK316" i="9"/>
  <c r="AK346" i="9"/>
  <c r="AK347" i="9"/>
  <c r="AK160" i="9"/>
  <c r="AK161" i="9"/>
  <c r="AK201" i="9"/>
  <c r="AK329" i="9"/>
  <c r="AK360" i="9"/>
  <c r="AK200" i="9"/>
  <c r="AK367" i="9"/>
  <c r="AK336" i="9"/>
  <c r="AK320" i="9"/>
  <c r="AK351" i="9"/>
  <c r="AA346" i="9" l="1"/>
  <c r="AA315" i="9"/>
  <c r="AK301" i="9" l="1"/>
  <c r="AK300" i="9"/>
  <c r="AK363" i="9"/>
  <c r="AK332" i="9"/>
  <c r="AK20" i="9"/>
  <c r="AK21" i="9"/>
  <c r="AK60" i="9"/>
  <c r="AK61" i="9"/>
  <c r="AK240" i="9"/>
  <c r="AK241" i="9"/>
  <c r="AK343" i="9"/>
  <c r="AK260" i="9"/>
  <c r="AK261" i="9"/>
  <c r="AK357" i="9"/>
  <c r="AK326" i="9"/>
  <c r="AK131" i="9"/>
  <c r="AK130" i="9"/>
  <c r="AK312" i="9"/>
  <c r="AK40" i="9"/>
  <c r="AK41" i="9"/>
  <c r="AA261" i="9" l="1"/>
  <c r="AA21" i="9"/>
  <c r="AA301" i="9"/>
  <c r="AA20" i="9"/>
  <c r="AA130" i="9"/>
  <c r="AA131" i="9"/>
  <c r="AA366" i="9"/>
  <c r="AA335" i="9"/>
  <c r="AA332" i="9"/>
  <c r="AA363" i="9"/>
  <c r="AN335" i="9" l="1"/>
  <c r="AN366" i="9"/>
  <c r="AN301" i="9"/>
  <c r="AN20" i="9"/>
  <c r="AN131" i="9"/>
  <c r="AN332" i="9"/>
  <c r="AN21" i="9"/>
  <c r="AN261" i="9"/>
  <c r="AN130" i="9"/>
  <c r="AN363" i="9"/>
  <c r="CB33" i="9" l="1"/>
  <c r="CB35" i="9"/>
  <c r="CB28" i="9"/>
  <c r="CB7" i="9"/>
  <c r="CB24" i="9"/>
  <c r="CB39" i="9" l="1"/>
  <c r="AK350" i="9"/>
  <c r="AK319" i="9"/>
  <c r="AK349" i="9"/>
  <c r="AK318" i="9"/>
  <c r="AK348" i="9"/>
  <c r="AK317" i="9"/>
  <c r="CB32" i="9"/>
  <c r="D68" i="11"/>
  <c r="AK345" i="9"/>
  <c r="AK313" i="9"/>
  <c r="AK314" i="9"/>
  <c r="CB23" i="9"/>
  <c r="AK344" i="9"/>
  <c r="D30" i="11"/>
  <c r="AK230" i="9"/>
  <c r="AK71" i="9"/>
  <c r="AK70" i="9"/>
  <c r="AK361" i="9"/>
  <c r="AK362" i="9"/>
  <c r="AK330" i="9"/>
  <c r="AK331" i="9"/>
  <c r="CB4" i="9"/>
  <c r="D28" i="11"/>
  <c r="CB41" i="9"/>
  <c r="CB36" i="9"/>
  <c r="CB37" i="9"/>
  <c r="CB38" i="9"/>
  <c r="AK181" i="9"/>
  <c r="AK90" i="9"/>
  <c r="AK180" i="9"/>
  <c r="AK91" i="9"/>
  <c r="CB22" i="9"/>
  <c r="AK50" i="9"/>
  <c r="AK51" i="9"/>
  <c r="AK359" i="9"/>
  <c r="AK358" i="9"/>
  <c r="AK327" i="9"/>
  <c r="CB5" i="9"/>
  <c r="AK328" i="9"/>
  <c r="AK364" i="9"/>
  <c r="AK333" i="9"/>
  <c r="CB19" i="9"/>
  <c r="AK334" i="9"/>
  <c r="AK365" i="9"/>
  <c r="CB30" i="9"/>
  <c r="D61" i="11"/>
  <c r="CB8" i="9"/>
  <c r="CB44" i="9"/>
  <c r="D14" i="11"/>
  <c r="AK325" i="9"/>
  <c r="AK324" i="9"/>
  <c r="CB2" i="9"/>
  <c r="CB42" i="9"/>
  <c r="D43" i="11"/>
  <c r="AK356" i="9"/>
  <c r="AK355" i="9"/>
  <c r="AK371" i="9"/>
  <c r="AK341" i="9"/>
  <c r="CB17" i="9"/>
  <c r="AK372" i="9"/>
  <c r="AK340" i="9"/>
  <c r="AK111" i="9"/>
  <c r="AK110" i="9"/>
  <c r="AK271" i="9"/>
  <c r="AK270" i="9"/>
  <c r="CB31" i="9"/>
  <c r="AK150" i="9"/>
  <c r="AK151" i="9"/>
  <c r="CB20" i="9"/>
  <c r="CB16" i="9"/>
  <c r="AK280" i="9"/>
  <c r="CB29" i="9"/>
  <c r="CB34" i="9"/>
  <c r="CB13" i="9"/>
  <c r="D5" i="11"/>
  <c r="CB6" i="9"/>
  <c r="AK31" i="9"/>
  <c r="AK30" i="9"/>
  <c r="CB12" i="9"/>
  <c r="AK10" i="9"/>
  <c r="AK11" i="9"/>
  <c r="CB9" i="9"/>
  <c r="AK281" i="9"/>
  <c r="CB14" i="9"/>
  <c r="CB26" i="9"/>
  <c r="AK321" i="9"/>
  <c r="AK322" i="9"/>
  <c r="AK353" i="9"/>
  <c r="AK352" i="9"/>
  <c r="CB40" i="9"/>
  <c r="AK121" i="9"/>
  <c r="AK120" i="9"/>
  <c r="CB11" i="9"/>
  <c r="CB43" i="9"/>
  <c r="CB27" i="9"/>
  <c r="AK231" i="9"/>
  <c r="AK140" i="9"/>
  <c r="CB10" i="9"/>
  <c r="D20" i="11"/>
  <c r="CB3" i="9"/>
  <c r="N270" i="9" s="1"/>
  <c r="CB45" i="9"/>
  <c r="AK338" i="9"/>
  <c r="AK337" i="9"/>
  <c r="AK368" i="9"/>
  <c r="CB18" i="9"/>
  <c r="AK369" i="9"/>
  <c r="AK141" i="9"/>
  <c r="CB25" i="9"/>
  <c r="AK250" i="9"/>
  <c r="AK251" i="9"/>
  <c r="CB15" i="9"/>
  <c r="AK211" i="9"/>
  <c r="AK210" i="9"/>
  <c r="CB21" i="9"/>
  <c r="D63" i="11" l="1"/>
  <c r="D27" i="11"/>
  <c r="D9" i="11"/>
  <c r="D52" i="11"/>
  <c r="D18" i="11"/>
  <c r="D42" i="11"/>
  <c r="D31" i="11"/>
  <c r="D65" i="11"/>
  <c r="D21" i="11"/>
  <c r="D56" i="11"/>
  <c r="D48" i="11"/>
  <c r="AD1" i="9" a="1"/>
  <c r="AD1" i="9" s="1"/>
  <c r="D49" i="11"/>
  <c r="D19" i="11"/>
  <c r="D24" i="11"/>
  <c r="D3" i="11"/>
  <c r="D34" i="11"/>
  <c r="D29" i="11"/>
  <c r="D10" i="11"/>
  <c r="D39" i="11"/>
  <c r="D33" i="11"/>
  <c r="D51" i="11"/>
  <c r="D60" i="11"/>
  <c r="D15" i="11"/>
  <c r="D12" i="11"/>
  <c r="D58" i="11"/>
  <c r="D54" i="11"/>
  <c r="D35" i="11"/>
  <c r="D13" i="11"/>
  <c r="D2" i="11"/>
  <c r="D41" i="11"/>
  <c r="D23" i="11"/>
  <c r="D4" i="11"/>
  <c r="D11" i="11"/>
  <c r="D59" i="11"/>
  <c r="D50" i="11"/>
  <c r="D40" i="11"/>
  <c r="D37" i="11"/>
  <c r="D44" i="11"/>
  <c r="D45" i="11"/>
  <c r="D6" i="11"/>
  <c r="D47" i="11"/>
  <c r="D8" i="11"/>
  <c r="D62" i="11"/>
  <c r="D64" i="11"/>
  <c r="D17" i="11"/>
  <c r="S270" i="9"/>
  <c r="T1" i="9" s="1" a="1"/>
  <c r="T1" i="9" s="1"/>
  <c r="T270" i="9"/>
  <c r="D26" i="11"/>
  <c r="D67" i="11"/>
  <c r="AA230" i="9"/>
  <c r="AA71" i="9"/>
  <c r="AA231" i="9"/>
  <c r="AA141" i="9"/>
  <c r="AA211" i="9"/>
  <c r="AA350" i="9"/>
  <c r="AA319" i="9"/>
  <c r="AA369" i="9"/>
  <c r="AA90" i="9"/>
  <c r="AA210" i="9"/>
  <c r="AA91" i="9"/>
  <c r="AA338" i="9"/>
  <c r="AA140" i="9"/>
  <c r="AA160" i="9"/>
  <c r="AA353" i="9"/>
  <c r="AA322" i="9"/>
  <c r="AA120" i="9"/>
  <c r="AA200" i="9"/>
  <c r="AA356" i="9"/>
  <c r="AA40" i="9"/>
  <c r="AA325" i="9"/>
  <c r="AA201" i="9"/>
  <c r="AA41" i="9"/>
  <c r="AA250" i="9"/>
  <c r="AA251" i="9"/>
  <c r="AA121" i="9"/>
  <c r="AA161" i="9"/>
  <c r="AA70" i="9"/>
  <c r="AA260" i="9"/>
  <c r="AA220" i="9"/>
  <c r="AA316" i="9"/>
  <c r="AA61" i="9"/>
  <c r="AA181" i="9"/>
  <c r="AA347" i="9"/>
  <c r="AA30" i="9"/>
  <c r="AA359" i="9"/>
  <c r="AA312" i="9"/>
  <c r="AA60" i="9"/>
  <c r="AA343" i="9"/>
  <c r="AA151" i="9"/>
  <c r="AA31" i="9"/>
  <c r="AA180" i="9"/>
  <c r="AA339" i="9"/>
  <c r="AA371" i="9"/>
  <c r="AA370" i="9"/>
  <c r="AA328" i="9"/>
  <c r="AA340" i="9"/>
  <c r="AA150" i="9"/>
  <c r="AA311" i="9"/>
  <c r="AA310" i="9"/>
  <c r="AA300" i="9"/>
  <c r="AA331" i="9"/>
  <c r="AA362" i="9"/>
  <c r="AA35" i="9"/>
  <c r="AA226" i="9"/>
  <c r="AA280" i="9"/>
  <c r="AA242" i="9"/>
  <c r="AA276" i="9"/>
  <c r="AA79" i="9"/>
  <c r="AA58" i="9"/>
  <c r="AA265" i="9"/>
  <c r="AA224" i="9"/>
  <c r="AA188" i="9"/>
  <c r="AA134" i="9"/>
  <c r="AA170" i="9"/>
  <c r="AA361" i="9"/>
  <c r="AA159" i="9"/>
  <c r="AA145" i="9"/>
  <c r="AA270" i="9"/>
  <c r="AA165" i="9"/>
  <c r="AA203" i="9"/>
  <c r="AA106" i="9"/>
  <c r="AA205" i="9"/>
  <c r="AA55" i="9"/>
  <c r="AA294" i="9"/>
  <c r="AA144" i="9"/>
  <c r="AA132" i="9"/>
  <c r="AA168" i="9"/>
  <c r="AA336" i="9"/>
  <c r="AA317" i="9"/>
  <c r="AA33" i="9"/>
  <c r="AA341" i="9"/>
  <c r="AA11" i="9"/>
  <c r="AA81" i="9"/>
  <c r="AA252" i="9"/>
  <c r="AA45" i="9"/>
  <c r="AA174" i="9"/>
  <c r="AA10" i="9"/>
  <c r="AA352" i="9"/>
  <c r="AA267" i="9"/>
  <c r="AA86" i="9"/>
  <c r="AA84" i="9"/>
  <c r="AA14" i="9"/>
  <c r="AA88" i="9"/>
  <c r="AA258" i="9"/>
  <c r="AA360" i="9"/>
  <c r="AA62" i="9"/>
  <c r="AA199" i="9"/>
  <c r="AA37" i="9"/>
  <c r="AA222" i="9"/>
  <c r="AA158" i="9"/>
  <c r="AA123" i="9"/>
  <c r="AA146" i="9"/>
  <c r="AA269" i="9"/>
  <c r="AA15" i="9"/>
  <c r="AA292" i="9"/>
  <c r="AA235" i="9"/>
  <c r="AA202" i="9"/>
  <c r="AA99" i="9"/>
  <c r="AA293" i="9"/>
  <c r="AA306" i="9"/>
  <c r="AA102" i="9"/>
  <c r="AA234" i="9"/>
  <c r="AA93" i="9"/>
  <c r="AA239" i="9"/>
  <c r="AA358" i="9"/>
  <c r="AA272" i="9"/>
  <c r="AA173" i="9"/>
  <c r="AA299" i="9"/>
  <c r="AA309" i="9"/>
  <c r="AA3" i="9"/>
  <c r="AA232" i="9"/>
  <c r="AA372" i="9"/>
  <c r="AA9" i="9"/>
  <c r="AA182" i="9"/>
  <c r="AA209" i="9"/>
  <c r="AA49" i="9"/>
  <c r="AA257" i="9"/>
  <c r="AA124" i="9"/>
  <c r="AA32" i="9"/>
  <c r="AA355" i="9"/>
  <c r="AA348" i="9"/>
  <c r="AA16" i="9"/>
  <c r="AA94" i="9"/>
  <c r="AA68" i="9"/>
  <c r="AA354" i="9"/>
  <c r="AA295" i="9"/>
  <c r="AA249" i="9"/>
  <c r="AA176" i="9"/>
  <c r="AA163" i="9"/>
  <c r="AA139" i="9"/>
  <c r="AA303" i="9"/>
  <c r="AA329" i="9"/>
  <c r="AA326" i="9"/>
  <c r="AA323" i="9"/>
  <c r="AA278" i="9"/>
  <c r="AA208" i="9"/>
  <c r="AA344" i="9"/>
  <c r="AA77" i="9"/>
  <c r="AA196" i="9"/>
  <c r="AA153" i="9"/>
  <c r="AA215" i="9"/>
  <c r="AA25" i="9"/>
  <c r="AA288" i="9"/>
  <c r="AA277" i="9"/>
  <c r="AA266" i="9"/>
  <c r="AA365" i="9"/>
  <c r="AA169" i="9"/>
  <c r="AA233" i="9"/>
  <c r="AA253" i="9"/>
  <c r="AA109" i="9"/>
  <c r="AA80" i="9"/>
  <c r="AA66" i="9"/>
  <c r="AA175" i="9"/>
  <c r="AA368" i="9"/>
  <c r="AA48" i="9"/>
  <c r="AA104" i="9"/>
  <c r="AA297" i="9"/>
  <c r="AA63" i="9"/>
  <c r="AA283" i="9"/>
  <c r="AA154" i="9"/>
  <c r="AA320" i="9"/>
  <c r="AA255" i="9"/>
  <c r="AA279" i="9"/>
  <c r="AA223" i="9"/>
  <c r="AA157" i="9"/>
  <c r="AA69" i="9"/>
  <c r="AA185" i="9"/>
  <c r="AA12" i="9"/>
  <c r="AA184" i="9"/>
  <c r="AA18" i="9"/>
  <c r="AA248" i="9"/>
  <c r="AA296" i="9"/>
  <c r="AA67" i="9"/>
  <c r="AA324" i="9"/>
  <c r="AA119" i="9"/>
  <c r="AA245" i="9"/>
  <c r="AA216" i="9"/>
  <c r="AA133" i="9"/>
  <c r="AA284" i="9"/>
  <c r="AA286" i="9"/>
  <c r="AA2" i="9"/>
  <c r="AA108" i="9"/>
  <c r="AA307" i="9"/>
  <c r="AA152" i="9"/>
  <c r="AA243" i="9"/>
  <c r="AA164" i="9"/>
  <c r="AA240" i="9"/>
  <c r="AA155" i="9"/>
  <c r="AA22" i="9"/>
  <c r="AA78" i="9"/>
  <c r="AA212" i="9"/>
  <c r="AA193" i="9"/>
  <c r="AA136" i="9"/>
  <c r="AA6" i="9"/>
  <c r="AA4" i="9"/>
  <c r="AA126" i="9"/>
  <c r="AA89" i="9"/>
  <c r="AA105" i="9"/>
  <c r="AA107" i="9"/>
  <c r="AA186" i="9"/>
  <c r="AA125" i="9"/>
  <c r="AA227" i="9"/>
  <c r="AA28" i="9"/>
  <c r="AA167" i="9"/>
  <c r="AA254" i="9"/>
  <c r="AA246" i="9"/>
  <c r="AA237" i="9"/>
  <c r="AA116" i="9"/>
  <c r="AA281" i="9"/>
  <c r="AA218" i="9"/>
  <c r="AA73" i="9"/>
  <c r="AA65" i="9"/>
  <c r="AA38" i="9"/>
  <c r="AA7" i="9"/>
  <c r="AA50" i="9"/>
  <c r="AA302" i="9"/>
  <c r="AA57" i="9"/>
  <c r="AA115" i="9"/>
  <c r="AA92" i="9"/>
  <c r="AA271" i="9"/>
  <c r="AA114" i="9"/>
  <c r="AA122" i="9"/>
  <c r="AA318" i="9"/>
  <c r="AA263" i="9"/>
  <c r="AA274" i="9"/>
  <c r="AA59" i="9"/>
  <c r="AA166" i="9"/>
  <c r="AA172" i="9"/>
  <c r="AA103" i="9"/>
  <c r="AA74" i="9"/>
  <c r="AA213" i="9"/>
  <c r="AA342" i="9"/>
  <c r="AA289" i="9"/>
  <c r="AA47" i="9"/>
  <c r="AA5" i="9"/>
  <c r="AA118" i="9"/>
  <c r="AA87" i="9"/>
  <c r="AA24" i="9"/>
  <c r="AA72" i="9"/>
  <c r="AA142" i="9"/>
  <c r="AA206" i="9"/>
  <c r="AA305" i="9"/>
  <c r="AA308" i="9"/>
  <c r="AA204" i="9"/>
  <c r="AA129" i="9"/>
  <c r="AA127" i="9"/>
  <c r="AA219" i="9"/>
  <c r="AA110" i="9"/>
  <c r="AA337" i="9"/>
  <c r="AA36" i="9"/>
  <c r="AA76" i="9"/>
  <c r="AA334" i="9"/>
  <c r="AA259" i="9"/>
  <c r="AA177" i="9"/>
  <c r="AA304" i="9"/>
  <c r="AA26" i="9"/>
  <c r="AA282" i="9"/>
  <c r="AA268" i="9"/>
  <c r="AA149" i="9"/>
  <c r="AA156" i="9"/>
  <c r="AA313" i="9"/>
  <c r="AA287" i="9"/>
  <c r="AA85" i="9"/>
  <c r="AA138" i="9"/>
  <c r="AA82" i="9"/>
  <c r="AA96" i="9"/>
  <c r="AA228" i="9"/>
  <c r="AA247" i="9"/>
  <c r="AA183" i="9"/>
  <c r="AA367" i="9"/>
  <c r="AA189" i="9"/>
  <c r="AA46" i="9"/>
  <c r="AA351" i="9"/>
  <c r="AA273" i="9"/>
  <c r="AA23" i="9"/>
  <c r="AA364" i="9"/>
  <c r="AA143" i="9"/>
  <c r="AA51" i="9"/>
  <c r="AA238" i="9"/>
  <c r="AA229" i="9"/>
  <c r="AA314" i="9"/>
  <c r="AA135" i="9"/>
  <c r="AA290" i="9"/>
  <c r="AA192" i="9"/>
  <c r="AA187" i="9"/>
  <c r="AA357" i="9"/>
  <c r="AA148" i="9"/>
  <c r="AA327" i="9"/>
  <c r="AA256" i="9"/>
  <c r="AA179" i="9"/>
  <c r="AA285" i="9"/>
  <c r="AA244" i="9"/>
  <c r="AA95" i="9"/>
  <c r="AA345" i="9"/>
  <c r="AA137" i="9"/>
  <c r="AA207" i="9"/>
  <c r="AA43" i="9"/>
  <c r="AA56" i="9"/>
  <c r="AA112" i="9"/>
  <c r="AA52" i="9"/>
  <c r="AA128" i="9"/>
  <c r="AA197" i="9"/>
  <c r="AA17" i="9"/>
  <c r="AA64" i="9"/>
  <c r="AA97" i="9"/>
  <c r="AA214" i="9"/>
  <c r="AA198" i="9"/>
  <c r="AA349" i="9"/>
  <c r="AA241" i="9"/>
  <c r="AA162" i="9"/>
  <c r="AA195" i="9"/>
  <c r="AA321" i="9"/>
  <c r="AA217" i="9"/>
  <c r="AA291" i="9"/>
  <c r="AA171" i="9"/>
  <c r="AA275" i="9"/>
  <c r="AA113" i="9"/>
  <c r="AA330" i="9"/>
  <c r="AA13" i="9"/>
  <c r="AA225" i="9"/>
  <c r="AA29" i="9"/>
  <c r="AA44" i="9"/>
  <c r="AA117" i="9"/>
  <c r="AA194" i="9"/>
  <c r="AA34" i="9"/>
  <c r="AA236" i="9"/>
  <c r="AA53" i="9"/>
  <c r="AA111" i="9"/>
  <c r="AA373" i="9"/>
  <c r="AA262" i="9"/>
  <c r="AA147" i="9"/>
  <c r="AA39" i="9"/>
  <c r="AA264" i="9"/>
  <c r="AA54" i="9"/>
  <c r="AA75" i="9"/>
  <c r="AA27" i="9"/>
  <c r="AA83" i="9"/>
  <c r="AA98" i="9"/>
  <c r="AA19" i="9"/>
  <c r="AA333" i="9"/>
  <c r="AA298" i="9"/>
  <c r="AA178" i="9"/>
  <c r="AA42" i="9"/>
  <c r="AA8" i="9"/>
  <c r="AN300" i="9" l="1"/>
  <c r="AN260" i="9"/>
  <c r="AN170" i="9"/>
  <c r="AN171" i="9"/>
  <c r="AN290" i="9"/>
  <c r="AN220" i="9"/>
  <c r="AN342" i="9"/>
  <c r="AN373" i="9"/>
  <c r="AN315" i="9"/>
  <c r="AN346" i="9"/>
  <c r="AN61" i="9"/>
  <c r="AN240" i="9"/>
  <c r="AN241" i="9"/>
  <c r="AN326" i="9"/>
  <c r="AN357" i="9"/>
  <c r="AN354" i="9"/>
  <c r="AN323" i="9"/>
  <c r="AN60" i="9"/>
  <c r="AN291" i="9"/>
  <c r="AN201" i="9"/>
  <c r="AN200" i="9"/>
  <c r="AN161" i="9"/>
  <c r="AN160" i="9"/>
  <c r="AN80" i="9"/>
  <c r="AN81" i="9"/>
  <c r="AN41" i="9"/>
  <c r="AN40" i="9"/>
  <c r="AN311" i="9"/>
  <c r="AN310" i="9"/>
  <c r="AN329" i="9"/>
  <c r="AN360" i="9"/>
  <c r="AN320" i="9"/>
  <c r="AN351" i="9"/>
  <c r="AN347" i="9"/>
  <c r="AN316" i="9"/>
  <c r="AN343" i="9"/>
  <c r="AN312" i="9"/>
  <c r="AN370" i="9"/>
  <c r="AN339" i="9"/>
  <c r="AN336" i="9"/>
  <c r="AN367" i="9"/>
  <c r="AN15" i="9"/>
  <c r="AN64" i="9"/>
  <c r="AN55" i="9"/>
  <c r="AN150" i="9"/>
  <c r="AN5" i="9"/>
  <c r="AN193" i="9"/>
  <c r="AN121" i="9"/>
  <c r="AN9" i="9"/>
  <c r="AN317" i="9"/>
  <c r="AN135" i="9"/>
  <c r="AN325" i="9"/>
  <c r="AN258" i="9"/>
  <c r="AN56" i="9"/>
  <c r="AN123" i="9"/>
  <c r="AN338" i="9"/>
  <c r="AN271" i="9"/>
  <c r="AN91" i="9"/>
  <c r="AN266" i="9"/>
  <c r="AN251" i="9"/>
  <c r="AN155" i="9"/>
  <c r="AN344" i="9"/>
  <c r="AN269" i="9"/>
  <c r="AN4" i="9"/>
  <c r="AN129" i="9"/>
  <c r="AN227" i="9"/>
  <c r="AN236" i="9"/>
  <c r="AN105" i="9"/>
  <c r="AN217" i="9"/>
  <c r="AN99" i="9"/>
  <c r="AN345" i="9"/>
  <c r="AN36" i="9"/>
  <c r="AN47" i="9"/>
  <c r="AN206" i="9"/>
  <c r="AN349" i="9"/>
  <c r="AN368" i="9"/>
  <c r="AN322" i="9"/>
  <c r="AN153" i="9"/>
  <c r="AN210" i="9"/>
  <c r="AN10" i="9"/>
  <c r="AN253" i="9"/>
  <c r="AN126" i="9"/>
  <c r="AN262" i="9"/>
  <c r="AN42" i="9"/>
  <c r="AN257" i="9"/>
  <c r="AN39" i="9"/>
  <c r="AN172" i="9"/>
  <c r="AN255" i="9"/>
  <c r="AN157" i="9"/>
  <c r="AN303" i="9"/>
  <c r="AN45" i="9"/>
  <c r="AN72" i="9"/>
  <c r="AN27" i="9"/>
  <c r="AN196" i="9"/>
  <c r="AN2" i="9"/>
  <c r="AM2" i="9" s="1"/>
  <c r="AN86" i="9"/>
  <c r="AN341" i="9"/>
  <c r="AN90" i="9"/>
  <c r="AN359" i="9"/>
  <c r="AN128" i="9"/>
  <c r="AN109" i="9"/>
  <c r="AN328" i="9"/>
  <c r="AN289" i="9"/>
  <c r="AN208" i="9"/>
  <c r="AN12" i="9"/>
  <c r="AN223" i="9"/>
  <c r="AN205" i="9"/>
  <c r="AN167" i="9"/>
  <c r="AN279" i="9"/>
  <c r="AN26" i="9"/>
  <c r="AN33" i="9"/>
  <c r="AN245" i="9"/>
  <c r="AN136" i="9"/>
  <c r="AN78" i="9"/>
  <c r="AN369" i="9"/>
  <c r="AN306" i="9"/>
  <c r="AN52" i="9"/>
  <c r="AN164" i="9"/>
  <c r="AN263" i="9"/>
  <c r="AN308" i="9"/>
  <c r="AN238" i="9"/>
  <c r="AN53" i="9"/>
  <c r="AN318" i="9"/>
  <c r="AN259" i="9"/>
  <c r="AN246" i="9"/>
  <c r="AN314" i="9"/>
  <c r="AN151" i="9"/>
  <c r="AN166" i="9"/>
  <c r="AN106" i="9"/>
  <c r="AN233" i="9"/>
  <c r="AN202" i="9"/>
  <c r="AN156" i="9"/>
  <c r="AN358" i="9"/>
  <c r="AN254" i="9"/>
  <c r="AN340" i="9"/>
  <c r="AN139" i="9"/>
  <c r="AN48" i="9"/>
  <c r="AN158" i="9"/>
  <c r="AN296" i="9"/>
  <c r="AN162" i="9"/>
  <c r="AN243" i="9"/>
  <c r="AN22" i="9"/>
  <c r="AN24" i="9"/>
  <c r="AN169" i="9"/>
  <c r="AN272" i="9"/>
  <c r="AN152" i="9"/>
  <c r="AN89" i="9"/>
  <c r="AN88" i="9"/>
  <c r="AN58" i="9"/>
  <c r="AN361" i="9"/>
  <c r="AN209" i="9"/>
  <c r="AN274" i="9"/>
  <c r="AN112" i="9"/>
  <c r="AN365" i="9"/>
  <c r="AN192" i="9"/>
  <c r="AN304" i="9"/>
  <c r="AN140" i="9"/>
  <c r="AN163" i="9"/>
  <c r="AN127" i="9"/>
  <c r="AN46" i="9"/>
  <c r="AN280" i="9"/>
  <c r="AN298" i="9"/>
  <c r="AN319" i="9"/>
  <c r="AN108" i="9"/>
  <c r="AN85" i="9"/>
  <c r="AN113" i="9"/>
  <c r="AN125" i="9"/>
  <c r="AN50" i="9"/>
  <c r="AN84" i="9"/>
  <c r="AN63" i="9"/>
  <c r="AN282" i="9"/>
  <c r="AN334" i="9"/>
  <c r="AN239" i="9"/>
  <c r="AN31" i="9"/>
  <c r="AN270" i="9"/>
  <c r="AN11" i="9"/>
  <c r="AN120" i="9"/>
  <c r="AN281" i="9"/>
  <c r="AN275" i="9"/>
  <c r="AN207" i="9"/>
  <c r="AN180" i="9"/>
  <c r="AN212" i="9"/>
  <c r="AN350" i="9"/>
  <c r="AN348" i="9"/>
  <c r="AN7" i="9"/>
  <c r="AN30" i="9"/>
  <c r="AN283" i="9"/>
  <c r="AN187" i="9"/>
  <c r="AN295" i="9"/>
  <c r="AN264" i="9"/>
  <c r="AN182" i="9"/>
  <c r="AN69" i="9"/>
  <c r="AN75" i="9"/>
  <c r="AN330" i="9"/>
  <c r="AN6" i="9"/>
  <c r="AN51" i="9"/>
  <c r="AN59" i="9"/>
  <c r="AN149" i="9"/>
  <c r="AN331" i="9"/>
  <c r="AN181" i="9"/>
  <c r="AN297" i="9"/>
  <c r="AN114" i="9"/>
  <c r="AN353" i="9"/>
  <c r="AN138" i="9"/>
  <c r="AN93" i="9"/>
  <c r="AN23" i="9"/>
  <c r="AN18" i="9"/>
  <c r="AN137" i="9"/>
  <c r="AN371" i="9"/>
  <c r="AN16" i="9"/>
  <c r="AN324" i="9"/>
  <c r="AN13" i="9"/>
  <c r="AN211" i="9"/>
  <c r="AN57" i="9"/>
  <c r="AN285" i="9"/>
  <c r="AN256" i="9"/>
  <c r="AN68" i="9"/>
  <c r="AN32" i="9"/>
  <c r="AN294" i="9"/>
  <c r="AN189" i="9"/>
  <c r="AN133" i="9"/>
  <c r="AN278" i="9"/>
  <c r="AN214" i="9"/>
  <c r="AN14" i="9"/>
  <c r="AN116" i="9"/>
  <c r="AN176" i="9"/>
  <c r="AN38" i="9"/>
  <c r="AN102" i="9"/>
  <c r="AN115" i="9"/>
  <c r="AN76" i="9"/>
  <c r="AN174" i="9"/>
  <c r="AN146" i="9"/>
  <c r="AN19" i="9"/>
  <c r="AN195" i="9"/>
  <c r="AN286" i="9"/>
  <c r="AN67" i="9"/>
  <c r="AN62" i="9"/>
  <c r="AN73" i="9"/>
  <c r="AN144" i="9"/>
  <c r="AN173" i="9"/>
  <c r="AN141" i="9"/>
  <c r="AN49" i="9"/>
  <c r="AN247" i="9"/>
  <c r="AN229" i="9"/>
  <c r="AN302" i="9"/>
  <c r="AN267" i="9"/>
  <c r="AN34" i="9"/>
  <c r="AN198" i="9"/>
  <c r="AN225" i="9"/>
  <c r="AN362" i="9"/>
  <c r="AN44" i="9"/>
  <c r="AN284" i="9"/>
  <c r="AN97" i="9"/>
  <c r="AN364" i="9"/>
  <c r="AN65" i="9"/>
  <c r="AN132" i="9"/>
  <c r="AN231" i="9"/>
  <c r="AN118" i="9"/>
  <c r="AN147" i="9"/>
  <c r="AN337" i="9"/>
  <c r="AN3" i="9"/>
  <c r="AN235" i="9"/>
  <c r="AN35" i="9"/>
  <c r="AN228" i="9"/>
  <c r="AN242" i="9"/>
  <c r="AN28" i="9"/>
  <c r="AN309" i="9"/>
  <c r="AN71" i="9"/>
  <c r="AN17" i="9"/>
  <c r="AN168" i="9"/>
  <c r="AN25" i="9"/>
  <c r="AN96" i="9"/>
  <c r="AN252" i="9"/>
  <c r="AN299" i="9"/>
  <c r="AN107" i="9"/>
  <c r="AN95" i="9"/>
  <c r="AN218" i="9"/>
  <c r="AN29" i="9"/>
  <c r="AN321" i="9"/>
  <c r="AN224" i="9"/>
  <c r="AN327" i="9"/>
  <c r="AN98" i="9"/>
  <c r="AN124" i="9"/>
  <c r="AN83" i="9"/>
  <c r="AN226" i="9"/>
  <c r="AN117" i="9"/>
  <c r="AN66" i="9"/>
  <c r="AN165" i="9"/>
  <c r="AN215" i="9"/>
  <c r="AN194" i="9"/>
  <c r="AN154" i="9"/>
  <c r="AN103" i="9"/>
  <c r="AN232" i="9"/>
  <c r="AN104" i="9"/>
  <c r="AN186" i="9"/>
  <c r="AN372" i="9"/>
  <c r="AN249" i="9"/>
  <c r="AN216" i="9"/>
  <c r="AN307" i="9"/>
  <c r="AN250" i="9"/>
  <c r="AN145" i="9"/>
  <c r="AN287" i="9"/>
  <c r="AN183" i="9"/>
  <c r="AN43" i="9"/>
  <c r="AN203" i="9"/>
  <c r="AN197" i="9"/>
  <c r="AN268" i="9"/>
  <c r="AN352" i="9"/>
  <c r="AN111" i="9"/>
  <c r="AN234" i="9"/>
  <c r="AN92" i="9"/>
  <c r="AN8" i="9"/>
  <c r="AN219" i="9"/>
  <c r="AN204" i="9"/>
  <c r="AN244" i="9"/>
  <c r="AN277" i="9"/>
  <c r="AN230" i="9"/>
  <c r="AN248" i="9"/>
  <c r="AN273" i="9"/>
  <c r="AN79" i="9"/>
  <c r="AN122" i="9"/>
  <c r="AN292" i="9"/>
  <c r="AN222" i="9"/>
  <c r="AN37" i="9"/>
  <c r="AN110" i="9"/>
  <c r="AN288" i="9"/>
  <c r="AN74" i="9"/>
  <c r="AN199" i="9"/>
  <c r="AN178" i="9"/>
  <c r="AN333" i="9"/>
  <c r="AN276" i="9"/>
  <c r="AN159" i="9"/>
  <c r="AN293" i="9"/>
  <c r="AN265" i="9"/>
  <c r="AN305" i="9"/>
  <c r="AN148" i="9"/>
  <c r="AN87" i="9"/>
  <c r="AN356" i="9"/>
  <c r="AN119" i="9"/>
  <c r="AN143" i="9"/>
  <c r="AN77" i="9"/>
  <c r="AN185" i="9"/>
  <c r="AN213" i="9"/>
  <c r="AN142" i="9"/>
  <c r="AN94" i="9"/>
  <c r="AN70" i="9"/>
  <c r="AN237" i="9"/>
  <c r="AN313" i="9"/>
  <c r="AN134" i="9"/>
  <c r="AN175" i="9"/>
  <c r="AN184" i="9"/>
  <c r="AN355" i="9"/>
  <c r="AN179" i="9"/>
  <c r="AN177" i="9"/>
  <c r="AN82" i="9"/>
  <c r="AN54" i="9"/>
  <c r="AN188" i="9"/>
  <c r="AM3" i="9" l="1"/>
  <c r="AM4" i="9" s="1"/>
  <c r="AM5" i="9" s="1"/>
  <c r="AM6" i="9" s="1"/>
  <c r="AM7" i="9" s="1"/>
  <c r="AM8" i="9" s="1"/>
  <c r="AM9" i="9" s="1"/>
  <c r="AM10" i="9" s="1"/>
  <c r="AM11" i="9" s="1"/>
  <c r="AM12" i="9" s="1"/>
  <c r="AM13" i="9" l="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<sst xmlns="http://schemas.openxmlformats.org/spreadsheetml/2006/main" count="1932" uniqueCount="501">
  <si>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</si>
  <si>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</si>
  <si>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</si>
  <si>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</si>
  <si>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</si>
  <si>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</si>
  <si>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</si>
  <si>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</si>
  <si>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</si>
  <si>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</si>
  <si>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</si>
  <si>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</si>
  <si>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</si>
  <si>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</si>
  <si>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</si>
  <si>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</si>
  <si>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</si>
  <si>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</si>
  <si>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</si>
  <si>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</si>
  <si>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</si>
  <si>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</si>
  <si>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</si>
  <si>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</si>
  <si>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</si>
  <si>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</si>
  <si>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</si>
  <si>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</si>
  <si>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</si>
  <si>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</si>
  <si>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</si>
  <si>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</si>
  <si>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</si>
  <si>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</si>
  <si>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</si>
  <si>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</si>
  <si>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</si>
  <si>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</si>
  <si>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</si>
  <si>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</si>
  <si>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</si>
  <si>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</si>
  <si>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</si>
  <si>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</si>
  <si>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</si>
  <si>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</si>
  <si>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</si>
  <si>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</si>
  <si>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</si>
  <si>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</si>
  <si>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</si>
  <si>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</si>
  <si>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</si>
  <si>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</si>
  <si>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</si>
  <si>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</si>
  <si>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</si>
  <si>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</si>
  <si>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</si>
  <si>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</si>
  <si>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</si>
  <si>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</si>
  <si>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</si>
  <si>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</si>
  <si>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</si>
  <si>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</si>
  <si>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</si>
  <si>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</si>
  <si>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</si>
  <si>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</si>
  <si>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</si>
  <si>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</si>
  <si>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</si>
  <si>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</si>
  <si>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</si>
  <si>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</si>
  <si>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</si>
  <si>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</si>
  <si>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</si>
  <si>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</si>
  <si>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</si>
  <si>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</si>
  <si>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</si>
  <si>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</si>
  <si>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</si>
  <si>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</si>
  <si>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</si>
  <si>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</si>
  <si>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</si>
  <si>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</si>
  <si>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</si>
  <si>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</si>
  <si>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</si>
  <si>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</si>
  <si>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</si>
  <si>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</si>
  <si>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</si>
  <si>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</si>
  <si>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</si>
  <si>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</si>
  <si>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</si>
  <si>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</si>
  <si>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</si>
  <si>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</si>
  <si>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</si>
  <si>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</si>
  <si>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</si>
  <si>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</si>
  <si>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</si>
  <si>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</si>
  <si>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</si>
  <si>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</si>
  <si>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</si>
  <si>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</si>
  <si>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</si>
  <si>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</si>
  <si>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</si>
  <si>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</si>
  <si>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</si>
  <si>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</si>
  <si>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</si>
  <si>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</si>
  <si>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</si>
  <si>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</si>
  <si>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</si>
  <si>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</si>
  <si>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</si>
  <si>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</si>
  <si>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</si>
  <si>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</si>
  <si>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</si>
  <si>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</si>
  <si>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</si>
  <si>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</si>
  <si>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</si>
  <si>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</si>
  <si>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</si>
  <si>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</si>
  <si>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</si>
  <si>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</si>
  <si>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</si>
  <si>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</si>
  <si>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</si>
  <si>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</si>
  <si>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</si>
  <si>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</si>
  <si>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</si>
  <si>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</si>
  <si>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</si>
  <si>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</si>
  <si>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</si>
  <si>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</si>
  <si>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</si>
  <si>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</si>
  <si>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</si>
  <si>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</si>
  <si>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</si>
  <si>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</si>
  <si>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</si>
  <si>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</si>
  <si>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</si>
  <si>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</si>
  <si>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</si>
  <si>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</si>
  <si>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</si>
  <si>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</si>
  <si>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</si>
  <si>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</si>
  <si>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</si>
  <si>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</si>
  <si>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</si>
  <si>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</si>
  <si>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</si>
  <si>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</si>
  <si>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</si>
  <si>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</si>
  <si>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</si>
  <si>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</si>
  <si>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</si>
  <si>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</si>
  <si>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</si>
  <si>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</si>
  <si>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</si>
  <si>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</si>
  <si>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</si>
  <si>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</si>
  <si>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</si>
  <si>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</si>
  <si>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</si>
  <si>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</si>
  <si>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</si>
  <si>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</si>
  <si>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</si>
  <si>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</si>
  <si>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</si>
  <si>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</si>
  <si>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</si>
  <si>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</si>
  <si>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</si>
  <si>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</si>
  <si>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</si>
  <si>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</si>
  <si>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</si>
  <si>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</si>
  <si>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</si>
  <si>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</si>
  <si>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</si>
  <si>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</si>
  <si>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</si>
  <si>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</si>
  <si>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</si>
  <si>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</si>
  <si>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</si>
  <si>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</si>
  <si>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</si>
  <si>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</si>
  <si>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</si>
  <si>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</si>
  <si>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</si>
  <si>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</si>
  <si>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</si>
  <si>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</si>
  <si>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</si>
  <si>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</si>
  <si>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</si>
  <si>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</si>
  <si>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</si>
  <si>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</si>
  <si>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</si>
  <si>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</si>
  <si>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</si>
  <si>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</si>
  <si>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</si>
  <si>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</si>
  <si>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</si>
  <si>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</si>
  <si>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</si>
  <si>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</si>
  <si>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</si>
  <si>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</si>
  <si>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</si>
  <si>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</si>
  <si>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</si>
  <si>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</si>
  <si>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</si>
  <si>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</si>
  <si>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</si>
  <si>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</si>
  <si>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</si>
  <si>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</si>
  <si>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</si>
  <si>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</si>
  <si>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</si>
  <si>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</si>
  <si>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</si>
  <si>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</si>
  <si>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</si>
  <si>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</si>
  <si>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</si>
  <si>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</si>
  <si>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</si>
  <si>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</si>
  <si>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</si>
  <si>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</si>
  <si>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</si>
  <si>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</si>
  <si>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</si>
  <si>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</si>
  <si>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</si>
  <si>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</si>
  <si>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</si>
  <si>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</si>
  <si>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</si>
  <si>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</si>
  <si>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</si>
  <si>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</si>
  <si>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</si>
  <si>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</si>
  <si>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</si>
  <si>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</si>
  <si>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</si>
  <si>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</si>
  <si>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</si>
  <si>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</si>
  <si>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</si>
  <si>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</si>
  <si>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</si>
  <si>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</si>
  <si>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</si>
  <si>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</si>
  <si>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</si>
  <si>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</si>
  <si>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</si>
  <si>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</si>
  <si>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</si>
  <si>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</si>
  <si>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</si>
  <si>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</si>
  <si>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</si>
  <si>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</si>
  <si>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</si>
  <si>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</si>
  <si>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</si>
  <si>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</si>
  <si>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</si>
  <si>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</si>
  <si>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</si>
  <si>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</si>
  <si>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</si>
  <si>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</si>
  <si>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</si>
  <si>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</si>
  <si>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</si>
  <si>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</si>
  <si>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</si>
  <si>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</si>
  <si>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</si>
  <si>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</si>
  <si>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</si>
  <si>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</si>
  <si>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</si>
  <si>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</si>
  <si>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</si>
  <si>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</si>
  <si>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</si>
  <si>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</si>
  <si>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</si>
  <si>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</si>
  <si>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</si>
  <si>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</si>
  <si>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</si>
  <si>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</si>
  <si>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</si>
  <si>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</si>
  <si>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</si>
  <si>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</si>
  <si>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</si>
  <si>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</si>
  <si>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</si>
  <si>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</si>
  <si>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</si>
  <si>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</si>
  <si>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</si>
  <si>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</si>
  <si>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</si>
  <si>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</si>
  <si>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</si>
  <si>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</si>
  <si>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</si>
  <si>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</si>
  <si>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</si>
  <si>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</si>
  <si>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</si>
  <si>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</si>
  <si>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</si>
  <si>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</si>
  <si>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</si>
  <si>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</si>
  <si>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</si>
  <si>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</si>
  <si>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</si>
  <si>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</si>
  <si>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</si>
  <si>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</si>
  <si>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</si>
  <si>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</si>
  <si>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</si>
  <si>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</si>
  <si>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</si>
  <si>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</si>
  <si>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</si>
  <si>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</si>
  <si>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</si>
  <si>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</si>
  <si>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</si>
  <si>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</si>
  <si>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</si>
  <si>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</si>
  <si>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</si>
  <si>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GO</t>
    <phoneticPr fontId="1" type="noConversion"/>
  </si>
  <si>
    <t>Actor0037m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</si>
  <si>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</si>
  <si>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</si>
  <si>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</si>
  <si>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</si>
  <si>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</si>
  <si>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</si>
  <si>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</si>
  <si>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</si>
  <si>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Actor0030m</t>
    <phoneticPr fontId="1" type="noConversion"/>
  </si>
  <si>
    <t>DI</t>
    <phoneticPr fontId="1" type="noConversion"/>
  </si>
  <si>
    <t>GO</t>
    <phoneticPr fontId="1" type="noConversion"/>
  </si>
  <si>
    <t>Equip2001</t>
    <phoneticPr fontId="1" type="noConversion"/>
  </si>
  <si>
    <t>Equip3002</t>
    <phoneticPr fontId="1" type="noConversion"/>
  </si>
  <si>
    <t>Equip3201</t>
    <phoneticPr fontId="1" type="noConversion"/>
  </si>
  <si>
    <t>Equip1002</t>
    <phoneticPr fontId="1" type="noConversion"/>
  </si>
  <si>
    <t>Equip6101</t>
    <phoneticPr fontId="1" type="noConversion"/>
  </si>
  <si>
    <t>Equip3001</t>
    <phoneticPr fontId="1" type="noConversion"/>
  </si>
  <si>
    <t>GO</t>
    <phoneticPr fontId="1" type="noConversion"/>
  </si>
  <si>
    <t>Equip1001</t>
    <phoneticPr fontId="1" type="noConversion"/>
  </si>
  <si>
    <t>Equip5201</t>
    <phoneticPr fontId="1" type="noConversion"/>
  </si>
  <si>
    <t>Actor2103m</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</si>
  <si>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</si>
  <si>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</si>
  <si>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</si>
  <si>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</si>
  <si>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</si>
  <si>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</si>
  <si>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</si>
  <si>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Equip6002</t>
    <phoneticPr fontId="1" type="noConversion"/>
  </si>
  <si>
    <t>Equip0101</t>
    <phoneticPr fontId="1" type="noConversion"/>
  </si>
  <si>
    <t>Equip8102</t>
    <phoneticPr fontId="1" type="noConversion"/>
  </si>
  <si>
    <t>Equip3101</t>
    <phoneticPr fontId="1" type="noConversion"/>
  </si>
  <si>
    <t>Equip1101</t>
    <phoneticPr fontId="1" type="noConversion"/>
  </si>
  <si>
    <t>Equip1201</t>
    <phoneticPr fontId="1" type="noConversion"/>
  </si>
  <si>
    <t>Equip5302</t>
    <phoneticPr fontId="1" type="noConversion"/>
  </si>
  <si>
    <t>DI</t>
    <phoneticPr fontId="1" type="noConversion"/>
  </si>
  <si>
    <t>Equip2201</t>
    <phoneticPr fontId="1" type="noConversion"/>
  </si>
  <si>
    <t>Actor1218m</t>
    <phoneticPr fontId="1" type="noConversion"/>
  </si>
  <si>
    <t>Equip0101</t>
    <phoneticPr fontId="1" type="noConversion"/>
  </si>
  <si>
    <t>Equip8102</t>
    <phoneticPr fontId="1" type="noConversion"/>
  </si>
  <si>
    <t>Equip5301</t>
    <phoneticPr fontId="1" type="noConversion"/>
  </si>
  <si>
    <t>Equip6201</t>
    <phoneticPr fontId="1" type="noConversion"/>
  </si>
  <si>
    <t>Equip7202</t>
    <phoneticPr fontId="1" type="noConversion"/>
  </si>
  <si>
    <t>Actor1002m</t>
    <phoneticPr fontId="1" type="noConversion"/>
  </si>
  <si>
    <t>Equip0302</t>
    <phoneticPr fontId="1" type="noConversion"/>
  </si>
  <si>
    <t>Equip2101</t>
    <phoneticPr fontId="1" type="noConversion"/>
  </si>
  <si>
    <t>Actor3212m</t>
    <phoneticPr fontId="1" type="noConversion"/>
  </si>
  <si>
    <t>Equip2202</t>
    <phoneticPr fontId="1" type="noConversion"/>
  </si>
  <si>
    <t>Equip5201</t>
    <phoneticPr fontId="1" type="noConversion"/>
  </si>
  <si>
    <t>지정 캐릭터 LBP2</t>
    <phoneticPr fontId="1" type="noConversion"/>
  </si>
  <si>
    <t>지정 캐릭터 LBP3</t>
    <phoneticPr fontId="1" type="noConversion"/>
  </si>
  <si>
    <t>Equip4102</t>
    <phoneticPr fontId="1" type="noConversion"/>
  </si>
  <si>
    <t>Actor0030m</t>
    <phoneticPr fontId="1" type="noConversion"/>
  </si>
  <si>
    <t>지정 캐릭터 LBP5</t>
  </si>
  <si>
    <t>지정 캐릭터 LBP6</t>
  </si>
  <si>
    <t>Equip3402</t>
    <phoneticPr fontId="1" type="noConversion"/>
  </si>
  <si>
    <t>Equip0201</t>
    <phoneticPr fontId="1" type="noConversion"/>
  </si>
  <si>
    <t>Equip0002</t>
    <phoneticPr fontId="1" type="noConversion"/>
  </si>
  <si>
    <t>Equip3301</t>
    <phoneticPr fontId="1" type="noConversion"/>
  </si>
  <si>
    <t>Equip4202</t>
    <phoneticPr fontId="1" type="noConversion"/>
  </si>
  <si>
    <t>Equip1201</t>
    <phoneticPr fontId="1" type="noConversion"/>
  </si>
  <si>
    <t>Equip5101</t>
    <phoneticPr fontId="1" type="noConversion"/>
  </si>
  <si>
    <t>Equip5002</t>
    <phoneticPr fontId="1" type="noConversion"/>
  </si>
  <si>
    <t>Equip1301</t>
    <phoneticPr fontId="1" type="noConversion"/>
  </si>
  <si>
    <t>Equip8202</t>
    <phoneticPr fontId="1" type="noConversion"/>
  </si>
  <si>
    <t>Equip1302</t>
    <phoneticPr fontId="1" type="noConversion"/>
  </si>
  <si>
    <t>Equip6301</t>
    <phoneticPr fontId="1" type="noConversion"/>
  </si>
  <si>
    <t>Equip2101</t>
    <phoneticPr fontId="1" type="noConversion"/>
  </si>
  <si>
    <t>Equip6002</t>
    <phoneticPr fontId="1" type="noConversion"/>
  </si>
  <si>
    <t>Equip7102</t>
    <phoneticPr fontId="1" type="noConversion"/>
  </si>
  <si>
    <t>Equip7302</t>
    <phoneticPr fontId="1" type="noConversion"/>
  </si>
  <si>
    <t>Equip5101</t>
    <phoneticPr fontId="1" type="noConversion"/>
  </si>
  <si>
    <t>Actor0236m</t>
  </si>
  <si>
    <t>Actor2235m</t>
  </si>
  <si>
    <t>Actor0236m</t>
    <phoneticPr fontId="1" type="noConversion"/>
  </si>
  <si>
    <t>Equip8301</t>
    <phoneticPr fontId="1" type="noConversion"/>
  </si>
  <si>
    <t>Equip0403</t>
  </si>
  <si>
    <t>Equip2102</t>
    <phoneticPr fontId="1" type="noConversion"/>
  </si>
  <si>
    <t>Equip7101</t>
    <phoneticPr fontId="1" type="noConversion"/>
  </si>
  <si>
    <t>Actor3022m</t>
    <phoneticPr fontId="1" type="noConversion"/>
  </si>
  <si>
    <t>Actor1039m</t>
    <phoneticPr fontId="1" type="noConversion"/>
  </si>
  <si>
    <t>Actor0113</t>
    <phoneticPr fontId="1" type="noConversion"/>
  </si>
  <si>
    <t>Equip4101</t>
    <phoneticPr fontId="1" type="noConversion"/>
  </si>
  <si>
    <t>Actor2120</t>
    <phoneticPr fontId="1" type="noConversion"/>
  </si>
  <si>
    <t>Equip5401</t>
    <phoneticPr fontId="1" type="noConversion"/>
  </si>
  <si>
    <t>Equip8002</t>
    <phoneticPr fontId="1" type="noConversion"/>
  </si>
  <si>
    <t>Equip3302</t>
    <phoneticPr fontId="1" type="noConversion"/>
  </si>
  <si>
    <t>Equip4301</t>
    <phoneticPr fontId="1" type="noConversion"/>
  </si>
  <si>
    <t>Actor1029</t>
    <phoneticPr fontId="1" type="noConversion"/>
  </si>
  <si>
    <t>Actor2015</t>
    <phoneticPr fontId="1" type="noConversion"/>
  </si>
  <si>
    <t>Equip4201</t>
    <phoneticPr fontId="1" type="noConversion"/>
  </si>
  <si>
    <t>Equip2001</t>
  </si>
  <si>
    <t>Equip5202</t>
    <phoneticPr fontId="1" type="noConversion"/>
  </si>
  <si>
    <t>Actor2235m</t>
    <phoneticPr fontId="1" type="noConversion"/>
  </si>
  <si>
    <t>Actor1109</t>
    <phoneticPr fontId="1" type="noConversion"/>
  </si>
  <si>
    <t>Equip0403</t>
    <phoneticPr fontId="1" type="noConversion"/>
  </si>
  <si>
    <t>Equip4401</t>
    <phoneticPr fontId="1" type="noConversion"/>
  </si>
  <si>
    <t>Actor0104</t>
    <phoneticPr fontId="1" type="noConversion"/>
  </si>
  <si>
    <t>Actor0030</t>
    <phoneticPr fontId="1" type="noConversion"/>
  </si>
  <si>
    <t>Equip3202</t>
    <phoneticPr fontId="1" type="noConversion"/>
  </si>
  <si>
    <t>Equip7201</t>
    <phoneticPr fontId="1" type="noConversion"/>
  </si>
  <si>
    <t>Equip0001</t>
    <phoneticPr fontId="1" type="noConversion"/>
  </si>
  <si>
    <t>Equip5001</t>
    <phoneticPr fontId="1" type="noConversion"/>
  </si>
  <si>
    <t>Equip4002</t>
    <phoneticPr fontId="1" type="noConversion"/>
  </si>
  <si>
    <t>Equip4301</t>
  </si>
  <si>
    <t>Equip1403</t>
    <phoneticPr fontId="1" type="noConversion"/>
  </si>
  <si>
    <t>Actor1216</t>
    <phoneticPr fontId="1" type="noConversion"/>
  </si>
  <si>
    <t>Actor0125</t>
    <phoneticPr fontId="1" type="noConversion"/>
  </si>
  <si>
    <t>Actor1108</t>
    <phoneticPr fontId="1" type="noConversion"/>
  </si>
  <si>
    <t>Actor0240</t>
    <phoneticPr fontId="1" type="noConversion"/>
  </si>
  <si>
    <t>Actor2103</t>
    <phoneticPr fontId="1" type="noConversion"/>
  </si>
  <si>
    <t>Actor1002</t>
    <phoneticPr fontId="1" type="noConversion"/>
  </si>
  <si>
    <t>Actor2128</t>
    <phoneticPr fontId="1" type="noConversion"/>
  </si>
  <si>
    <t>Actor2010</t>
    <phoneticPr fontId="1" type="noConversion"/>
  </si>
  <si>
    <t>Actor3117</t>
    <phoneticPr fontId="1" type="noConversion"/>
  </si>
  <si>
    <t>Equip1401</t>
    <phoneticPr fontId="1" type="noConversion"/>
  </si>
  <si>
    <t>Equip2403</t>
    <phoneticPr fontId="1" type="noConversion"/>
  </si>
  <si>
    <t>Equip2301</t>
    <phoneticPr fontId="1" type="noConversion"/>
  </si>
  <si>
    <t>Equip6001</t>
    <phoneticPr fontId="1" type="noConversion"/>
  </si>
  <si>
    <t>Equip1202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</si>
</sst>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1200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7.9502556909599731</v>
          </cell>
          <cell r="W2">
            <v>10.970806712070077</v>
          </cell>
          <cell r="X2">
            <v>11.93</v>
          </cell>
          <cell r="Y2">
            <v>16.46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5</v>
          </cell>
          <cell r="AL2">
            <v>4.2</v>
          </cell>
          <cell r="AM2">
            <v>3.4696406443618551E-2</v>
          </cell>
          <cell r="AN2">
            <v>240</v>
          </cell>
          <cell r="AO2">
            <v>240</v>
          </cell>
          <cell r="AP2">
            <v>0</v>
          </cell>
          <cell r="AQ2">
            <v>600</v>
          </cell>
          <cell r="AR2">
            <v>900</v>
          </cell>
          <cell r="AX2" t="str">
            <v>Axe</v>
          </cell>
          <cell r="AY2">
            <v>0</v>
          </cell>
          <cell r="BA2" t="str">
            <v>유니티 랜덤</v>
          </cell>
          <cell r="BB2">
            <v>0</v>
          </cell>
          <cell r="BF2">
            <v>0</v>
          </cell>
          <cell r="BG2">
            <v>0.37472118959108036</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6.7590891947953589</v>
          </cell>
          <cell r="W3">
            <v>11.679147039971458</v>
          </cell>
          <cell r="X3">
            <v>10.14</v>
          </cell>
          <cell r="Y3">
            <v>17.52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10</v>
          </cell>
          <cell r="AL3">
            <v>3.3600000000000003</v>
          </cell>
          <cell r="AM3">
            <v>2.7757125154894841E-2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0.25873605947955547</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7.9420942483394699</v>
          </cell>
          <cell r="W4">
            <v>10.449351717609003</v>
          </cell>
          <cell r="X4">
            <v>17.440000000000001</v>
          </cell>
          <cell r="Y4">
            <v>22.95</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15</v>
          </cell>
          <cell r="AL4">
            <v>2.9</v>
          </cell>
          <cell r="AM4">
            <v>2.3957042544403284E-2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0.11598513011152485</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6.8397209006656823</v>
          </cell>
          <cell r="W5">
            <v>11.626291442173015</v>
          </cell>
          <cell r="X5">
            <v>15.02</v>
          </cell>
          <cell r="Y5">
            <v>25.53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20</v>
          </cell>
          <cell r="AL5">
            <v>2.3199999999999998</v>
          </cell>
          <cell r="AM5">
            <v>1.9165634035522624E-2</v>
          </cell>
          <cell r="AN5">
            <v>230.4</v>
          </cell>
          <cell r="AO5">
            <v>230.4</v>
          </cell>
          <cell r="AP5">
            <v>0</v>
          </cell>
          <cell r="AQ5">
            <v>1000</v>
          </cell>
          <cell r="AR5">
            <v>1500</v>
          </cell>
          <cell r="AX5" t="str">
            <v>Staff</v>
          </cell>
          <cell r="AY5">
            <v>3</v>
          </cell>
          <cell r="BA5" t="str">
            <v>리니어</v>
          </cell>
          <cell r="BB5">
            <v>3</v>
          </cell>
          <cell r="BC5" t="str">
            <v>slope</v>
          </cell>
          <cell r="BF5">
            <v>3</v>
          </cell>
          <cell r="BG5">
            <v>9.8141263940521042E-2</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7.9756982121152769</v>
          </cell>
          <cell r="W6">
            <v>10.652660805255445</v>
          </cell>
          <cell r="X6">
            <v>28.21</v>
          </cell>
          <cell r="Y6">
            <v>37.68</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5</v>
          </cell>
          <cell r="AL6">
            <v>1.3</v>
          </cell>
          <cell r="AM6">
            <v>1.0739363899215265E-2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0.15241635687732435</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7.2814287209832775</v>
          </cell>
          <cell r="W7">
            <v>11.822006939185318</v>
          </cell>
          <cell r="X7">
            <v>25.75</v>
          </cell>
          <cell r="Y7">
            <v>41.81</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10</v>
          </cell>
          <cell r="AL7">
            <v>1.04</v>
          </cell>
          <cell r="AM7">
            <v>8.5914911193722115E-3</v>
          </cell>
          <cell r="AN7">
            <v>48</v>
          </cell>
          <cell r="AO7">
            <v>48</v>
          </cell>
          <cell r="AP7">
            <v>0</v>
          </cell>
          <cell r="AQ7">
            <v>2500</v>
          </cell>
          <cell r="AR7">
            <v>3500</v>
          </cell>
          <cell r="AS7">
            <v>4</v>
          </cell>
          <cell r="AT7">
            <v>5</v>
          </cell>
          <cell r="AX7" t="str">
            <v>Sword</v>
          </cell>
          <cell r="AY7">
            <v>5</v>
          </cell>
          <cell r="BF7">
            <v>5</v>
          </cell>
          <cell r="BG7">
            <v>0</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8.0982290755281738</v>
          </cell>
          <cell r="W8">
            <v>10.48944864968913</v>
          </cell>
          <cell r="X8">
            <v>55.82</v>
          </cell>
          <cell r="Y8">
            <v>72.3</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5</v>
          </cell>
          <cell r="AL8">
            <v>1.1000000000000001</v>
          </cell>
          <cell r="AM8">
            <v>9.0871540685667634E-3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7.2138786943514557</v>
          </cell>
          <cell r="W9">
            <v>11.740015676749493</v>
          </cell>
          <cell r="X9">
            <v>49.72</v>
          </cell>
          <cell r="Y9">
            <v>80.92</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5</v>
          </cell>
          <cell r="AL9">
            <v>0.88000000000000012</v>
          </cell>
          <cell r="AM9">
            <v>7.2697232548534114E-3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7.787317585949757</v>
          </cell>
          <cell r="W10">
            <v>10.32140132020867</v>
          </cell>
          <cell r="X10">
            <v>115.05</v>
          </cell>
          <cell r="Y10">
            <v>152.49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2.25</v>
          </cell>
          <cell r="AJ10">
            <v>6</v>
          </cell>
          <cell r="AK10">
            <v>15</v>
          </cell>
          <cell r="AL10">
            <v>2.25</v>
          </cell>
          <cell r="AM10">
            <v>1.8587360594795651E-2</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6.6969217317412024</v>
          </cell>
          <cell r="W11">
            <v>11.790590572048387</v>
          </cell>
          <cell r="X11">
            <v>98.94</v>
          </cell>
          <cell r="Y11">
            <v>174.2</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1.8</v>
          </cell>
          <cell r="AJ11">
            <v>7</v>
          </cell>
          <cell r="AK11">
            <v>5</v>
          </cell>
          <cell r="AL11">
            <v>1.8</v>
          </cell>
          <cell r="AM11">
            <v>1.4869888475836521E-2</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7.7398478809698563</v>
          </cell>
          <cell r="W12">
            <v>11.00549182680756</v>
          </cell>
          <cell r="X12">
            <v>149.03</v>
          </cell>
          <cell r="Y12">
            <v>211.91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1.0125</v>
          </cell>
          <cell r="AJ12">
            <v>13</v>
          </cell>
          <cell r="AK12">
            <v>5</v>
          </cell>
          <cell r="AL12">
            <v>0</v>
          </cell>
          <cell r="AM12">
            <v>0</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6.9405096691255102</v>
          </cell>
          <cell r="W13">
            <v>11.738773618007269</v>
          </cell>
          <cell r="X13">
            <v>133.63999999999999</v>
          </cell>
          <cell r="Y13">
            <v>226.03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0.80999999999999994</v>
          </cell>
          <cell r="AJ13">
            <v>14</v>
          </cell>
          <cell r="AK13">
            <v>5</v>
          </cell>
          <cell r="AL13">
            <v>0</v>
          </cell>
          <cell r="AM13">
            <v>0</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7.6465886227227839</v>
          </cell>
          <cell r="W14">
            <v>10.669202084306665</v>
          </cell>
          <cell r="X14">
            <v>191.89</v>
          </cell>
          <cell r="Y14">
            <v>267.74</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0.45562500000000006</v>
          </cell>
          <cell r="AJ14">
            <v>20</v>
          </cell>
          <cell r="AK14">
            <v>5</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7.5273084818633826</v>
          </cell>
          <cell r="W15">
            <v>10.430420257239462</v>
          </cell>
          <cell r="X15">
            <v>11.29</v>
          </cell>
          <cell r="Y15">
            <v>15.65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5</v>
          </cell>
          <cell r="AL15">
            <v>4.2</v>
          </cell>
          <cell r="AM15">
            <v>3.4696406443618551E-2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7.2386254261798708</v>
          </cell>
          <cell r="W16">
            <v>11.180565274913368</v>
          </cell>
          <cell r="X16">
            <v>10.86</v>
          </cell>
          <cell r="Y16">
            <v>16.77</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10</v>
          </cell>
          <cell r="AL16">
            <v>3.3600000000000003</v>
          </cell>
          <cell r="AM16">
            <v>2.7757125154894841E-2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7.4540453343799902</v>
          </cell>
          <cell r="W17">
            <v>11.070459761951039</v>
          </cell>
          <cell r="X17">
            <v>16.37</v>
          </cell>
          <cell r="Y17">
            <v>24.31</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15</v>
          </cell>
          <cell r="AL17">
            <v>2.9</v>
          </cell>
          <cell r="AM17">
            <v>2.3957042544403284E-2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7.2528740341142077</v>
          </cell>
          <cell r="W18">
            <v>11.349693911964575</v>
          </cell>
          <cell r="X18">
            <v>15.93</v>
          </cell>
          <cell r="Y18">
            <v>24.93</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20</v>
          </cell>
          <cell r="AL18">
            <v>2.3199999999999998</v>
          </cell>
          <cell r="AM18">
            <v>1.9165634035522624E-2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7.6350639956487623</v>
          </cell>
          <cell r="W19">
            <v>10.597230566179935</v>
          </cell>
          <cell r="X19">
            <v>27</v>
          </cell>
          <cell r="Y19">
            <v>37.479999999999997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15</v>
          </cell>
          <cell r="AL19">
            <v>1.3</v>
          </cell>
          <cell r="AM19">
            <v>1.0739363899215265E-2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7.4060257170083377</v>
          </cell>
          <cell r="W20">
            <v>11.71178392041009</v>
          </cell>
          <cell r="X20">
            <v>26.19</v>
          </cell>
          <cell r="Y20">
            <v>41.42</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20</v>
          </cell>
          <cell r="AL20">
            <v>1.04</v>
          </cell>
          <cell r="AM20">
            <v>8.5914911193722115E-3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7.464770313777402</v>
          </cell>
          <cell r="W21">
            <v>10.426696607516336</v>
          </cell>
          <cell r="X21">
            <v>51.45</v>
          </cell>
          <cell r="Y21">
            <v>71.87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5</v>
          </cell>
          <cell r="AL21">
            <v>1.1000000000000001</v>
          </cell>
          <cell r="AM21">
            <v>9.0871540685667634E-3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7.081720863891916</v>
          </cell>
          <cell r="W22">
            <v>11.289866198838746</v>
          </cell>
          <cell r="X22">
            <v>48.81</v>
          </cell>
          <cell r="Y22">
            <v>77.81</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5</v>
          </cell>
          <cell r="AL22">
            <v>0.88000000000000012</v>
          </cell>
          <cell r="AM22">
            <v>7.2697232548534114E-3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7.4523269636121956</v>
          </cell>
          <cell r="W23">
            <v>10.819367920616699</v>
          </cell>
          <cell r="X23">
            <v>110.11</v>
          </cell>
          <cell r="Y23">
            <v>159.85</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2.25</v>
          </cell>
          <cell r="AJ23">
            <v>6</v>
          </cell>
          <cell r="AK23">
            <v>15</v>
          </cell>
          <cell r="AL23">
            <v>2.25</v>
          </cell>
          <cell r="AM23">
            <v>1.8587360594795651E-2</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6.8790805044444303</v>
          </cell>
          <cell r="W24">
            <v>11.757909781618118</v>
          </cell>
          <cell r="X24">
            <v>101.64</v>
          </cell>
          <cell r="Y24">
            <v>173.72</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1.8</v>
          </cell>
          <cell r="AJ24">
            <v>7</v>
          </cell>
          <cell r="AK24">
            <v>5</v>
          </cell>
          <cell r="AL24">
            <v>1.8</v>
          </cell>
          <cell r="AM24">
            <v>1.4869888475836521E-2</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7.464732727442513</v>
          </cell>
          <cell r="W25">
            <v>10.64868262878532</v>
          </cell>
          <cell r="X25">
            <v>143.74</v>
          </cell>
          <cell r="Y25">
            <v>205.04</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1.0125</v>
          </cell>
          <cell r="AJ25">
            <v>14</v>
          </cell>
          <cell r="AK25">
            <v>5</v>
          </cell>
          <cell r="AL25">
            <v>0</v>
          </cell>
          <cell r="AM25">
            <v>0</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6.9659641337817986</v>
          </cell>
          <cell r="W26">
            <v>11.472486205292483</v>
          </cell>
          <cell r="X26">
            <v>134.13</v>
          </cell>
          <cell r="Y26">
            <v>220.91</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0.80999999999999994</v>
          </cell>
          <cell r="AJ26">
            <v>15</v>
          </cell>
          <cell r="AK26">
            <v>5</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7.4699793236176326</v>
          </cell>
          <cell r="W27">
            <v>10.434344548432998</v>
          </cell>
          <cell r="X27">
            <v>187.46</v>
          </cell>
          <cell r="Y27">
            <v>261.85000000000002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0.45562500000000006</v>
          </cell>
          <cell r="AJ27">
            <v>21</v>
          </cell>
          <cell r="AK27">
            <v>5</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7.4678358838639802</v>
          </cell>
          <cell r="W28">
            <v>10.575654994477325</v>
          </cell>
          <cell r="X28">
            <v>11.2</v>
          </cell>
          <cell r="Y28">
            <v>15.86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5</v>
          </cell>
          <cell r="AL28">
            <v>4.2</v>
          </cell>
          <cell r="AM28">
            <v>3.4696406443618551E-2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6.8464818536241712</v>
          </cell>
          <cell r="W29">
            <v>11.592608853836484</v>
          </cell>
          <cell r="X29">
            <v>10.27</v>
          </cell>
          <cell r="Y29">
            <v>17.39</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10</v>
          </cell>
          <cell r="AL29">
            <v>3.3600000000000003</v>
          </cell>
          <cell r="AM29">
            <v>2.7757125154894841E-2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8.1819120878346219</v>
          </cell>
          <cell r="W30">
            <v>10.592852495386225</v>
          </cell>
          <cell r="X30">
            <v>17.97</v>
          </cell>
          <cell r="Y30">
            <v>23.26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5</v>
          </cell>
          <cell r="AL30">
            <v>2.9</v>
          </cell>
          <cell r="AM30">
            <v>2.3957042544403284E-2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6.9335623829061248</v>
          </cell>
          <cell r="W31">
            <v>11.705607064051026</v>
          </cell>
          <cell r="X31">
            <v>15.23</v>
          </cell>
          <cell r="Y31">
            <v>25.71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10</v>
          </cell>
          <cell r="AL31">
            <v>2.3199999999999998</v>
          </cell>
          <cell r="AM31">
            <v>1.9165634035522624E-2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7.5205498727399505</v>
          </cell>
          <cell r="W32">
            <v>10.545194604005177</v>
          </cell>
          <cell r="X32">
            <v>26.6</v>
          </cell>
          <cell r="Y32">
            <v>37.299999999999997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5</v>
          </cell>
          <cell r="AL32">
            <v>1.3</v>
          </cell>
          <cell r="AM32">
            <v>1.0739363899215265E-2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7.0444859779271622</v>
          </cell>
          <cell r="W33">
            <v>11.176658682909601</v>
          </cell>
          <cell r="X33">
            <v>24.92</v>
          </cell>
          <cell r="Y33">
            <v>39.53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15</v>
          </cell>
          <cell r="AL33">
            <v>1.04</v>
          </cell>
          <cell r="AM33">
            <v>8.5914911193722115E-3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7.6131025543536994</v>
          </cell>
          <cell r="W34">
            <v>10.59299706417687</v>
          </cell>
          <cell r="X34">
            <v>52.47</v>
          </cell>
          <cell r="Y34">
            <v>73.010000000000005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5</v>
          </cell>
          <cell r="AL34">
            <v>1.1000000000000001</v>
          </cell>
          <cell r="AM34">
            <v>9.0871540685667634E-3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7.0154757944538169</v>
          </cell>
          <cell r="W35">
            <v>11.479150598453449</v>
          </cell>
          <cell r="X35">
            <v>48.35</v>
          </cell>
          <cell r="Y35">
            <v>79.12</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5</v>
          </cell>
          <cell r="AL35">
            <v>0.88000000000000012</v>
          </cell>
          <cell r="AM35">
            <v>7.2697232548534114E-3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7.4935441175767199</v>
          </cell>
          <cell r="W36">
            <v>10.550794652437752</v>
          </cell>
          <cell r="X36">
            <v>110.71</v>
          </cell>
          <cell r="Y36">
            <v>155.88</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2.25</v>
          </cell>
          <cell r="AJ36">
            <v>7</v>
          </cell>
          <cell r="AK36">
            <v>10</v>
          </cell>
          <cell r="AL36">
            <v>2.25</v>
          </cell>
          <cell r="AM36">
            <v>1.8587360594795651E-2</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6.8820272889031529</v>
          </cell>
          <cell r="W37">
            <v>11.489212757017707</v>
          </cell>
          <cell r="X37">
            <v>101.68</v>
          </cell>
          <cell r="Y37">
            <v>169.75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1.8</v>
          </cell>
          <cell r="AJ37">
            <v>8</v>
          </cell>
          <cell r="AK37">
            <v>5</v>
          </cell>
          <cell r="AL37">
            <v>1.8</v>
          </cell>
          <cell r="AM37">
            <v>1.4869888475836521E-2</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8.0340233164945083</v>
          </cell>
          <cell r="W38">
            <v>10.650588911970672</v>
          </cell>
          <cell r="X38">
            <v>154.69999999999999</v>
          </cell>
          <cell r="Y38">
            <v>205.08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1.0125</v>
          </cell>
          <cell r="AJ38">
            <v>15</v>
          </cell>
          <cell r="AK38">
            <v>5</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7.3579915154400553</v>
          </cell>
          <cell r="W39">
            <v>11.288472026514162</v>
          </cell>
          <cell r="X39">
            <v>141.68</v>
          </cell>
          <cell r="Y39">
            <v>217.36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0.80999999999999994</v>
          </cell>
          <cell r="AJ39">
            <v>16</v>
          </cell>
          <cell r="AK39">
            <v>5</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7.4332633619405639</v>
          </cell>
          <cell r="W40">
            <v>11.004916298645997</v>
          </cell>
          <cell r="X40">
            <v>186.54</v>
          </cell>
          <cell r="Y40">
            <v>276.17</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0.45562500000000006</v>
          </cell>
          <cell r="AJ40">
            <v>23</v>
          </cell>
          <cell r="AK40">
            <v>5</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7.6123836287742908</v>
          </cell>
          <cell r="W41">
            <v>10.578717034854028</v>
          </cell>
          <cell r="X41">
            <v>11.42</v>
          </cell>
          <cell r="Y41">
            <v>15.87</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5</v>
          </cell>
          <cell r="AL41">
            <v>4.2</v>
          </cell>
          <cell r="AM41">
            <v>3.4696406443618551E-2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7.3710185091190485</v>
          </cell>
          <cell r="W42">
            <v>11.685593822733564</v>
          </cell>
          <cell r="X42">
            <v>11.06</v>
          </cell>
          <cell r="Y42">
            <v>17.53</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10</v>
          </cell>
          <cell r="AL42">
            <v>3.3600000000000003</v>
          </cell>
          <cell r="AM42">
            <v>2.7757125154894841E-2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7.4872670309950013</v>
          </cell>
          <cell r="W43">
            <v>10.901277212726956</v>
          </cell>
          <cell r="X43">
            <v>16.440000000000001</v>
          </cell>
          <cell r="Y43">
            <v>23.94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5</v>
          </cell>
          <cell r="AL43">
            <v>2.9</v>
          </cell>
          <cell r="AM43">
            <v>2.3957042544403284E-2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7.0178461004431041</v>
          </cell>
          <cell r="W44">
            <v>11.594528187079177</v>
          </cell>
          <cell r="X44">
            <v>15.41</v>
          </cell>
          <cell r="Y44">
            <v>25.46</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5</v>
          </cell>
          <cell r="AL44">
            <v>2.3199999999999998</v>
          </cell>
          <cell r="AM44">
            <v>1.9165634035522624E-2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7.9242750688565859</v>
          </cell>
          <cell r="W45">
            <v>10.563750345997544</v>
          </cell>
          <cell r="X45">
            <v>28.03</v>
          </cell>
          <cell r="Y45">
            <v>37.36</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5</v>
          </cell>
          <cell r="AL45">
            <v>1.3</v>
          </cell>
          <cell r="AM45">
            <v>1.0739363899215265E-2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6.9990389446745844</v>
          </cell>
          <cell r="W46">
            <v>11.578772754504199</v>
          </cell>
          <cell r="X46">
            <v>24.76</v>
          </cell>
          <cell r="Y46">
            <v>40.950000000000003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10</v>
          </cell>
          <cell r="AL46">
            <v>1.04</v>
          </cell>
          <cell r="AM46">
            <v>8.5914911193722115E-3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7.4425601997918429</v>
          </cell>
          <cell r="W47">
            <v>11.002622953718156</v>
          </cell>
          <cell r="X47">
            <v>51.3</v>
          </cell>
          <cell r="Y47">
            <v>75.84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5</v>
          </cell>
          <cell r="AL47">
            <v>1.1000000000000001</v>
          </cell>
          <cell r="AM47">
            <v>9.0871540685667634E-3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7.2686143575505575</v>
          </cell>
          <cell r="W48">
            <v>11.688882595299111</v>
          </cell>
          <cell r="X48">
            <v>50.1</v>
          </cell>
          <cell r="Y48">
            <v>80.569999999999993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5</v>
          </cell>
          <cell r="AL48">
            <v>0.88000000000000012</v>
          </cell>
          <cell r="AM48">
            <v>7.2697232548534114E-3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7.9409247925485777</v>
          </cell>
          <cell r="W49">
            <v>10.445795639600979</v>
          </cell>
          <cell r="X49">
            <v>117.32</v>
          </cell>
          <cell r="Y49">
            <v>154.33000000000001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2.25</v>
          </cell>
          <cell r="AJ49">
            <v>9</v>
          </cell>
          <cell r="AK49">
            <v>5</v>
          </cell>
          <cell r="AL49">
            <v>2.25</v>
          </cell>
          <cell r="AM49">
            <v>1.8587360594795651E-2</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6.7448291891411012</v>
          </cell>
          <cell r="W50">
            <v>11.605951695564423</v>
          </cell>
          <cell r="X50">
            <v>99.65</v>
          </cell>
          <cell r="Y50">
            <v>171.47</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1.8</v>
          </cell>
          <cell r="AJ50">
            <v>10</v>
          </cell>
          <cell r="AK50">
            <v>5</v>
          </cell>
          <cell r="AL50">
            <v>1.8</v>
          </cell>
          <cell r="AM50">
            <v>1.4869888475836521E-2</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7.7354337452276392</v>
          </cell>
          <cell r="W51">
            <v>10.378400368869663</v>
          </cell>
          <cell r="X51">
            <v>148.94999999999999</v>
          </cell>
          <cell r="Y51">
            <v>199.84</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1.0125</v>
          </cell>
          <cell r="AJ51">
            <v>16</v>
          </cell>
          <cell r="AK51">
            <v>5</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7.0721416382754825</v>
          </cell>
          <cell r="W52">
            <v>11.835180864428427</v>
          </cell>
          <cell r="X52">
            <v>136.18</v>
          </cell>
          <cell r="Y52">
            <v>227.89</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0.80999999999999994</v>
          </cell>
          <cell r="AJ52">
            <v>17</v>
          </cell>
          <cell r="AK52">
            <v>5</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7.8400013222059819</v>
          </cell>
          <cell r="W53">
            <v>10.577565423795235</v>
          </cell>
          <cell r="X53">
            <v>196.75</v>
          </cell>
          <cell r="Y53">
            <v>265.44</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0.45562500000000006</v>
          </cell>
          <cell r="AJ53">
            <v>24</v>
          </cell>
          <cell r="AK53">
            <v>5</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7.709197854106506</v>
          </cell>
          <cell r="W54">
            <v>11.104150563513519</v>
          </cell>
          <cell r="X54">
            <v>11.56</v>
          </cell>
          <cell r="Y54">
            <v>16.66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5</v>
          </cell>
          <cell r="AL54">
            <v>4.2</v>
          </cell>
          <cell r="AM54">
            <v>3.4696406443618551E-2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7.3325349003373672</v>
          </cell>
          <cell r="W55">
            <v>11.594536769160797</v>
          </cell>
          <cell r="X55">
            <v>11</v>
          </cell>
          <cell r="Y55">
            <v>17.39</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10</v>
          </cell>
          <cell r="AL55">
            <v>3.3600000000000003</v>
          </cell>
          <cell r="AM55">
            <v>2.7757125154894841E-2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7.9404190957523513</v>
          </cell>
          <cell r="W56">
            <v>10.407116348021493</v>
          </cell>
          <cell r="X56">
            <v>17.440000000000001</v>
          </cell>
          <cell r="Y56">
            <v>22.86</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5</v>
          </cell>
          <cell r="AL56">
            <v>2.9</v>
          </cell>
          <cell r="AM56">
            <v>2.3957042544403284E-2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7.0667042372365332</v>
          </cell>
          <cell r="W57">
            <v>11.175445627539688</v>
          </cell>
          <cell r="X57">
            <v>15.52</v>
          </cell>
          <cell r="Y57">
            <v>24.54</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5</v>
          </cell>
          <cell r="AL57">
            <v>2.3199999999999998</v>
          </cell>
          <cell r="AM57">
            <v>1.9165634035522624E-2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7.9061417520729522</v>
          </cell>
          <cell r="W58">
            <v>10.362644807380844</v>
          </cell>
          <cell r="X58">
            <v>27.96</v>
          </cell>
          <cell r="Y58">
            <v>36.65</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5</v>
          </cell>
          <cell r="AL58">
            <v>1.3</v>
          </cell>
          <cell r="AM58">
            <v>1.0739363899215265E-2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6.8763548387750593</v>
          </cell>
          <cell r="W59">
            <v>11.603123413483964</v>
          </cell>
          <cell r="X59">
            <v>24.32</v>
          </cell>
          <cell r="Y59">
            <v>41.04</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10</v>
          </cell>
          <cell r="AL59">
            <v>1.04</v>
          </cell>
          <cell r="AM59">
            <v>8.5914911193722115E-3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7.6438188797890785</v>
          </cell>
          <cell r="W60">
            <v>10.919614329275401</v>
          </cell>
          <cell r="X60">
            <v>52.68</v>
          </cell>
          <cell r="Y60">
            <v>75.260000000000005</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5</v>
          </cell>
          <cell r="AL60">
            <v>1.1000000000000001</v>
          </cell>
          <cell r="AM60">
            <v>9.0871540685667634E-3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7.2565088789270655</v>
          </cell>
          <cell r="W61">
            <v>11.475908808361046</v>
          </cell>
          <cell r="X61">
            <v>50.02</v>
          </cell>
          <cell r="Y61">
            <v>79.099999999999994</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5</v>
          </cell>
          <cell r="AL61">
            <v>0.88000000000000012</v>
          </cell>
          <cell r="AM61">
            <v>7.2697232548534114E-3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8.1157318192129253</v>
          </cell>
          <cell r="W62">
            <v>10.533064348159574</v>
          </cell>
          <cell r="X62">
            <v>119.91</v>
          </cell>
          <cell r="Y62">
            <v>155.62</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2.25</v>
          </cell>
          <cell r="AJ62">
            <v>11</v>
          </cell>
          <cell r="AK62">
            <v>5</v>
          </cell>
          <cell r="AL62">
            <v>2.25</v>
          </cell>
          <cell r="AM62">
            <v>1.8587360594795651E-2</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7.1496221350318381</v>
          </cell>
          <cell r="W63">
            <v>11.182758221673962</v>
          </cell>
          <cell r="X63">
            <v>105.63</v>
          </cell>
          <cell r="Y63">
            <v>165.22</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1.8</v>
          </cell>
          <cell r="AJ63">
            <v>12</v>
          </cell>
          <cell r="AK63">
            <v>5</v>
          </cell>
          <cell r="AL63">
            <v>0</v>
          </cell>
          <cell r="AM63">
            <v>0</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8.0943682406836324</v>
          </cell>
          <cell r="W64">
            <v>11.044213515474649</v>
          </cell>
          <cell r="X64">
            <v>155.86000000000001</v>
          </cell>
          <cell r="Y64">
            <v>212.66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1.0125</v>
          </cell>
          <cell r="AJ64">
            <v>18</v>
          </cell>
          <cell r="AK64">
            <v>5</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6.7214866310017305</v>
          </cell>
          <cell r="W65">
            <v>11.365895351553615</v>
          </cell>
          <cell r="X65">
            <v>129.41999999999999</v>
          </cell>
          <cell r="Y65">
            <v>218.85</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0.80999999999999994</v>
          </cell>
          <cell r="AJ65">
            <v>19</v>
          </cell>
          <cell r="AK65">
            <v>5</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7.4252697081388641</v>
          </cell>
          <cell r="W66">
            <v>11.067688188344146</v>
          </cell>
          <cell r="X66">
            <v>186.34</v>
          </cell>
          <cell r="Y66">
            <v>277.74</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0.45562500000000006</v>
          </cell>
          <cell r="AJ66">
            <v>26</v>
          </cell>
          <cell r="AK66">
            <v>5</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8.1517649307181337</v>
          </cell>
          <cell r="W68">
            <v>10.39081517463408</v>
          </cell>
          <cell r="X68">
            <v>12.23</v>
          </cell>
          <cell r="Y68">
            <v>15.59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5</v>
          </cell>
          <cell r="AL68">
            <v>4.2</v>
          </cell>
          <cell r="AM68">
            <v>3.4696406443618551E-2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6.7433477968852129</v>
          </cell>
          <cell r="W69">
            <v>11.258780232076148</v>
          </cell>
          <cell r="X69">
            <v>10.119999999999999</v>
          </cell>
          <cell r="Y69">
            <v>16.89</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10</v>
          </cell>
          <cell r="AL69">
            <v>3.3600000000000003</v>
          </cell>
          <cell r="AM69">
            <v>2.7757125154894841E-2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7.9275232256598063</v>
          </cell>
          <cell r="W70">
            <v>10.804435627016657</v>
          </cell>
          <cell r="X70">
            <v>17.41</v>
          </cell>
          <cell r="Y70">
            <v>23.73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5</v>
          </cell>
          <cell r="AL70">
            <v>2.9</v>
          </cell>
          <cell r="AM70">
            <v>2.3957042544403284E-2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6.708220751005241</v>
          </cell>
          <cell r="W71">
            <v>11.533956210839268</v>
          </cell>
          <cell r="X71">
            <v>14.73</v>
          </cell>
          <cell r="Y71">
            <v>25.33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5</v>
          </cell>
          <cell r="AL71">
            <v>2.3199999999999998</v>
          </cell>
          <cell r="AM71">
            <v>1.9165634035522624E-2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8.1668253986564263</v>
          </cell>
          <cell r="W72">
            <v>10.891631325199738</v>
          </cell>
          <cell r="X72">
            <v>28.89</v>
          </cell>
          <cell r="Y72">
            <v>38.520000000000003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5</v>
          </cell>
          <cell r="AL72">
            <v>1.3</v>
          </cell>
          <cell r="AM72">
            <v>1.0739363899215265E-2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6.9783709494206239</v>
          </cell>
          <cell r="W73">
            <v>11.490977719032404</v>
          </cell>
          <cell r="X73">
            <v>24.68</v>
          </cell>
          <cell r="Y73">
            <v>40.64</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5</v>
          </cell>
          <cell r="AL73">
            <v>1.04</v>
          </cell>
          <cell r="AM73">
            <v>8.5914911193722115E-3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7.7681994787450765</v>
          </cell>
          <cell r="W74">
            <v>11.045665743489758</v>
          </cell>
          <cell r="X74">
            <v>53.54</v>
          </cell>
          <cell r="Y74">
            <v>76.13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5</v>
          </cell>
          <cell r="AL74">
            <v>1.1000000000000001</v>
          </cell>
          <cell r="AM74">
            <v>9.0871540685667634E-3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6.7378513672454359</v>
          </cell>
          <cell r="W75">
            <v>11.474636976714415</v>
          </cell>
          <cell r="X75">
            <v>46.44</v>
          </cell>
          <cell r="Y75">
            <v>79.09</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5</v>
          </cell>
          <cell r="AL75">
            <v>0.88000000000000012</v>
          </cell>
          <cell r="AM75">
            <v>7.2697232548534114E-3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7.7854468026705366</v>
          </cell>
          <cell r="W76">
            <v>10.713772331107069</v>
          </cell>
          <cell r="X76">
            <v>115.03</v>
          </cell>
          <cell r="Y76">
            <v>158.29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2.25</v>
          </cell>
          <cell r="AJ76">
            <v>13</v>
          </cell>
          <cell r="AK76">
            <v>5</v>
          </cell>
          <cell r="AL76">
            <v>0</v>
          </cell>
          <cell r="AM76">
            <v>0</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7.0976326676575603</v>
          </cell>
          <cell r="W77">
            <v>11.234963769644423</v>
          </cell>
          <cell r="X77">
            <v>104.86</v>
          </cell>
          <cell r="Y77">
            <v>165.99</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1.8</v>
          </cell>
          <cell r="AJ77">
            <v>14</v>
          </cell>
          <cell r="AK77">
            <v>5</v>
          </cell>
          <cell r="AL77">
            <v>0</v>
          </cell>
          <cell r="AM77">
            <v>0</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7.9568806167586246</v>
          </cell>
          <cell r="W78">
            <v>10.960429588271381</v>
          </cell>
          <cell r="X78">
            <v>153.21</v>
          </cell>
          <cell r="Y78">
            <v>211.05</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1.0125</v>
          </cell>
          <cell r="AJ78">
            <v>20</v>
          </cell>
          <cell r="AK78">
            <v>5</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7.0449749550909164</v>
          </cell>
          <cell r="W79">
            <v>11.458138733552689</v>
          </cell>
          <cell r="X79">
            <v>135.65</v>
          </cell>
          <cell r="Y79">
            <v>220.63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0.80999999999999994</v>
          </cell>
          <cell r="AJ79">
            <v>21</v>
          </cell>
          <cell r="AK79">
            <v>5</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7.7874272505199587</v>
          </cell>
          <cell r="W80">
            <v>10.524749024426676</v>
          </cell>
          <cell r="X80">
            <v>195.43</v>
          </cell>
          <cell r="Y80">
            <v>264.12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0.45562500000000006</v>
          </cell>
          <cell r="AJ80">
            <v>28</v>
          </cell>
          <cell r="AK80">
            <v>5</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7.7715344463843685</v>
          </cell>
          <cell r="W88">
            <v>10.512523155236417</v>
          </cell>
          <cell r="X88">
            <v>11.66</v>
          </cell>
          <cell r="Y88">
            <v>15.77</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6.6896638445894308</v>
          </cell>
          <cell r="W89">
            <v>11.584314012662045</v>
          </cell>
          <cell r="X89">
            <v>10.029999999999999</v>
          </cell>
          <cell r="Y89">
            <v>17.38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7.5459677047368086</v>
          </cell>
          <cell r="W90">
            <v>10.653429539385664</v>
          </cell>
          <cell r="X90">
            <v>16.57</v>
          </cell>
          <cell r="Y90">
            <v>23.4</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6.8069314512592225</v>
          </cell>
          <cell r="W91">
            <v>11.70967050656977</v>
          </cell>
          <cell r="X91">
            <v>14.95</v>
          </cell>
          <cell r="Y91">
            <v>25.72</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7.6015016736923116</v>
          </cell>
          <cell r="W92">
            <v>10.573759207667381</v>
          </cell>
          <cell r="X92">
            <v>26.89</v>
          </cell>
          <cell r="Y92">
            <v>37.4</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7.1364945347022921</v>
          </cell>
          <cell r="W93">
            <v>11.555928003345493</v>
          </cell>
          <cell r="X93">
            <v>25.24</v>
          </cell>
          <cell r="Y93">
            <v>40.869999999999997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7.4817793191519772</v>
          </cell>
          <cell r="W94">
            <v>10.321362159380259</v>
          </cell>
          <cell r="X94">
            <v>51.57</v>
          </cell>
          <cell r="Y94">
            <v>71.14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7.3587923308459224</v>
          </cell>
          <cell r="W95">
            <v>11.73439787257395</v>
          </cell>
          <cell r="X95">
            <v>50.72</v>
          </cell>
          <cell r="Y95">
            <v>80.88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7.935284075816126</v>
          </cell>
          <cell r="W96">
            <v>10.696478292285676</v>
          </cell>
          <cell r="X96">
            <v>117.24</v>
          </cell>
          <cell r="Y96">
            <v>158.04</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6.8872029332903972</v>
          </cell>
          <cell r="W97">
            <v>11.793815240301429</v>
          </cell>
          <cell r="X97">
            <v>101.76</v>
          </cell>
          <cell r="Y97">
            <v>174.25</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7.5391190368654231</v>
          </cell>
          <cell r="W98">
            <v>10.38998061579362</v>
          </cell>
          <cell r="X98">
            <v>145.16999999999999</v>
          </cell>
          <cell r="Y98">
            <v>200.06</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6.9761445462784257</v>
          </cell>
          <cell r="W99">
            <v>11.819681251812877</v>
          </cell>
          <cell r="X99">
            <v>134.33000000000001</v>
          </cell>
          <cell r="Y99">
            <v>227.59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7.752933881365494</v>
          </cell>
          <cell r="W100">
            <v>10.751025501575477</v>
          </cell>
          <cell r="X100">
            <v>194.56</v>
          </cell>
          <cell r="Y100">
            <v>269.8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7.4322331867552274</v>
          </cell>
          <cell r="W101">
            <v>10.666222021318648</v>
          </cell>
          <cell r="X101">
            <v>11.15</v>
          </cell>
          <cell r="Y101">
            <v>16</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7.0896893326516732</v>
          </cell>
          <cell r="W102">
            <v>11.657087141886096</v>
          </cell>
          <cell r="X102">
            <v>10.63</v>
          </cell>
          <cell r="Y102">
            <v>17.489999999999998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8.0546410790716898</v>
          </cell>
          <cell r="W103">
            <v>10.611493092902679</v>
          </cell>
          <cell r="X103">
            <v>17.690000000000001</v>
          </cell>
          <cell r="Y103">
            <v>23.3</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7.0215861213922173</v>
          </cell>
          <cell r="W104">
            <v>11.510697206106004</v>
          </cell>
          <cell r="X104">
            <v>15.42</v>
          </cell>
          <cell r="Y104">
            <v>25.28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7.6788570354656471</v>
          </cell>
          <cell r="W105">
            <v>10.436805999837789</v>
          </cell>
          <cell r="X105">
            <v>27.16</v>
          </cell>
          <cell r="Y105">
            <v>36.909999999999997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7.1213559446259387</v>
          </cell>
          <cell r="W106">
            <v>11.625889292997746</v>
          </cell>
          <cell r="X106">
            <v>25.19</v>
          </cell>
          <cell r="Y106">
            <v>41.12</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8.1952316817851756</v>
          </cell>
          <cell r="W107">
            <v>10.408661368138434</v>
          </cell>
          <cell r="X107">
            <v>56.49</v>
          </cell>
          <cell r="Y107">
            <v>71.739999999999995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7.3294023515453217</v>
          </cell>
          <cell r="W108">
            <v>11.575806130970445</v>
          </cell>
          <cell r="X108">
            <v>50.52</v>
          </cell>
          <cell r="Y108">
            <v>79.790000000000006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7.4124825610818901</v>
          </cell>
          <cell r="W109">
            <v>11.015192498698269</v>
          </cell>
          <cell r="X109">
            <v>109.52</v>
          </cell>
          <cell r="Y109">
            <v>162.75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6.7013721167033573</v>
          </cell>
          <cell r="W110">
            <v>11.30659438447058</v>
          </cell>
          <cell r="X110">
            <v>99.01</v>
          </cell>
          <cell r="Y110">
            <v>167.05</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8.0529262759044791</v>
          </cell>
          <cell r="W111">
            <v>10.890621724791664</v>
          </cell>
          <cell r="X111">
            <v>155.06</v>
          </cell>
          <cell r="Y111">
            <v>209.7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7.0225569863449673</v>
          </cell>
          <cell r="W112">
            <v>11.580219274992048</v>
          </cell>
          <cell r="X112">
            <v>135.22</v>
          </cell>
          <cell r="Y112">
            <v>222.98</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8.0832789935157301</v>
          </cell>
          <cell r="W113">
            <v>10.367738894322091</v>
          </cell>
          <cell r="X113">
            <v>202.85</v>
          </cell>
          <cell r="Y113">
            <v>260.18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8.0420596965151656</v>
          </cell>
          <cell r="W115">
            <v>10.693321956783105</v>
          </cell>
          <cell r="X115">
            <v>12.06</v>
          </cell>
          <cell r="Y115">
            <v>16.04</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6.9681760092889933</v>
          </cell>
          <cell r="W116">
            <v>11.113258071154748</v>
          </cell>
          <cell r="X116">
            <v>10.45</v>
          </cell>
          <cell r="Y116">
            <v>16.670000000000002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7.8626142222717448</v>
          </cell>
          <cell r="W117">
            <v>10.394403954192022</v>
          </cell>
          <cell r="X117">
            <v>17.27</v>
          </cell>
          <cell r="Y117">
            <v>22.83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6.9982399792464856</v>
          </cell>
          <cell r="W118">
            <v>11.142544210424672</v>
          </cell>
          <cell r="X118">
            <v>15.37</v>
          </cell>
          <cell r="Y118">
            <v>24.47</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8.0960420463103233</v>
          </cell>
          <cell r="W119">
            <v>10.753222097183802</v>
          </cell>
          <cell r="X119">
            <v>28.64</v>
          </cell>
          <cell r="Y119">
            <v>38.03</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7.1445135507582878</v>
          </cell>
          <cell r="W120">
            <v>11.708333104655061</v>
          </cell>
          <cell r="X120">
            <v>25.27</v>
          </cell>
          <cell r="Y120">
            <v>41.41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8.1848399668230876</v>
          </cell>
          <cell r="W121">
            <v>10.585662872035131</v>
          </cell>
          <cell r="X121">
            <v>56.41</v>
          </cell>
          <cell r="Y121">
            <v>72.959999999999994</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7.2012324083683739</v>
          </cell>
          <cell r="W122">
            <v>11.650639497907999</v>
          </cell>
          <cell r="X122">
            <v>49.63</v>
          </cell>
          <cell r="Y122">
            <v>80.3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7.9398876708313759</v>
          </cell>
          <cell r="W123">
            <v>10.976336071302669</v>
          </cell>
          <cell r="X123">
            <v>117.31</v>
          </cell>
          <cell r="Y123">
            <v>162.16999999999999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6.7700277774183792</v>
          </cell>
          <cell r="W124">
            <v>11.565925883161412</v>
          </cell>
          <cell r="X124">
            <v>100.02</v>
          </cell>
          <cell r="Y124">
            <v>170.88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8.096900899752498</v>
          </cell>
          <cell r="W125">
            <v>10.42040834837201</v>
          </cell>
          <cell r="X125">
            <v>155.91</v>
          </cell>
          <cell r="Y125">
            <v>200.65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6.6959614131800276</v>
          </cell>
          <cell r="W126">
            <v>11.750770252705005</v>
          </cell>
          <cell r="X126">
            <v>128.93</v>
          </cell>
          <cell r="Y126">
            <v>226.27</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7.468366347572589</v>
          </cell>
          <cell r="W127">
            <v>11.110361943900664</v>
          </cell>
          <cell r="X127">
            <v>187.42</v>
          </cell>
          <cell r="Y127">
            <v>278.82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0.58861680623437862</v>
      </c>
      <c r="C2">
        <f t="shared" ref="C2:C32" ca="1" si="0">RAND()</f>
        <v>0.6506873040441763</v>
      </c>
      <c r="D2" t="str">
        <f ca="1">VLOOKUP($B2
+IF(D1="DI",1,
IF(D1="EN",2,
IF(D1="GO",3,0))),$AC:$AD,MATCH($AD$1,$AC$1:$AD$1,0),1)</f>
        <v>EN</v>
      </c>
      <c r="E2">
        <f ca="1">ROUNDDOWN(VLOOKUP(D2,$P:$W,MATCH($U$1,$P$1:$W$1,0),0)+C2*(VLOOKUP(D2,$P:$W,MATCH($V$1,$P$1:$W$1,0),0)-VLOOKUP(D2,$P:$W,MATCH($U$1,$P$1:$W$1,0),0)+10^ABS(VLOOKUP(D2,$P:$W,MATCH($W$1,$P$1:$W$1,0),0))),VLOOKUP(D2,$P:$W,MATCH($W$1,$P$1:$W$1,0),0))</f>
        <v>8</v>
      </c>
      <c r="F2" t="s">
        <v>127</v>
      </c>
      <c r="G2">
        <v>7</v>
      </c>
      <c r="H2" t="s">
        <v>127</v>
      </c>
      <c r="I2">
        <v>7</v>
      </c>
      <c r="J2" t="str">
        <f>IF(H2="GO",
  IF(I2&lt;100,"골드이상",""),
IF(H2="DI",
  IF(I2&gt;29,"다이아너무많음",
  IF(I2&gt;9,"다이아다소많음","")),""))</f>
        <v/>
      </c>
      <c r="K2" t="str">
        <f ca="1">IF(ROW()=2,L2,OFFSET(K2,-1,0)&amp;","&amp;L2)</f>
        <v>{"dy":1,"cd":"EN","cn":7}</v>
      </c>
      <c r="L2" t="str">
        <f>"{"""&amp;A$1&amp;""":"&amp;A2
&amp;","""&amp;H$1&amp;""":"""&amp;H2&amp;""""
&amp;","""&amp;I$1&amp;""":"&amp;I2&amp;"}"</f>
        <v>{"dy":1,"cd":"EN","cn":7}</v>
      </c>
      <c r="N2" t="str">
        <f ca="1">"["&amp;
IF(LEFT(OFFSET(K1,COUNTA(K:K)-1,0),1)=",",SUBSTITUTE(OFFSET(K1,COUNTA(K:K)-1,0),",","",1),OFFSET(K1,COUNTA(K:K)-1,0))
&amp;"]"</f>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dy":31,"cd":"GO","cn":500}]</v>
      </c>
      <c r="P2" t="s">
        <v>97</v>
      </c>
      <c r="Q2">
        <f ca="1">COUNTIF(D:D,P2)</f>
        <v>14</v>
      </c>
      <c r="R2">
        <f>COUNTIF(H:H,P2)</f>
        <v>14</v>
      </c>
      <c r="S2">
        <f>SUMIF(H:H,P2,I:I)</f>
        <v>106</v>
      </c>
      <c r="T2">
        <f>S2/R2</f>
        <v>7.5714285714285712</v>
      </c>
      <c r="U2">
        <v>6</v>
      </c>
      <c r="V2">
        <v>9</v>
      </c>
      <c r="W2">
        <v>0</v>
      </c>
      <c r="Y2">
        <v>1</v>
      </c>
      <c r="Z2">
        <v>0</v>
      </c>
      <c r="AA2">
        <v>14</v>
      </c>
      <c r="AB2">
        <f>AA2/SUMIF(Z:Z,Z2,AA:AA)</f>
        <v>0.46666666666666667</v>
      </c>
      <c r="AC2">
        <v>0</v>
      </c>
      <c r="AD2" t="s">
        <v>126</v>
      </c>
    </row>
    <row r="3" spans="1:30">
      <c r="A3">
        <v>2</v>
      </c>
      <c r="B3">
        <f t="shared" ref="B3:B32" ca="1" si="1">RAND()</f>
        <v>0.54212778507085779</v>
      </c>
      <c r="C3">
        <f t="shared" ca="1" si="0"/>
        <v>1.0647893262604069E-2</v>
      </c>
      <c r="D3" t="str">
        <f t="shared" ref="D3:D32" ca="1" si="2">VLOOKUP($B3
+IF(D2="DI",1,
IF(D2="EN",2,
IF(D2="GO",3,0))),$AC:$AD,MATCH($AD$1,$AC$1:$AD$1,0),1)</f>
        <v>GO</v>
      </c>
      <c r="E3">
        <f t="shared" ref="E3:E32" ca="1" si="3">ROUNDDOWN(VLOOKUP(D3,$P:$W,MATCH($U$1,$P$1:$W$1,0),0)+C3*(VLOOKUP(D3,$P:$W,MATCH($V$1,$P$1:$W$1,0),0)-VLOOKUP(D3,$P:$W,MATCH($U$1,$P$1:$W$1,0),0)+10^ABS(VLOOKUP(D3,$P:$W,MATCH($W$1,$P$1:$W$1,0),0))),VLOOKUP(D3,$P:$W,MATCH($W$1,$P$1:$W$1,0),0))</f>
        <v>500</v>
      </c>
      <c r="F3" t="s">
        <v>125</v>
      </c>
      <c r="G3">
        <v>800</v>
      </c>
      <c r="H3" t="s">
        <v>129</v>
      </c>
      <c r="I3">
        <v>5</v>
      </c>
      <c r="J3" t="str">
        <f t="shared" ref="J3:J32" si="4">IF(H3="GO",
  IF(I3&lt;100,"골드이상",""),
IF(H3="DI",
  IF(I3&gt;29,"다이아너무많음",
  IF(I3&gt;9,"다이아다소많음","")),""))</f>
        <v/>
      </c>
      <c r="K3" t="str">
        <f t="shared" ref="K3:K32" ca="1" si="5">IF(ROW()=2,L3,OFFSET(K3,-1,0)&amp;","&amp;L3)</f>
        <v>{"dy":1,"cd":"EN","cn":7},{"dy":2,"cd":"DI","cn":5}</v>
      </c>
      <c r="L3" t="str">
        <f t="shared" ref="L3:L32" si="6">"{"""&amp;A$1&amp;""":"&amp;A3
&amp;","""&amp;H$1&amp;""":"""&amp;H3&amp;""""
&amp;","""&amp;I$1&amp;""":"&amp;I3&amp;"}"</f>
        <v>{"dy":2,"cd":"DI","cn":5}</v>
      </c>
      <c r="P3" t="s">
        <v>68</v>
      </c>
      <c r="Q3">
        <f t="shared" ref="Q3:Q4" ca="1" si="7">COUNTIF(D:D,P3)</f>
        <v>15</v>
      </c>
      <c r="R3">
        <f t="shared" ref="R3:R4" si="8">COUNTIF(H:H,P3)</f>
        <v>13</v>
      </c>
      <c r="S3">
        <f t="shared" ref="S3:S4" si="9">SUMIF(H:H,P3,I:I)</f>
        <v>23300</v>
      </c>
      <c r="T3">
        <f>S3/R3</f>
        <v>1792.3076923076924</v>
      </c>
      <c r="U3">
        <v>500</v>
      </c>
      <c r="V3">
        <v>3500</v>
      </c>
      <c r="W3">
        <v>-2</v>
      </c>
      <c r="Y3">
        <v>2</v>
      </c>
      <c r="Z3">
        <v>0</v>
      </c>
      <c r="AA3">
        <v>14</v>
      </c>
      <c r="AB3">
        <f t="shared" ref="AB3:AB10" si="10">AA3/SUMIF(Z:Z,Z3,AA:AA)</f>
        <v>0.46666666666666667</v>
      </c>
      <c r="AC3">
        <f>AC2+AB2</f>
        <v>0.46666666666666667</v>
      </c>
      <c r="AD3" t="s">
        <v>128</v>
      </c>
    </row>
    <row r="4" spans="1:30">
      <c r="A4">
        <v>3</v>
      </c>
      <c r="B4">
        <f t="shared" ca="1" si="1"/>
        <v>8.1965483587566945E-2</v>
      </c>
      <c r="C4">
        <f t="shared" ca="1" si="0"/>
        <v>0.20006008131890252</v>
      </c>
      <c r="D4" t="str">
        <f t="shared" ca="1" si="2"/>
        <v>EN</v>
      </c>
      <c r="E4">
        <f t="shared" ca="1" si="3"/>
        <v>6</v>
      </c>
      <c r="F4" t="s">
        <v>127</v>
      </c>
      <c r="G4">
        <v>12</v>
      </c>
      <c r="H4" t="s">
        <v>125</v>
      </c>
      <c r="I4">
        <v>1900</v>
      </c>
      <c r="J4" t="str">
        <f t="shared" si="4"/>
        <v/>
      </c>
      <c r="K4" t="str">
        <f t="shared" ca="1" si="5"/>
        <v>{"dy":1,"cd":"EN","cn":7},{"dy":2,"cd":"DI","cn":5},{"dy":3,"cd":"GO","cn":1900}</v>
      </c>
      <c r="L4" t="str">
        <f t="shared" si="6"/>
        <v>{"dy":3,"cd":"GO","cn":1900}</v>
      </c>
      <c r="P4" t="s">
        <v>98</v>
      </c>
      <c r="Q4">
        <f t="shared" ca="1" si="7"/>
        <v>2</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0.79358839675337478</v>
      </c>
      <c r="C5">
        <f t="shared" ca="1" si="0"/>
        <v>0.11115649359033752</v>
      </c>
      <c r="D5" t="str">
        <f t="shared" ca="1" si="2"/>
        <v>GO</v>
      </c>
      <c r="E5">
        <f t="shared" ca="1" si="3"/>
        <v>800</v>
      </c>
      <c r="F5" t="s">
        <v>125</v>
      </c>
      <c r="G5">
        <v>1000</v>
      </c>
      <c r="H5" t="s">
        <v>127</v>
      </c>
      <c r="I5">
        <v>8</v>
      </c>
      <c r="J5" t="str">
        <f t="shared" si="4"/>
        <v/>
      </c>
      <c r="K5" t="str">
        <f t="shared" ca="1" si="5"/>
        <v>{"dy":1,"cd":"EN","cn":7},{"dy":2,"cd":"DI","cn":5},{"dy":3,"cd":"GO","cn":1900},{"dy":4,"cd":"EN","cn":8}</v>
      </c>
      <c r="L5" t="str">
        <f t="shared" si="6"/>
        <v>{"dy":4,"cd":"EN","cn":8}</v>
      </c>
      <c r="Y5">
        <v>1</v>
      </c>
      <c r="Z5">
        <v>1</v>
      </c>
      <c r="AA5">
        <f>VLOOKUP($Y5,$Y:$AD,MATCH(AA$1,$Y$1:$AD$1,0),0)</f>
        <v>14</v>
      </c>
      <c r="AB5">
        <f t="shared" si="10"/>
        <v>0.5</v>
      </c>
      <c r="AC5">
        <f>AC4+AB4</f>
        <v>1</v>
      </c>
      <c r="AD5" t="str">
        <f>VLOOKUP($Y5,$Y:$AD,MATCH(AD$1,$Y$1:$AD$1,0),0)</f>
        <v>GO</v>
      </c>
    </row>
    <row r="6" spans="1:30">
      <c r="A6">
        <v>5</v>
      </c>
      <c r="B6">
        <f t="shared" ca="1" si="1"/>
        <v>0.86225204629939867</v>
      </c>
      <c r="C6">
        <f t="shared" ca="1" si="0"/>
        <v>0.21616394311052445</v>
      </c>
      <c r="D6" t="str">
        <f t="shared" ca="1" si="2"/>
        <v>EN</v>
      </c>
      <c r="E6">
        <f t="shared" ca="1" si="3"/>
        <v>6</v>
      </c>
      <c r="F6" t="s">
        <v>127</v>
      </c>
      <c r="G6">
        <v>5</v>
      </c>
      <c r="H6" t="s">
        <v>125</v>
      </c>
      <c r="I6">
        <v>1000</v>
      </c>
      <c r="J6" t="str">
        <f t="shared" si="4"/>
        <v/>
      </c>
      <c r="K6" t="str">
        <f t="shared" ca="1" si="5"/>
        <v>{"dy":1,"cd":"EN","cn":7},{"dy":2,"cd":"DI","cn":5},{"dy":3,"cd":"GO","cn":1900},{"dy":4,"cd":"EN","cn":8},{"dy":5,"cd":"GO","cn":1000}</v>
      </c>
      <c r="L6" t="str">
        <f t="shared" si="6"/>
        <v>{"dy":5,"cd":"GO","cn":1000}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0.66309251690303816</v>
      </c>
      <c r="C7">
        <f t="shared" ca="1" si="0"/>
        <v>0.78528384617424474</v>
      </c>
      <c r="D7" t="str">
        <f t="shared" ca="1" si="2"/>
        <v>GO</v>
      </c>
      <c r="E7">
        <f t="shared" ca="1" si="3"/>
        <v>2900</v>
      </c>
      <c r="F7" t="s">
        <v>125</v>
      </c>
      <c r="G7">
        <v>900</v>
      </c>
      <c r="H7" t="s">
        <v>127</v>
      </c>
      <c r="I7">
        <v>8</v>
      </c>
      <c r="J7" t="str">
        <f t="shared" si="4"/>
        <v/>
      </c>
      <c r="K7" t="str">
        <f t="shared" ca="1" si="5"/>
        <v>{"dy":1,"cd":"EN","cn":7},{"dy":2,"cd":"DI","cn":5},{"dy":3,"cd":"GO","cn":1900},{"dy":4,"cd":"EN","cn":8},{"dy":5,"cd":"GO","cn":1000},{"dy":6,"cd":"EN","cn":8}</v>
      </c>
      <c r="L7" t="str">
        <f t="shared" si="6"/>
        <v>{"dy":6,"cd":"EN","cn":8}</v>
      </c>
      <c r="Y7">
        <v>1</v>
      </c>
      <c r="Z7">
        <v>2</v>
      </c>
      <c r="AA7">
        <f t="shared" si="11"/>
        <v>14</v>
      </c>
      <c r="AB7">
        <f t="shared" si="10"/>
        <v>0.875</v>
      </c>
      <c r="AC7">
        <f t="shared" si="12"/>
        <v>2</v>
      </c>
      <c r="AD7" t="str">
        <f t="shared" si="13"/>
        <v>GO</v>
      </c>
    </row>
    <row r="8" spans="1:30">
      <c r="A8">
        <v>7</v>
      </c>
      <c r="B8">
        <f t="shared" ca="1" si="1"/>
        <v>0.39236548494702794</v>
      </c>
      <c r="C8">
        <f t="shared" ca="1" si="0"/>
        <v>0.54101584323922791</v>
      </c>
      <c r="D8" t="str">
        <f t="shared" ca="1" si="2"/>
        <v>EN</v>
      </c>
      <c r="E8">
        <f t="shared" ca="1" si="3"/>
        <v>8</v>
      </c>
      <c r="F8" t="s">
        <v>127</v>
      </c>
      <c r="G8">
        <v>6</v>
      </c>
      <c r="H8" t="s">
        <v>125</v>
      </c>
      <c r="I8">
        <v>1800</v>
      </c>
      <c r="J8" t="str">
        <f t="shared" si="4"/>
        <v/>
      </c>
      <c r="K8" t="str">
        <f t="shared" ca="1" si="5"/>
        <v>{"dy":1,"cd":"EN","cn":7},{"dy":2,"cd":"DI","cn":5},{"dy":3,"cd":"GO","cn":1900},{"dy":4,"cd":"EN","cn":8},{"dy":5,"cd":"GO","cn":1000},{"dy":6,"cd":"EN","cn":8},{"dy":7,"cd":"GO","cn":1800}</v>
      </c>
      <c r="L8" t="str">
        <f t="shared" si="6"/>
        <v>{"dy":7,"cd":"GO","cn":1800}</v>
      </c>
      <c r="Y8">
        <v>3</v>
      </c>
      <c r="Z8">
        <v>2</v>
      </c>
      <c r="AA8">
        <f t="shared" si="11"/>
        <v>2</v>
      </c>
      <c r="AB8">
        <f t="shared" si="10"/>
        <v>0.125</v>
      </c>
      <c r="AC8">
        <f t="shared" si="12"/>
        <v>2.875</v>
      </c>
      <c r="AD8" t="str">
        <f t="shared" si="13"/>
        <v>DI</v>
      </c>
    </row>
    <row r="9" spans="1:30">
      <c r="A9">
        <v>8</v>
      </c>
      <c r="B9">
        <f t="shared" ca="1" si="1"/>
        <v>0.22770357579499201</v>
      </c>
      <c r="C9">
        <f t="shared" ca="1" si="0"/>
        <v>0.41189144975807046</v>
      </c>
      <c r="D9" t="str">
        <f t="shared" ca="1" si="2"/>
        <v>GO</v>
      </c>
      <c r="E9">
        <f t="shared" ca="1" si="3"/>
        <v>1700</v>
      </c>
      <c r="F9" t="s">
        <v>129</v>
      </c>
      <c r="G9">
        <v>3</v>
      </c>
      <c r="H9" t="s">
        <v>127</v>
      </c>
      <c r="I9">
        <v>9</v>
      </c>
      <c r="J9" t="str">
        <f t="shared" si="4"/>
        <v/>
      </c>
      <c r="K9" t="str">
        <f t="shared" ca="1" si="5"/>
        <v>{"dy":1,"cd":"EN","cn":7},{"dy":2,"cd":"DI","cn":5},{"dy":3,"cd":"GO","cn":1900},{"dy":4,"cd":"EN","cn":8},{"dy":5,"cd":"GO","cn":1000},{"dy":6,"cd":"EN","cn":8},{"dy":7,"cd":"GO","cn":1800},{"dy":8,"cd":"EN","cn":9}</v>
      </c>
      <c r="L9" t="str">
        <f t="shared" si="6"/>
        <v>{"dy":8,"cd":"EN","cn":9}</v>
      </c>
      <c r="Y9">
        <v>2</v>
      </c>
      <c r="Z9">
        <v>3</v>
      </c>
      <c r="AA9">
        <f t="shared" si="11"/>
        <v>14</v>
      </c>
      <c r="AB9">
        <f t="shared" si="10"/>
        <v>0.875</v>
      </c>
      <c r="AC9">
        <f t="shared" si="12"/>
        <v>3</v>
      </c>
      <c r="AD9" t="str">
        <f t="shared" si="13"/>
        <v>EN</v>
      </c>
    </row>
    <row r="10" spans="1:30">
      <c r="A10">
        <v>9</v>
      </c>
      <c r="B10">
        <f t="shared" ca="1" si="1"/>
        <v>0.75408407423973256</v>
      </c>
      <c r="C10">
        <f t="shared" ca="1" si="0"/>
        <v>0.93001474686638397</v>
      </c>
      <c r="D10" t="str">
        <f t="shared" ca="1" si="2"/>
        <v>EN</v>
      </c>
      <c r="E10">
        <f t="shared" ca="1" si="3"/>
        <v>9</v>
      </c>
      <c r="F10" t="s">
        <v>125</v>
      </c>
      <c r="G10">
        <v>700</v>
      </c>
      <c r="H10" t="s">
        <v>125</v>
      </c>
      <c r="I10">
        <v>2600</v>
      </c>
      <c r="J10" t="str">
        <f t="shared" si="4"/>
        <v/>
      </c>
      <c r="K10" t="str">
        <f t="shared" ca="1" si="5"/>
        <v>{"dy":1,"cd":"EN","cn":7},{"dy":2,"cd":"DI","cn":5},{"dy":3,"cd":"GO","cn":1900},{"dy":4,"cd":"EN","cn":8},{"dy":5,"cd":"GO","cn":1000},{"dy":6,"cd":"EN","cn":8},{"dy":7,"cd":"GO","cn":1800},{"dy":8,"cd":"EN","cn":9},{"dy":9,"cd":"GO","cn":2600}</v>
      </c>
      <c r="L10" t="str">
        <f t="shared" si="6"/>
        <v>{"dy":9,"cd":"GO","cn":2600}</v>
      </c>
      <c r="Y10">
        <v>3</v>
      </c>
      <c r="Z10">
        <v>3</v>
      </c>
      <c r="AA10">
        <f t="shared" si="11"/>
        <v>2</v>
      </c>
      <c r="AB10">
        <f t="shared" si="10"/>
        <v>0.125</v>
      </c>
      <c r="AC10">
        <f t="shared" si="12"/>
        <v>3.875</v>
      </c>
      <c r="AD10" t="str">
        <f t="shared" si="13"/>
        <v>DI</v>
      </c>
    </row>
    <row r="11" spans="1:30">
      <c r="A11">
        <v>10</v>
      </c>
      <c r="B11">
        <f t="shared" ca="1" si="1"/>
        <v>0.27408885499839675</v>
      </c>
      <c r="C11">
        <f t="shared" ca="1" si="0"/>
        <v>0.47513065775662877</v>
      </c>
      <c r="D11" t="str">
        <f t="shared" ca="1" si="2"/>
        <v>GO</v>
      </c>
      <c r="E11">
        <f t="shared" ca="1" si="3"/>
        <v>1900</v>
      </c>
      <c r="F11" t="s">
        <v>127</v>
      </c>
      <c r="G11">
        <v>10</v>
      </c>
      <c r="H11" t="s">
        <v>127</v>
      </c>
      <c r="I11">
        <v>8</v>
      </c>
      <c r="J11" t="str">
        <f t="shared" si="4"/>
        <v/>
      </c>
      <c r="K11" t="str">
        <f t="shared" ca="1" si="5"/>
        <v>{"dy":1,"cd":"EN","cn":7},{"dy":2,"cd":"DI","cn":5},{"dy":3,"cd":"GO","cn":1900},{"dy":4,"cd":"EN","cn":8},{"dy":5,"cd":"GO","cn":1000},{"dy":6,"cd":"EN","cn":8},{"dy":7,"cd":"GO","cn":1800},{"dy":8,"cd":"EN","cn":9},{"dy":9,"cd":"GO","cn":2600},{"dy":10,"cd":"EN","cn":8}</v>
      </c>
      <c r="L11" t="str">
        <f t="shared" si="6"/>
        <v>{"dy":10,"cd":"EN","cn":8}</v>
      </c>
    </row>
    <row r="12" spans="1:30">
      <c r="A12">
        <v>11</v>
      </c>
      <c r="B12">
        <f t="shared" ca="1" si="1"/>
        <v>0.13200301392795533</v>
      </c>
      <c r="C12">
        <f t="shared" ca="1" si="0"/>
        <v>0.32199240217162572</v>
      </c>
      <c r="D12" t="str">
        <f t="shared" ca="1" si="2"/>
        <v>EN</v>
      </c>
      <c r="E12">
        <f t="shared" ca="1" si="3"/>
        <v>7</v>
      </c>
      <c r="F12" t="s">
        <v>125</v>
      </c>
      <c r="G12">
        <v>1300</v>
      </c>
      <c r="H12" t="s">
        <v>98</v>
      </c>
      <c r="I12">
        <v>6</v>
      </c>
      <c r="J12" t="str">
        <f t="shared" si="4"/>
        <v/>
      </c>
      <c r="K12" t="str">
        <f t="shared" ca="1" si="5"/>
        <v>{"dy":1,"cd":"EN","cn":7},{"dy":2,"cd":"DI","cn":5},{"dy":3,"cd":"GO","cn":1900},{"dy":4,"cd":"EN","cn":8},{"dy":5,"cd":"GO","cn":1000},{"dy":6,"cd":"EN","cn":8},{"dy":7,"cd":"GO","cn":1800},{"dy":8,"cd":"EN","cn":9},{"dy":9,"cd":"GO","cn":2600},{"dy":10,"cd":"EN","cn":8},{"dy":11,"cd":"DI","cn":6}</v>
      </c>
      <c r="L12" t="str">
        <f t="shared" si="6"/>
        <v>{"dy":11,"cd":"DI","cn":6}</v>
      </c>
    </row>
    <row r="13" spans="1:30">
      <c r="A13">
        <v>12</v>
      </c>
      <c r="B13">
        <f t="shared" ca="1" si="1"/>
        <v>0.94556900259055054</v>
      </c>
      <c r="C13">
        <f t="shared" ca="1" si="0"/>
        <v>0.44951853487720161</v>
      </c>
      <c r="D13" t="str">
        <f t="shared" ca="1" si="2"/>
        <v>DI</v>
      </c>
      <c r="E13">
        <f t="shared" ca="1" si="3"/>
        <v>4</v>
      </c>
      <c r="F13" t="s">
        <v>127</v>
      </c>
      <c r="G13">
        <v>6</v>
      </c>
      <c r="H13" t="s">
        <v>127</v>
      </c>
      <c r="I13">
        <v>7</v>
      </c>
      <c r="J13" t="str">
        <f t="shared" si="4"/>
        <v/>
      </c>
      <c r="K13" t="str">
        <f t="shared" ca="1" si="5"/>
        <v>{"dy":1,"cd":"EN","cn":7},{"dy":2,"cd":"DI","cn":5},{"dy":3,"cd":"GO","cn":1900},{"dy":4,"cd":"EN","cn":8},{"dy":5,"cd":"GO","cn":1000},{"dy":6,"cd":"EN","cn":8},{"dy":7,"cd":"GO","cn":1800},{"dy":8,"cd":"EN","cn":9},{"dy":9,"cd":"GO","cn":2600},{"dy":10,"cd":"EN","cn":8},{"dy":11,"cd":"DI","cn":6},{"dy":12,"cd":"EN","cn":7}</v>
      </c>
      <c r="L13" t="str">
        <f t="shared" si="6"/>
        <v>{"dy":12,"cd":"EN","cn":7}</v>
      </c>
    </row>
    <row r="14" spans="1:30">
      <c r="A14">
        <v>13</v>
      </c>
      <c r="B14">
        <f t="shared" ca="1" si="1"/>
        <v>0.19767640835845668</v>
      </c>
      <c r="C14">
        <f t="shared" ca="1" si="0"/>
        <v>0.40034387356097745</v>
      </c>
      <c r="D14" t="str">
        <f t="shared" ca="1" si="2"/>
        <v>GO</v>
      </c>
      <c r="E14">
        <f t="shared" ca="1" si="3"/>
        <v>1700</v>
      </c>
      <c r="F14" t="s">
        <v>125</v>
      </c>
      <c r="G14">
        <v>1200</v>
      </c>
      <c r="H14" t="s">
        <v>125</v>
      </c>
      <c r="I14">
        <v>700</v>
      </c>
      <c r="J14" t="str">
        <f t="shared" si="4"/>
        <v/>
      </c>
      <c r="K14" t="str">
        <f t="shared" ca="1" si="5"/>
        <v>{"dy":1,"cd":"EN","cn":7},{"dy":2,"cd":"DI","cn":5},{"dy":3,"cd":"GO","cn":1900},{"dy":4,"cd":"EN","cn":8},{"dy":5,"cd":"GO","cn":1000},{"dy":6,"cd":"EN","cn":8},{"dy":7,"cd":"GO","cn":1800},{"dy":8,"cd":"EN","cn":9},{"dy":9,"cd":"GO","cn":2600},{"dy":10,"cd":"EN","cn":8},{"dy":11,"cd":"DI","cn":6},{"dy":12,"cd":"EN","cn":7},{"dy":13,"cd":"GO","cn":700}</v>
      </c>
      <c r="L14" t="str">
        <f t="shared" si="6"/>
        <v>{"dy":13,"cd":"GO","cn":700}</v>
      </c>
    </row>
    <row r="15" spans="1:30">
      <c r="A15">
        <v>14</v>
      </c>
      <c r="B15">
        <f t="shared" ca="1" si="1"/>
        <v>0.33718177737251998</v>
      </c>
      <c r="C15">
        <f t="shared" ca="1" si="0"/>
        <v>0.71704022903976483</v>
      </c>
      <c r="D15" t="str">
        <f t="shared" ca="1" si="2"/>
        <v>EN</v>
      </c>
      <c r="E15">
        <f t="shared" ca="1" si="3"/>
        <v>8</v>
      </c>
      <c r="F15" t="s">
        <v>127</v>
      </c>
      <c r="G15">
        <v>10</v>
      </c>
      <c r="H15" t="s">
        <v>127</v>
      </c>
      <c r="I15">
        <v>7</v>
      </c>
      <c r="J15" t="str">
        <f t="shared" si="4"/>
        <v/>
      </c>
      <c r="K15" t="str">
        <f t="shared" ca="1" si="5"/>
        <v>{"dy":1,"cd":"EN","cn":7},{"dy":2,"cd":"DI","cn":5},{"dy":3,"cd":"GO","cn":1900},{"dy":4,"cd":"EN","cn":8},{"dy":5,"cd":"GO","cn":1000},{"dy":6,"cd":"EN","cn":8},{"dy":7,"cd":"GO","cn":1800},{"dy":8,"cd":"EN","cn":9},{"dy":9,"cd":"GO","cn":2600},{"dy":10,"cd":"EN","cn":8},{"dy":11,"cd":"DI","cn":6},{"dy":12,"cd":"EN","cn":7},{"dy":13,"cd":"GO","cn":700},{"dy":14,"cd":"EN","cn":7}</v>
      </c>
      <c r="L15" t="str">
        <f t="shared" si="6"/>
        <v>{"dy":14,"cd":"EN","cn":7}</v>
      </c>
    </row>
    <row r="16" spans="1:30">
      <c r="A16">
        <v>15</v>
      </c>
      <c r="B16">
        <f t="shared" ca="1" si="1"/>
        <v>0.12877394207616477</v>
      </c>
      <c r="C16">
        <f t="shared" ca="1" si="0"/>
        <v>0.25959154370266979</v>
      </c>
      <c r="D16" t="str">
        <f t="shared" ca="1" si="2"/>
        <v>GO</v>
      </c>
      <c r="E16">
        <f t="shared" ca="1" si="3"/>
        <v>1300</v>
      </c>
      <c r="F16" t="s">
        <v>125</v>
      </c>
      <c r="G16">
        <v>1000</v>
      </c>
      <c r="H16" t="s">
        <v>125</v>
      </c>
      <c r="I16">
        <v>1800</v>
      </c>
      <c r="J16" t="str">
        <f t="shared" si="4"/>
        <v/>
      </c>
      <c r="K16" t="str">
        <f t="shared" ca="1" si="5"/>
        <v>{"dy":1,"cd":"EN","cn":7},{"dy":2,"cd":"DI","cn":5},{"dy":3,"cd":"GO","cn":1900},{"dy":4,"cd":"EN","cn":8},{"dy":5,"cd":"GO","cn":1000},{"dy":6,"cd":"EN","cn":8},{"dy":7,"cd":"GO","cn":1800},{"dy":8,"cd":"EN","cn":9},{"dy":9,"cd":"GO","cn":2600},{"dy":10,"cd":"EN","cn":8},{"dy":11,"cd":"DI","cn":6},{"dy":12,"cd":"EN","cn":7},{"dy":13,"cd":"GO","cn":700},{"dy":14,"cd":"EN","cn":7},{"dy":15,"cd":"GO","cn":1800}</v>
      </c>
      <c r="L16" t="str">
        <f t="shared" si="6"/>
        <v>{"dy":15,"cd":"GO","cn":1800}</v>
      </c>
    </row>
    <row r="17" spans="1:12">
      <c r="A17">
        <v>16</v>
      </c>
      <c r="B17">
        <f t="shared" ca="1" si="1"/>
        <v>1.777940497025865E-2</v>
      </c>
      <c r="C17">
        <f t="shared" ca="1" si="0"/>
        <v>0.8307932525911943</v>
      </c>
      <c r="D17" t="str">
        <f t="shared" ca="1" si="2"/>
        <v>EN</v>
      </c>
      <c r="E17">
        <f t="shared" ca="1" si="3"/>
        <v>9</v>
      </c>
      <c r="F17" t="s">
        <v>127</v>
      </c>
      <c r="G17">
        <v>8</v>
      </c>
      <c r="H17" t="s">
        <v>98</v>
      </c>
      <c r="I17">
        <v>3</v>
      </c>
      <c r="J17" t="str">
        <f t="shared" si="4"/>
        <v/>
      </c>
      <c r="K17" t="str">
        <f t="shared" ca="1" si="5"/>
        <v>{"dy":1,"cd":"EN","cn":7},{"dy":2,"cd":"DI","cn":5},{"dy":3,"cd":"GO","cn":1900},{"dy":4,"cd":"EN","cn":8},{"dy":5,"cd":"GO","cn":1000},{"dy":6,"cd":"EN","cn":8},{"dy":7,"cd":"GO","cn":1800},{"dy":8,"cd":"EN","cn":9},{"dy":9,"cd":"GO","cn":2600},{"dy":10,"cd":"EN","cn":8},{"dy":11,"cd":"DI","cn":6},{"dy":12,"cd":"EN","cn":7},{"dy":13,"cd":"GO","cn":700},{"dy":14,"cd":"EN","cn":7},{"dy":15,"cd":"GO","cn":1800},{"dy":16,"cd":"DI","cn":3}</v>
      </c>
      <c r="L17" t="str">
        <f t="shared" si="6"/>
        <v>{"dy":16,"cd":"DI","cn":3}</v>
      </c>
    </row>
    <row r="18" spans="1:12">
      <c r="A18">
        <v>17</v>
      </c>
      <c r="B18">
        <f t="shared" ca="1" si="1"/>
        <v>0.28193862980342221</v>
      </c>
      <c r="C18">
        <f t="shared" ca="1" si="0"/>
        <v>0.68074455412624024</v>
      </c>
      <c r="D18" t="str">
        <f t="shared" ca="1" si="2"/>
        <v>GO</v>
      </c>
      <c r="E18">
        <f t="shared" ca="1" si="3"/>
        <v>2600</v>
      </c>
      <c r="F18" t="s">
        <v>125</v>
      </c>
      <c r="G18">
        <v>800</v>
      </c>
      <c r="H18" t="s">
        <v>125</v>
      </c>
      <c r="I18">
        <v>2900</v>
      </c>
      <c r="J18" t="str">
        <f t="shared" si="4"/>
        <v/>
      </c>
      <c r="K18" t="str">
        <f t="shared" ca="1" si="5"/>
        <v>{"dy":1,"cd":"EN","cn":7},{"dy":2,"cd":"DI","cn":5},{"dy":3,"cd":"GO","cn":1900},{"dy":4,"cd":"EN","cn":8},{"dy":5,"cd":"GO","cn":1000},{"dy":6,"cd":"EN","cn":8},{"dy":7,"cd":"GO","cn":1800},{"dy":8,"cd":"EN","cn":9},{"dy":9,"cd":"GO","cn":2600},{"dy":10,"cd":"EN","cn":8},{"dy":11,"cd":"DI","cn":6},{"dy":12,"cd":"EN","cn":7},{"dy":13,"cd":"GO","cn":700},{"dy":14,"cd":"EN","cn":7},{"dy":15,"cd":"GO","cn":1800},{"dy":16,"cd":"DI","cn":3},{"dy":17,"cd":"GO","cn":2900}</v>
      </c>
      <c r="L18" t="str">
        <f t="shared" si="6"/>
        <v>{"dy":17,"cd":"GO","cn":2900}</v>
      </c>
    </row>
    <row r="19" spans="1:12">
      <c r="A19">
        <v>18</v>
      </c>
      <c r="B19">
        <f t="shared" ca="1" si="1"/>
        <v>0.54641379480932051</v>
      </c>
      <c r="C19">
        <f t="shared" ca="1" si="0"/>
        <v>0.82101528269353186</v>
      </c>
      <c r="D19" t="str">
        <f t="shared" ca="1" si="2"/>
        <v>EN</v>
      </c>
      <c r="E19">
        <f t="shared" ca="1" si="3"/>
        <v>9</v>
      </c>
      <c r="F19" t="s">
        <v>127</v>
      </c>
      <c r="G19">
        <v>6</v>
      </c>
      <c r="H19" t="s">
        <v>127</v>
      </c>
      <c r="I19">
        <v>7</v>
      </c>
      <c r="J19" t="str">
        <f t="shared" si="4"/>
        <v/>
      </c>
      <c r="K19" t="str">
        <f t="shared" ca="1" si="5"/>
        <v>{"dy":1,"cd":"EN","cn":7},{"dy":2,"cd":"DI","cn":5},{"dy":3,"cd":"GO","cn":1900},{"dy":4,"cd":"EN","cn":8},{"dy":5,"cd":"GO","cn":1000},{"dy":6,"cd":"EN","cn":8},{"dy":7,"cd":"GO","cn":1800},{"dy":8,"cd":"EN","cn":9},{"dy":9,"cd":"GO","cn":2600},{"dy":10,"cd":"EN","cn":8},{"dy":11,"cd":"DI","cn":6},{"dy":12,"cd":"EN","cn":7},{"dy":13,"cd":"GO","cn":700},{"dy":14,"cd":"EN","cn":7},{"dy":15,"cd":"GO","cn":1800},{"dy":16,"cd":"DI","cn":3},{"dy":17,"cd":"GO","cn":2900},{"dy":18,"cd":"EN","cn":7}</v>
      </c>
      <c r="L19" t="str">
        <f t="shared" si="6"/>
        <v>{"dy":18,"cd":"EN","cn":7}</v>
      </c>
    </row>
    <row r="20" spans="1:12">
      <c r="A20">
        <v>19</v>
      </c>
      <c r="B20">
        <f t="shared" ca="1" si="1"/>
        <v>0.37322041873833511</v>
      </c>
      <c r="C20">
        <f t="shared" ca="1" si="0"/>
        <v>4.8916166256842697E-2</v>
      </c>
      <c r="D20" t="str">
        <f t="shared" ca="1" si="2"/>
        <v>GO</v>
      </c>
      <c r="E20">
        <f t="shared" ca="1" si="3"/>
        <v>600</v>
      </c>
      <c r="F20" t="s">
        <v>125</v>
      </c>
      <c r="G20">
        <v>900</v>
      </c>
      <c r="H20" t="s">
        <v>125</v>
      </c>
      <c r="I20">
        <v>2300</v>
      </c>
      <c r="J20" t="str">
        <f t="shared" si="4"/>
        <v/>
      </c>
      <c r="K20" t="str">
        <f t="shared" ca="1" si="5"/>
        <v>{"dy":1,"cd":"EN","cn":7},{"dy":2,"cd":"DI","cn":5},{"dy":3,"cd":"GO","cn":1900},{"dy":4,"cd":"EN","cn":8},{"dy":5,"cd":"GO","cn":1000},{"dy":6,"cd":"EN","cn":8},{"dy":7,"cd":"GO","cn":1800},{"dy":8,"cd":"EN","cn":9},{"dy":9,"cd":"GO","cn":2600},{"dy":10,"cd":"EN","cn":8},{"dy":11,"cd":"DI","cn":6},{"dy":12,"cd":"EN","cn":7},{"dy":13,"cd":"GO","cn":700},{"dy":14,"cd":"EN","cn":7},{"dy":15,"cd":"GO","cn":1800},{"dy":16,"cd":"DI","cn":3},{"dy":17,"cd":"GO","cn":2900},{"dy":18,"cd":"EN","cn":7},{"dy":19,"cd":"GO","cn":2300}</v>
      </c>
      <c r="L20" t="str">
        <f t="shared" si="6"/>
        <v>{"dy":19,"cd":"GO","cn":2300}</v>
      </c>
    </row>
    <row r="21" spans="1:12">
      <c r="A21">
        <v>20</v>
      </c>
      <c r="B21">
        <f t="shared" ca="1" si="1"/>
        <v>0.36669486462697165</v>
      </c>
      <c r="C21">
        <f t="shared" ca="1" si="0"/>
        <v>0.27159923367057859</v>
      </c>
      <c r="D21" t="str">
        <f t="shared" ca="1" si="2"/>
        <v>EN</v>
      </c>
      <c r="E21">
        <f t="shared" ca="1" si="3"/>
        <v>7</v>
      </c>
      <c r="F21" t="s">
        <v>127</v>
      </c>
      <c r="G21">
        <v>7</v>
      </c>
      <c r="H21" t="s">
        <v>97</v>
      </c>
      <c r="I21">
        <v>7</v>
      </c>
      <c r="J21" t="str">
        <f t="shared" si="4"/>
        <v/>
      </c>
      <c r="K21" t="str">
        <f t="shared" ca="1" si="5"/>
        <v>{"dy":1,"cd":"EN","cn":7},{"dy":2,"cd":"DI","cn":5},{"dy":3,"cd":"GO","cn":1900},{"dy":4,"cd":"EN","cn":8},{"dy":5,"cd":"GO","cn":1000},{"dy":6,"cd":"EN","cn":8},{"dy":7,"cd":"GO","cn":1800},{"dy":8,"cd":"EN","cn":9},{"dy":9,"cd":"GO","cn":2600},{"dy":10,"cd":"EN","cn":8},{"dy":11,"cd":"DI","cn":6},{"dy":12,"cd":"EN","cn":7},{"dy":13,"cd":"GO","cn":700},{"dy":14,"cd":"EN","cn":7},{"dy":15,"cd":"GO","cn":1800},{"dy":16,"cd":"DI","cn":3},{"dy":17,"cd":"GO","cn":2900},{"dy":18,"cd":"EN","cn":7},{"dy":19,"cd":"GO","cn":2300},{"dy":20,"cd":"EN","cn":7}</v>
      </c>
      <c r="L21" t="str">
        <f t="shared" si="6"/>
        <v>{"dy":20,"cd":"EN","cn":7}</v>
      </c>
    </row>
    <row r="22" spans="1:12">
      <c r="A22">
        <v>21</v>
      </c>
      <c r="B22">
        <f t="shared" ca="1" si="1"/>
        <v>0.1958215206392584</v>
      </c>
      <c r="C22">
        <f t="shared" ca="1" si="0"/>
        <v>0.4448678091435726</v>
      </c>
      <c r="D22" t="str">
        <f t="shared" ca="1" si="2"/>
        <v>GO</v>
      </c>
      <c r="E22">
        <f t="shared" ca="1" si="3"/>
        <v>1800</v>
      </c>
      <c r="F22" t="s">
        <v>129</v>
      </c>
      <c r="G22">
        <v>4</v>
      </c>
      <c r="H22" t="s">
        <v>125</v>
      </c>
      <c r="I22">
        <v>3500</v>
      </c>
      <c r="J22" t="str">
        <f t="shared" si="4"/>
        <v/>
      </c>
      <c r="K22" t="str">
        <f t="shared" ca="1" si="5"/>
        <v>{"dy":1,"cd":"EN","cn":7},{"dy":2,"cd":"DI","cn":5},{"dy":3,"cd":"GO","cn":1900},{"dy":4,"cd":"EN","cn":8},{"dy":5,"cd":"GO","cn":1000},{"dy":6,"cd":"EN","cn":8},{"dy":7,"cd":"GO","cn":1800},{"dy":8,"cd":"EN","cn":9},{"dy":9,"cd":"GO","cn":2600},{"dy":10,"cd":"EN","cn":8},{"dy":11,"cd":"DI","cn":6},{"dy":12,"cd":"EN","cn":7},{"dy":13,"cd":"GO","cn":700},{"dy":14,"cd":"EN","cn":7},{"dy":15,"cd":"GO","cn":1800},{"dy":16,"cd":"DI","cn":3},{"dy":17,"cd":"GO","cn":2900},{"dy":18,"cd":"EN","cn":7},{"dy":19,"cd":"GO","cn":2300},{"dy":20,"cd":"EN","cn":7},{"dy":21,"cd":"GO","cn":3500}</v>
      </c>
      <c r="L22" t="str">
        <f t="shared" si="6"/>
        <v>{"dy":21,"cd":"GO","cn":3500}</v>
      </c>
    </row>
    <row r="23" spans="1:12">
      <c r="A23">
        <v>22</v>
      </c>
      <c r="B23">
        <f t="shared" ca="1" si="1"/>
        <v>0.12426813871131959</v>
      </c>
      <c r="C23">
        <f t="shared" ca="1" si="0"/>
        <v>0.66968878403937748</v>
      </c>
      <c r="D23" t="str">
        <f t="shared" ca="1" si="2"/>
        <v>EN</v>
      </c>
      <c r="E23">
        <f t="shared" ca="1" si="3"/>
        <v>8</v>
      </c>
      <c r="F23" t="s">
        <v>127</v>
      </c>
      <c r="G23">
        <v>10</v>
      </c>
      <c r="H23" t="s">
        <v>127</v>
      </c>
      <c r="I23">
        <v>7</v>
      </c>
      <c r="J23" t="str">
        <f t="shared" si="4"/>
        <v/>
      </c>
      <c r="K23"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v>
      </c>
      <c r="L23" t="str">
        <f t="shared" si="6"/>
        <v>{"dy":22,"cd":"EN","cn":7}</v>
      </c>
    </row>
    <row r="24" spans="1:12">
      <c r="A24">
        <v>23</v>
      </c>
      <c r="B24">
        <f t="shared" ca="1" si="1"/>
        <v>0.58642039154444181</v>
      </c>
      <c r="C24">
        <f t="shared" ca="1" si="0"/>
        <v>0.53677248005691791</v>
      </c>
      <c r="D24" t="str">
        <f t="shared" ca="1" si="2"/>
        <v>GO</v>
      </c>
      <c r="E24">
        <f t="shared" ca="1" si="3"/>
        <v>2100</v>
      </c>
      <c r="F24" t="s">
        <v>125</v>
      </c>
      <c r="G24">
        <v>800</v>
      </c>
      <c r="H24" t="s">
        <v>125</v>
      </c>
      <c r="I24">
        <v>800</v>
      </c>
      <c r="J24" t="str">
        <f t="shared" si="4"/>
        <v/>
      </c>
      <c r="K24"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v>
      </c>
      <c r="L24" t="str">
        <f t="shared" si="6"/>
        <v>{"dy":23,"cd":"GO","cn":800}</v>
      </c>
    </row>
    <row r="25" spans="1:12">
      <c r="A25">
        <v>24</v>
      </c>
      <c r="B25">
        <f t="shared" ca="1" si="1"/>
        <v>0.89455544986629576</v>
      </c>
      <c r="C25">
        <f t="shared" ca="1" si="0"/>
        <v>0.84090337804243787</v>
      </c>
      <c r="D25" t="str">
        <f t="shared" ca="1" si="2"/>
        <v>DI</v>
      </c>
      <c r="E25">
        <f t="shared" ca="1" si="3"/>
        <v>6</v>
      </c>
      <c r="F25" t="s">
        <v>127</v>
      </c>
      <c r="G25">
        <v>6</v>
      </c>
      <c r="H25" t="s">
        <v>127</v>
      </c>
      <c r="I25">
        <v>7</v>
      </c>
      <c r="J25" t="str">
        <f t="shared" si="4"/>
        <v/>
      </c>
      <c r="K25"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v>
      </c>
      <c r="L25" t="str">
        <f t="shared" si="6"/>
        <v>{"dy":24,"cd":"EN","cn":7}</v>
      </c>
    </row>
    <row r="26" spans="1:12">
      <c r="A26">
        <v>25</v>
      </c>
      <c r="B26">
        <f t="shared" ca="1" si="1"/>
        <v>0.38268663239573297</v>
      </c>
      <c r="C26">
        <f t="shared" ca="1" si="0"/>
        <v>0.10942772375710552</v>
      </c>
      <c r="D26" t="str">
        <f t="shared" ca="1" si="2"/>
        <v>GO</v>
      </c>
      <c r="E26">
        <f t="shared" ca="1" si="3"/>
        <v>800</v>
      </c>
      <c r="F26" t="s">
        <v>125</v>
      </c>
      <c r="G26">
        <v>700</v>
      </c>
      <c r="H26" t="s">
        <v>125</v>
      </c>
      <c r="I26">
        <v>3000</v>
      </c>
      <c r="J26" t="str">
        <f t="shared" si="4"/>
        <v/>
      </c>
      <c r="K26"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v>
      </c>
      <c r="L26" t="str">
        <f t="shared" si="6"/>
        <v>{"dy":25,"cd":"GO","cn":3000}</v>
      </c>
    </row>
    <row r="27" spans="1:12">
      <c r="A27">
        <v>26</v>
      </c>
      <c r="B27">
        <f t="shared" ca="1" si="1"/>
        <v>9.4514533089419039E-2</v>
      </c>
      <c r="C27">
        <f t="shared" ca="1" si="0"/>
        <v>0.40593224518199067</v>
      </c>
      <c r="D27" t="str">
        <f t="shared" ca="1" si="2"/>
        <v>EN</v>
      </c>
      <c r="E27">
        <f t="shared" ca="1" si="3"/>
        <v>7</v>
      </c>
      <c r="F27" t="s">
        <v>127</v>
      </c>
      <c r="G27">
        <v>9</v>
      </c>
      <c r="H27" t="s">
        <v>127</v>
      </c>
      <c r="I27">
        <v>8</v>
      </c>
      <c r="J27" t="str">
        <f t="shared" si="4"/>
        <v/>
      </c>
      <c r="K27"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v>
      </c>
      <c r="L27" t="str">
        <f t="shared" si="6"/>
        <v>{"dy":26,"cd":"EN","cn":8}</v>
      </c>
    </row>
    <row r="28" spans="1:12">
      <c r="A28">
        <v>27</v>
      </c>
      <c r="B28">
        <f t="shared" ca="1" si="1"/>
        <v>0.55547211594026558</v>
      </c>
      <c r="C28">
        <f t="shared" ca="1" si="0"/>
        <v>0.66516933009343082</v>
      </c>
      <c r="D28" t="str">
        <f t="shared" ca="1" si="2"/>
        <v>GO</v>
      </c>
      <c r="E28">
        <f t="shared" ca="1" si="3"/>
        <v>2500</v>
      </c>
      <c r="F28" t="s">
        <v>127</v>
      </c>
      <c r="G28">
        <v>9</v>
      </c>
      <c r="H28" t="s">
        <v>125</v>
      </c>
      <c r="I28">
        <v>500</v>
      </c>
      <c r="J28" t="str">
        <f t="shared" si="4"/>
        <v/>
      </c>
      <c r="K28"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v>
      </c>
      <c r="L28" t="str">
        <f t="shared" si="6"/>
        <v>{"dy":27,"cd":"GO","cn":500}</v>
      </c>
    </row>
    <row r="29" spans="1:12">
      <c r="A29">
        <v>28</v>
      </c>
      <c r="B29">
        <f t="shared" ca="1" si="1"/>
        <v>0.15659100656813119</v>
      </c>
      <c r="C29">
        <f t="shared" ca="1" si="0"/>
        <v>4.6222122230788698E-2</v>
      </c>
      <c r="D29" t="str">
        <f t="shared" ca="1" si="2"/>
        <v>EN</v>
      </c>
      <c r="E29">
        <f t="shared" ca="1" si="3"/>
        <v>6</v>
      </c>
      <c r="F29" t="s">
        <v>125</v>
      </c>
      <c r="G29">
        <v>3100</v>
      </c>
      <c r="H29" t="s">
        <v>127</v>
      </c>
      <c r="I29">
        <v>8</v>
      </c>
      <c r="J29" t="str">
        <f t="shared" si="4"/>
        <v/>
      </c>
      <c r="K29"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v>
      </c>
      <c r="L29" t="str">
        <f t="shared" si="6"/>
        <v>{"dy":28,"cd":"EN","cn":8}</v>
      </c>
    </row>
    <row r="30" spans="1:12">
      <c r="A30">
        <v>29</v>
      </c>
      <c r="B30">
        <f t="shared" ca="1" si="1"/>
        <v>0.15393471099415312</v>
      </c>
      <c r="C30">
        <f t="shared" ca="1" si="0"/>
        <v>0.42877124121812082</v>
      </c>
      <c r="D30" t="str">
        <f t="shared" ca="1" si="2"/>
        <v>GO</v>
      </c>
      <c r="E30">
        <f t="shared" ca="1" si="3"/>
        <v>1800</v>
      </c>
      <c r="F30" t="s">
        <v>127</v>
      </c>
      <c r="G30">
        <v>7</v>
      </c>
      <c r="H30" t="s">
        <v>129</v>
      </c>
      <c r="I30">
        <v>4</v>
      </c>
      <c r="J30" t="str">
        <f t="shared" si="4"/>
        <v/>
      </c>
      <c r="K30"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v>
      </c>
      <c r="L30" t="str">
        <f t="shared" si="6"/>
        <v>{"dy":29,"cd":"DI","cn":4}</v>
      </c>
    </row>
    <row r="31" spans="1:12">
      <c r="A31">
        <v>30</v>
      </c>
      <c r="B31">
        <f t="shared" ca="1" si="1"/>
        <v>0.33901218216312767</v>
      </c>
      <c r="C31">
        <f t="shared" ca="1" si="0"/>
        <v>5.8234116952987414E-2</v>
      </c>
      <c r="D31" t="str">
        <f t="shared" ca="1" si="2"/>
        <v>EN</v>
      </c>
      <c r="E31">
        <f t="shared" ca="1" si="3"/>
        <v>6</v>
      </c>
      <c r="F31" t="s">
        <v>125</v>
      </c>
      <c r="G31">
        <v>1000</v>
      </c>
      <c r="H31" t="s">
        <v>127</v>
      </c>
      <c r="I31">
        <v>8</v>
      </c>
      <c r="J31" t="str">
        <f t="shared" si="4"/>
        <v/>
      </c>
      <c r="K31"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v>
      </c>
      <c r="L31" t="str">
        <f t="shared" si="6"/>
        <v>{"dy":30,"cd":"EN","cn":8}</v>
      </c>
    </row>
    <row r="32" spans="1:12">
      <c r="A32">
        <v>31</v>
      </c>
      <c r="B32">
        <f t="shared" ca="1" si="1"/>
        <v>0.13666477183467984</v>
      </c>
      <c r="C32">
        <f t="shared" ca="1" si="0"/>
        <v>0.41540897337464366</v>
      </c>
      <c r="D32" t="str">
        <f t="shared" ca="1" si="2"/>
        <v>GO</v>
      </c>
      <c r="E32">
        <f t="shared" ca="1" si="3"/>
        <v>1700</v>
      </c>
      <c r="F32" t="s">
        <v>127</v>
      </c>
      <c r="G32">
        <v>6</v>
      </c>
      <c r="H32" t="s">
        <v>125</v>
      </c>
      <c r="I32">
        <v>500</v>
      </c>
      <c r="J32" t="str">
        <f t="shared" si="4"/>
        <v/>
      </c>
      <c r="K32"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dy":31,"cd":"GO","cn":500}</v>
      </c>
      <c r="L32" t="str">
        <f t="shared" si="6"/>
        <v>{"dy":31,"cd":"GO","cn":500}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BI2" activePane="bottomRight" state="frozen"/>
      <selection pane="topRight" activeCell="C1" sqref="C1"/>
      <selection pane="bottomLeft" activeCell="A2" sqref="A2"/>
      <selection pane="bottomRight" activeCell="BY1" sqref="BY1"/>
    </sheetView>
    <sheetView tabSelected="1" workbookViewId="1">
      <pane xSplit="2" ySplit="1" topLeftCell="AO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e">
        <f t="array" aca="1" ref="T1" ca="1">IF(SUM(IF(S:S="업데이트순번이상",1,0))&gt;0,"순번이상","")</f>
        <v>#VALUE!</v>
      </c>
      <c r="U1" s="6" t="s">
        <v>151</v>
      </c>
      <c r="V1" s="6" t="s">
        <v>146</v>
      </c>
      <c r="W1" s="6" t="s">
        <v>161</v>
      </c>
      <c r="X1" s="6" t="s">
        <v>162</v>
      </c>
      <c r="Y1" s="6" t="s">
        <v>163</v>
      </c>
      <c r="Z1" s="6" t="s">
        <v>164</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172</v>
      </c>
      <c r="AI1" s="9" t="str">
        <f t="array" ref="AI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3.6</v>
      </c>
      <c r="BQ1" t="s">
        <v>264</v>
      </c>
      <c r="BR1" t="s">
        <v>265</v>
      </c>
      <c r="BS1" t="str">
        <f ca="1">IF(COUNTA(BV:BV)&lt;&gt;COUNTA([1]EquipTable!$A:$A),"수량이상","누적")</f>
        <v>누적</v>
      </c>
      <c r="BT1" t="s">
        <v>262</v>
      </c>
      <c r="BU1" t="s">
        <v>263</v>
      </c>
      <c r="BV1" t="s">
        <v>144</v>
      </c>
      <c r="BX1" t="s">
        <v>120</v>
      </c>
      <c r="BY1">
        <v>5</v>
      </c>
      <c r="BZ1" t="str">
        <f ca="1">IF(COUNTA(CA:CA)&lt;&gt;COUNTA([2]ActorTable!$A:$A),"수량이상","누적")</f>
        <v>수량이상</v>
      </c>
      <c r="CA1" t="s">
        <v>166</v>
      </c>
      <c r="CB1" t="s">
        <v>149</v>
      </c>
      <c r="CD1" t="s">
        <v>165</v>
      </c>
    </row>
    <row r="2" spans="1:82">
      <c r="A2">
        <v>1</v>
      </c>
      <c r="B2">
        <v>0</v>
      </c>
      <c r="C2">
        <f t="shared" ref="C2:C65" si="0">IF(B2&lt;=9,0,
IF(B2=10,1,2))</f>
        <v>0</v>
      </c>
      <c r="D2">
        <f t="shared" ref="D2:I11" ca="1" si="1">RAND()</f>
        <v>0.20698273726264871</v>
      </c>
      <c r="E2">
        <f t="shared" ca="1" si="1"/>
        <v>0.33498693825164383</v>
      </c>
      <c r="F2">
        <f t="shared" ca="1" si="1"/>
        <v>0.75274799548692983</v>
      </c>
      <c r="G2">
        <f t="shared" ca="1" si="1"/>
        <v>0.37808468536328887</v>
      </c>
      <c r="H2">
        <f t="shared" ca="1" si="1"/>
        <v>0.53152311195682</v>
      </c>
      <c r="I2">
        <f t="shared" ca="1" si="1"/>
        <v>0.22394606267558592</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110</v>
      </c>
      <c r="W2">
        <v>1</v>
      </c>
      <c r="X2" t="s">
        <v>125</v>
      </c>
      <c r="Z2">
        <v>3100</v>
      </c>
      <c r="AA2" t="str">
        <f t="shared" ref="AA2:AA65" ca="1" si="6">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{"dy":1,"sl":0,"tp":"upn","vl":"45765","cn":14,"pt":"GO","pr":4200}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11">COUNTIF(M:M,AP2)</f>
        <v>132</v>
      </c>
      <c r="AU2">
        <f t="shared" ref="AU2:AU15" si="12">COUNTIF(AB:AB,AP2)</f>
        <v>154</v>
      </c>
      <c r="AV2">
        <f ca="1">COUNTIFS(M:M,AP2,T:T,"전설")</f>
        <v>1</v>
      </c>
      <c r="AW2">
        <f>COUNTIFS(AB:AB,AP2,AI:AI,"전설")</f>
        <v>7</v>
      </c>
      <c r="BE2" t="str">
        <f ca="1">"["&amp;
IF(LEFT(OFFSET(AM1,COUNTA(AM:AM)-1,0),1)=",",SUBSTITUTE(OFFSET(AM1,COUNTA(AM:AM)-1,0),",","",1),OFFSET(AM1,COUNTA(AM:AM)-1,0))
&amp;"]"</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dy":30,"sl":11,"tp":"fl6","vl":"Actor2015","cn":1,"pt":"DI","pp":80,"pr":49},{"dy":31,"sl":11,"tp":"fl6","vl":"Actor2015","cn":1,"pt":"DI","pp":80,"pr":49}]</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f ca="1">IF(VLOOKUP($CA2,[2]ActorTable!$1:$1048576,MATCH("업데이트순번",[2]ActorTable!$1:$1,0),0)&lt;=$BY$1,1,0)
*IF(MID(CA2,7,1)="2",0.1,1)</f>
        <v>0.1</v>
      </c>
      <c r="BY2">
        <f ca="1">BX2/SUM(BX:BX)</f>
        <v>3.8461538461538455E-3</v>
      </c>
      <c r="BZ2">
        <v>0</v>
      </c>
      <c r="CA2" t="str">
        <f ca="1">OFFSET([2]ActorTable!$A$1,ROW()-1,0)</f>
        <v>Actor0201</v>
      </c>
      <c r="CB2" t="str">
        <f ca="1">VLOOKUP($CA2,[2]ActorTable!$1:$1048576,MATCH("이름참고",[2]ActorTable!$1:$1,0),0)</f>
        <v>간파울</v>
      </c>
      <c r="CD2" t="s">
        <v>167</v>
      </c>
    </row>
    <row r="3" spans="1:82">
      <c r="A3">
        <v>1</v>
      </c>
      <c r="B3">
        <v>1</v>
      </c>
      <c r="C3">
        <f t="shared" si="0"/>
        <v>0</v>
      </c>
      <c r="D3">
        <f t="shared" ca="1" si="1"/>
        <v>0.45681398011056296</v>
      </c>
      <c r="E3">
        <f t="shared" ca="1" si="1"/>
        <v>0.88621375584091844</v>
      </c>
      <c r="F3">
        <f t="shared" ca="1" si="1"/>
        <v>0.15888291629180129</v>
      </c>
      <c r="G3">
        <f t="shared" ca="1" si="1"/>
        <v>0.72501814920332686</v>
      </c>
      <c r="H3">
        <f t="shared" ca="1" si="1"/>
        <v>6.2776649547771735E-2</v>
      </c>
      <c r="I3">
        <f t="shared" ca="1" si="1"/>
        <v>0.19212024301239461</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381</v>
      </c>
      <c r="W3">
        <v>1</v>
      </c>
      <c r="X3" t="s">
        <v>129</v>
      </c>
      <c r="Z3">
        <v>36</v>
      </c>
      <c r="AA3" t="str">
        <f t="shared" ca="1" si="6"/>
        <v>fe</v>
      </c>
      <c r="AB3" t="s">
        <v>82</v>
      </c>
      <c r="AC3" t="s">
        <v>443</v>
      </c>
      <c r="AD3">
        <v>1</v>
      </c>
      <c r="AE3" t="s">
        <v>125</v>
      </c>
      <c r="AG3">
        <v>800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그린 아이즈</v>
      </c>
      <c r="AL3">
        <v>1</v>
      </c>
      <c r="AM3" t="str">
        <f t="shared" ca="1" si="9"/>
        <v>{"dy":1,"sl":0,"tp":"upn","vl":"45765","cn":14,"pt":"GO","pr":4200},{"dy":1,"sl":1,"tp":"fe","vl":"Equip5002","cn":1,"pt":"GO","pr":800}</v>
      </c>
      <c r="AN3" t="str">
        <f t="shared" ca="1" si="10"/>
        <v>{"dy":1,"sl":1,"tp":"fe","vl":"Equip5002","cn":1,"pt":"GO","pr":800}</v>
      </c>
      <c r="AP3" t="s">
        <v>83</v>
      </c>
      <c r="AQ3" t="s">
        <v>71</v>
      </c>
      <c r="AR3">
        <v>0</v>
      </c>
      <c r="AS3">
        <v>7</v>
      </c>
      <c r="AT3">
        <f t="shared" ca="1" si="11"/>
        <v>1</v>
      </c>
      <c r="AU3">
        <f t="shared" si="12"/>
        <v>0</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f ca="1">IF(VLOOKUP($CA3,[2]ActorTable!$1:$1048576,MATCH("업데이트순번",[2]ActorTable!$1:$1,0),0)&lt;=$BY$1,1,0)
*IF(MID(CA3,7,1)="2",0.1,1)</f>
        <v>1</v>
      </c>
      <c r="BY3">
        <f t="shared" ref="BY3:BY45" ca="1" si="20">BX3/SUM(BX:BX)</f>
        <v>3.846153846153845E-2</v>
      </c>
      <c r="BZ3">
        <f t="shared" ref="BZ3:BZ45" ca="1" si="21">BZ2+BY2</f>
        <v>3.8461538461538455E-3</v>
      </c>
      <c r="CA3" t="str">
        <f ca="1">OFFSET([2]ActorTable!$A$1,ROW()-1,0)</f>
        <v>Actor1002</v>
      </c>
      <c r="CB3" t="str">
        <f ca="1">VLOOKUP($CA3,[2]ActorTable!$1:$1048576,MATCH("이름참고",[2]ActorTable!$1:$1,0),0)</f>
        <v>소하</v>
      </c>
    </row>
    <row r="4" spans="1:82">
      <c r="A4">
        <v>1</v>
      </c>
      <c r="B4">
        <v>2</v>
      </c>
      <c r="C4">
        <f t="shared" si="0"/>
        <v>0</v>
      </c>
      <c r="D4">
        <f t="shared" ca="1" si="1"/>
        <v>0.32639458188472614</v>
      </c>
      <c r="E4">
        <f t="shared" ca="1" si="1"/>
        <v>0.71002324062725608</v>
      </c>
      <c r="F4">
        <f t="shared" ca="1" si="1"/>
        <v>0.33077598435307987</v>
      </c>
      <c r="G4">
        <f t="shared" ca="1" si="1"/>
        <v>0.96740613561505318</v>
      </c>
      <c r="H4">
        <f t="shared" ca="1" si="1"/>
        <v>0.64970105557451685</v>
      </c>
      <c r="I4">
        <f t="shared" ca="1" si="1"/>
        <v>0.79434413002707949</v>
      </c>
      <c r="M4" t="str">
        <f t="shared" ca="1" si="2"/>
        <v>안 지정 캐릭터 PP 영웅등급</v>
      </c>
      <c r="N4">
        <f t="shared" ca="1" si="3"/>
        <v>71002</v>
      </c>
      <c r="O4">
        <f t="shared" ca="1" si="4"/>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3300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10</v>
      </c>
      <c r="X4" t="s">
        <v>125</v>
      </c>
      <c r="Z4">
        <v>3300</v>
      </c>
      <c r="AA4" t="str">
        <f t="shared" ca="1" si="6"/>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{"dy":1,"sl":0,"tp":"upn","vl":"45765","cn":14,"pt":"GO","pr":4200},{"dy":1,"sl":1,"tp":"fe","vl":"Equip5002","cn":1,"pt":"GO","pr":800},{"dy":1,"sl":2,"tp":"upn","vl":"56326","cn":5,"pt":"GO","pr":1500}</v>
      </c>
      <c r="AN4" t="str">
        <f t="shared" ca="1" si="10"/>
        <v>{"dy":1,"sl":2,"tp":"upn","vl":"56326","cn":5,"pt":"GO","pr":1500}</v>
      </c>
      <c r="AP4" t="s">
        <v>84</v>
      </c>
      <c r="AQ4" t="s">
        <v>72</v>
      </c>
      <c r="AR4">
        <v>0</v>
      </c>
      <c r="AS4">
        <v>7</v>
      </c>
      <c r="AT4">
        <f t="shared" ca="1" si="11"/>
        <v>4</v>
      </c>
      <c r="AU4">
        <f t="shared" si="12"/>
        <v>0</v>
      </c>
      <c r="AV4">
        <f t="shared" ca="1" si="14"/>
        <v>0</v>
      </c>
      <c r="AW4">
        <f t="shared" si="15"/>
        <v>0</v>
      </c>
      <c r="AZ4">
        <v>149</v>
      </c>
      <c r="BE4" t="s">
        <v>189</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f ca="1">IF(VLOOKUP($CA4,[2]ActorTable!$1:$1048576,MATCH("업데이트순번",[2]ActorTable!$1:$1,0),0)&lt;=$BY$1,1,0)
*IF(MID(CA4,7,1)="2",0.1,1)</f>
        <v>1</v>
      </c>
      <c r="BY4">
        <f t="shared" ca="1" si="20"/>
        <v>3.846153846153845E-2</v>
      </c>
      <c r="BZ4">
        <f t="shared" ca="1" si="21"/>
        <v>4.2307692307692296E-2</v>
      </c>
      <c r="CA4" t="str">
        <f ca="1">OFFSET([2]ActorTable!$A$1,ROW()-1,0)</f>
        <v>Actor2103</v>
      </c>
      <c r="CB4" t="str">
        <f ca="1">VLOOKUP($CA4,[2]ActorTable!$1:$1048576,MATCH("이름참고",[2]ActorTable!$1:$1,0),0)</f>
        <v>데브샤</v>
      </c>
    </row>
    <row r="5" spans="1:82">
      <c r="A5">
        <v>1</v>
      </c>
      <c r="B5">
        <v>3</v>
      </c>
      <c r="C5">
        <f t="shared" si="0"/>
        <v>0</v>
      </c>
      <c r="D5">
        <f t="shared" ca="1" si="1"/>
        <v>0.15457811148595035</v>
      </c>
      <c r="E5">
        <f t="shared" ca="1" si="1"/>
        <v>9.1308901900896466E-2</v>
      </c>
      <c r="F5">
        <f t="shared" ca="1" si="1"/>
        <v>0.53422757062275028</v>
      </c>
      <c r="G5">
        <f t="shared" ca="1" si="1"/>
        <v>0.92784287767151452</v>
      </c>
      <c r="H5">
        <f t="shared" ca="1" si="1"/>
        <v>0.72868544241982125</v>
      </c>
      <c r="I5">
        <f t="shared" ca="1" si="1"/>
        <v>0.68051551328075321</v>
      </c>
      <c r="M5" t="str">
        <f t="shared" ca="1" si="2"/>
        <v>안 지정 캐릭터 PP 영웅등급</v>
      </c>
      <c r="N5">
        <f t="shared" ca="1" si="3"/>
        <v>9130</v>
      </c>
      <c r="O5">
        <f t="shared" ca="1" si="4"/>
        <v>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1200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14</v>
      </c>
      <c r="X5" t="s">
        <v>125</v>
      </c>
      <c r="Z5">
        <v>2400</v>
      </c>
      <c r="AA5" t="str">
        <f t="shared" ca="1" si="6"/>
        <v>fe</v>
      </c>
      <c r="AB5" t="s">
        <v>82</v>
      </c>
      <c r="AC5" t="s">
        <v>437</v>
      </c>
      <c r="AD5">
        <v>1</v>
      </c>
      <c r="AE5" t="s">
        <v>125</v>
      </c>
      <c r="AG5">
        <v>3400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t="shared" ca="1" si="9"/>
        <v>{"dy":1,"sl":0,"tp":"upn","vl":"45765","cn":14,"pt":"GO","pr":4200},{"dy":1,"sl":1,"tp":"fe","vl":"Equip5002","cn":1,"pt":"GO","pr":800},{"dy":1,"sl":2,"tp":"upn","vl":"56326","cn":5,"pt":"GO","pr":1500},{"dy":1,"sl":3,"tp":"fe","vl":"Equip0201","cn":1,"pt":"GO","pr":3400}</v>
      </c>
      <c r="AN5" t="str">
        <f t="shared" ca="1" si="10"/>
        <v>{"dy":1,"sl":3,"tp":"fe","vl":"Equip0201","cn":1,"pt":"GO","pr":3400}</v>
      </c>
      <c r="AP5" t="s">
        <v>85</v>
      </c>
      <c r="AQ5" t="s">
        <v>73</v>
      </c>
      <c r="AR5">
        <v>8</v>
      </c>
      <c r="AS5">
        <v>11</v>
      </c>
      <c r="AT5">
        <f t="shared" ca="1" si="11"/>
        <v>0</v>
      </c>
      <c r="AU5">
        <f t="shared" si="12"/>
        <v>9</v>
      </c>
      <c r="AV5">
        <f t="shared" ca="1" si="14"/>
        <v>0</v>
      </c>
      <c r="AW5">
        <f t="shared" si="15"/>
        <v>4</v>
      </c>
      <c r="AZ5">
        <v>1</v>
      </c>
      <c r="BE5">
        <f ca="1">LEN(BE2)</f>
        <v>22753</v>
      </c>
      <c r="BG5">
        <v>1</v>
      </c>
      <c r="BH5">
        <v>1</v>
      </c>
      <c r="BI5">
        <f t="shared" si="13"/>
        <v>1</v>
      </c>
      <c r="BJ5">
        <f t="shared" ref="BJ5:BJ18" si="24">BJ4+BI4</f>
        <v>1</v>
      </c>
      <c r="BK5" t="s">
        <v>138</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f ca="1">IF(VLOOKUP($CA5,[2]ActorTable!$1:$1048576,MATCH("업데이트순번",[2]ActorTable!$1:$1,0),0)&lt;=$BY$1,1,0)
*IF(MID(CA5,7,1)="2",0.1,1)</f>
        <v>1</v>
      </c>
      <c r="BY5">
        <f t="shared" ca="1" si="20"/>
        <v>3.846153846153845E-2</v>
      </c>
      <c r="BZ5">
        <f t="shared" ca="1" si="21"/>
        <v>8.0769230769230746E-2</v>
      </c>
      <c r="CA5" t="str">
        <f ca="1">OFFSET([2]ActorTable!$A$1,ROW()-1,0)</f>
        <v>Actor0104</v>
      </c>
      <c r="CB5" t="str">
        <f ca="1">VLOOKUP($CA5,[2]ActorTable!$1:$1048576,MATCH("이름참고",[2]ActorTable!$1:$1,0),0)</f>
        <v>베이</v>
      </c>
    </row>
    <row r="6" spans="1:82">
      <c r="A6">
        <v>1</v>
      </c>
      <c r="B6">
        <v>4</v>
      </c>
      <c r="C6">
        <f t="shared" si="0"/>
        <v>0</v>
      </c>
      <c r="D6">
        <f t="shared" ca="1" si="1"/>
        <v>0.74212867671149763</v>
      </c>
      <c r="E6">
        <f t="shared" ca="1" si="1"/>
        <v>0.12458927381380291</v>
      </c>
      <c r="F6">
        <f t="shared" ca="1" si="1"/>
        <v>6.0309457108492004E-2</v>
      </c>
      <c r="G6">
        <f t="shared" ca="1" si="1"/>
        <v>0.79832767419162842</v>
      </c>
      <c r="H6">
        <f t="shared" ca="1" si="1"/>
        <v>0.96075540939556014</v>
      </c>
      <c r="I6">
        <f t="shared" ca="1" si="1"/>
        <v>4.7595262784564385E-2</v>
      </c>
      <c r="M6" t="str">
        <f t="shared" ca="1" si="2"/>
        <v>안 지정 캐릭터 PP 일반등급</v>
      </c>
      <c r="N6">
        <f t="shared" ca="1" si="3"/>
        <v>12458</v>
      </c>
      <c r="O6">
        <f t="shared" ca="1" si="4"/>
        <v>4</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5</v>
      </c>
      <c r="X6" t="s">
        <v>125</v>
      </c>
      <c r="Z6">
        <v>2700</v>
      </c>
      <c r="AA6" t="str">
        <f t="shared" ca="1" si="6"/>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14,"pt":"GO","pr":4200},{"dy":1,"sl":1,"tp":"fe","vl":"Equip5002","cn":1,"pt":"GO","pr":800},{"dy":1,"sl":2,"tp":"upn","vl":"56326","cn":5,"pt":"GO","pr":1500},{"dy":1,"sl":3,"tp":"fe","vl":"Equip0201","cn":1,"pt":"GO","pr":3400},{"dy":1,"sl":4,"tp":"uph","vl":"71037","cn":10,"pt":"GO","pr":3000}</v>
      </c>
      <c r="AN6" t="str">
        <f t="shared" ca="1" si="10"/>
        <v>{"dy":1,"sl":4,"tp":"uph","vl":"71037","cn":10,"pt":"GO","pr":3000}</v>
      </c>
      <c r="AP6" t="s">
        <v>86</v>
      </c>
      <c r="AQ6" t="s">
        <v>75</v>
      </c>
      <c r="AR6">
        <v>8</v>
      </c>
      <c r="AS6">
        <v>11</v>
      </c>
      <c r="AT6">
        <f t="shared" ca="1" si="11"/>
        <v>0</v>
      </c>
      <c r="AU6">
        <f t="shared" si="12"/>
        <v>3</v>
      </c>
      <c r="AV6">
        <f t="shared" ca="1" si="14"/>
        <v>0</v>
      </c>
      <c r="AW6">
        <f t="shared" si="15"/>
        <v>0</v>
      </c>
      <c r="AX6">
        <v>45</v>
      </c>
      <c r="AY6">
        <v>175</v>
      </c>
      <c r="AZ6">
        <f>300*1/320</f>
        <v>0.9375</v>
      </c>
      <c r="BA6">
        <v>0.25</v>
      </c>
      <c r="BB6">
        <v>0.35</v>
      </c>
      <c r="BG6">
        <v>2</v>
      </c>
      <c r="BH6">
        <v>1</v>
      </c>
      <c r="BI6">
        <f t="shared" si="13"/>
        <v>1</v>
      </c>
      <c r="BJ6">
        <f t="shared" si="24"/>
        <v>2</v>
      </c>
      <c r="BK6" t="s">
        <v>142</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f ca="1">IF(VLOOKUP($CA6,[2]ActorTable!$1:$1048576,MATCH("업데이트순번",[2]ActorTable!$1:$1,0),0)&lt;=$BY$1,1,0)
*IF(MID(CA6,7,1)="2",0.1,1)</f>
        <v>1</v>
      </c>
      <c r="BY6">
        <f t="shared" ca="1" si="20"/>
        <v>3.846153846153845E-2</v>
      </c>
      <c r="BZ6">
        <f t="shared" ca="1" si="21"/>
        <v>0.1192307692307692</v>
      </c>
      <c r="CA6" t="str">
        <f ca="1">OFFSET([2]ActorTable!$A$1,ROW()-1,0)</f>
        <v>Actor1005</v>
      </c>
      <c r="CB6" t="str">
        <f ca="1">VLOOKUP($CA6,[2]ActorTable!$1:$1048576,MATCH("이름참고",[2]ActorTable!$1:$1,0),0)</f>
        <v>젤리아</v>
      </c>
    </row>
    <row r="7" spans="1:82">
      <c r="A7">
        <v>1</v>
      </c>
      <c r="B7">
        <v>5</v>
      </c>
      <c r="C7">
        <f t="shared" si="0"/>
        <v>0</v>
      </c>
      <c r="D7">
        <f t="shared" ca="1" si="1"/>
        <v>0.52278044231030174</v>
      </c>
      <c r="E7">
        <f t="shared" ca="1" si="1"/>
        <v>0.63863061425474066</v>
      </c>
      <c r="F7">
        <f t="shared" ca="1" si="1"/>
        <v>0.75124730554691943</v>
      </c>
      <c r="G7">
        <f t="shared" ca="1" si="1"/>
        <v>0.64619310053502732</v>
      </c>
      <c r="H7">
        <f t="shared" ca="1" si="1"/>
        <v>0.16231904702089039</v>
      </c>
      <c r="I7">
        <f t="shared" ca="1" si="1"/>
        <v>0.95690484237832241</v>
      </c>
      <c r="M7" t="str">
        <f t="shared" ca="1" si="2"/>
        <v>안 지정 캐릭터 PP 영웅등급</v>
      </c>
      <c r="N7">
        <f t="shared" ca="1" si="3"/>
        <v>63863</v>
      </c>
      <c r="O7">
        <f t="shared" ca="1" si="4"/>
        <v>10</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3000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245</v>
      </c>
      <c r="W7">
        <v>1</v>
      </c>
      <c r="X7" t="s">
        <v>125</v>
      </c>
      <c r="Z7">
        <v>700</v>
      </c>
      <c r="AA7" t="str">
        <f t="shared" ca="1" si="6"/>
        <v>fe</v>
      </c>
      <c r="AB7" t="s">
        <v>82</v>
      </c>
      <c r="AC7" t="s">
        <v>499</v>
      </c>
      <c r="AD7">
        <v>1</v>
      </c>
      <c r="AE7" t="s">
        <v>125</v>
      </c>
      <c r="AG7">
        <v>2200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t="shared" ca="1" si="9"/>
        <v>{"dy":1,"sl":0,"tp":"upn","vl":"45765","cn":14,"pt":"GO","pr":4200},{"dy":1,"sl":1,"tp":"fe","vl":"Equip5002","cn":1,"pt":"GO","pr":800},{"dy":1,"sl":2,"tp":"upn","vl":"56326","cn":5,"pt":"GO","pr":1500},{"dy":1,"sl":3,"tp":"fe","vl":"Equip0201","cn":1,"pt":"GO","pr":3400},{"dy":1,"sl":4,"tp":"uph","vl":"71037","cn":10,"pt":"GO","pr":3000},{"dy":1,"sl":5,"tp":"fe","vl":"Equip6001","cn":1,"pt":"GO","pr":2200}</v>
      </c>
      <c r="AN7" t="str">
        <f t="shared" ca="1" si="10"/>
        <v>{"dy":1,"sl":5,"tp":"fe","vl":"Equip6001","cn":1,"pt":"GO","pr":2200}</v>
      </c>
      <c r="AP7" t="s">
        <v>87</v>
      </c>
      <c r="AQ7" t="s">
        <v>78</v>
      </c>
      <c r="AR7">
        <v>8</v>
      </c>
      <c r="AS7">
        <v>11</v>
      </c>
      <c r="AT7">
        <f t="shared" ca="1" si="11"/>
        <v>0</v>
      </c>
      <c r="AU7">
        <f t="shared" si="12"/>
        <v>12</v>
      </c>
      <c r="AV7">
        <f t="shared" ca="1" si="14"/>
        <v>0</v>
      </c>
      <c r="AW7">
        <f t="shared" si="15"/>
        <v>4</v>
      </c>
      <c r="AZ7">
        <v>1</v>
      </c>
      <c r="BG7">
        <v>3</v>
      </c>
      <c r="BH7">
        <v>1</v>
      </c>
      <c r="BI7">
        <f t="shared" si="13"/>
        <v>0.25</v>
      </c>
      <c r="BJ7">
        <f t="shared" si="24"/>
        <v>3</v>
      </c>
      <c r="BK7" t="s">
        <v>142</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f ca="1">IF(VLOOKUP($CA7,[2]ActorTable!$1:$1048576,MATCH("업데이트순번",[2]ActorTable!$1:$1,0),0)&lt;=$BY$1,1,0)
*IF(MID(CA7,7,1)="2",0.1,1)</f>
        <v>0</v>
      </c>
      <c r="BY7">
        <f t="shared" ca="1" si="20"/>
        <v>0</v>
      </c>
      <c r="BZ7">
        <f t="shared" ca="1" si="21"/>
        <v>0.15769230769230763</v>
      </c>
      <c r="CA7" t="str">
        <f ca="1">OFFSET([2]ActorTable!$A$1,ROW()-1,0)</f>
        <v>Actor9906</v>
      </c>
      <c r="CB7" t="str">
        <f ca="1">VLOOKUP($CA7,[2]ActorTable!$1:$1048576,MATCH("이름참고",[2]ActorTable!$1:$1,0),0)</f>
        <v>스트링없음</v>
      </c>
    </row>
    <row r="8" spans="1:82">
      <c r="A8">
        <v>1</v>
      </c>
      <c r="B8">
        <v>6</v>
      </c>
      <c r="C8">
        <f t="shared" si="0"/>
        <v>0</v>
      </c>
      <c r="D8">
        <f t="shared" ca="1" si="1"/>
        <v>0.33929237315634375</v>
      </c>
      <c r="E8">
        <f t="shared" ca="1" si="1"/>
        <v>0.94524358222237881</v>
      </c>
      <c r="F8">
        <f t="shared" ca="1" si="1"/>
        <v>0.59136900606642773</v>
      </c>
      <c r="G8">
        <f t="shared" ca="1" si="1"/>
        <v>8.9188434060835098E-2</v>
      </c>
      <c r="H8">
        <f t="shared" ca="1" si="1"/>
        <v>0.76668361499214832</v>
      </c>
      <c r="I8">
        <f t="shared" ca="1" si="1"/>
        <v>0.7659634227642943</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e">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#VALUE!</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179</v>
      </c>
      <c r="W8">
        <v>1</v>
      </c>
      <c r="X8" t="s">
        <v>125</v>
      </c>
      <c r="Z8">
        <v>700</v>
      </c>
      <c r="AA8" t="str">
        <f t="shared" ca="1" si="6"/>
        <v>fe</v>
      </c>
      <c r="AB8" t="s">
        <v>82</v>
      </c>
      <c r="AC8" t="s">
        <v>294</v>
      </c>
      <c r="AD8">
        <v>1</v>
      </c>
      <c r="AE8" t="s">
        <v>125</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템플러 쉴드</v>
      </c>
      <c r="AL8">
        <v>1</v>
      </c>
      <c r="AM8" t="str">
        <f t="shared" ca="1" si="9"/>
        <v>{"dy":1,"sl":0,"tp":"upn","vl":"45765","cn":14,"pt":"GO","pr":4200},{"dy":1,"sl":1,"tp":"fe","vl":"Equip5002","cn":1,"pt":"GO","pr":800},{"dy":1,"sl":2,"tp":"upn","vl":"56326","cn":5,"pt":"GO","pr":1500},{"dy":1,"sl":3,"tp":"fe","vl":"Equip0201","cn":1,"pt":"GO","pr":3400},{"dy":1,"sl":4,"tp":"uph","vl":"71037","cn":10,"pt":"GO","pr":3000},{"dy":1,"sl":5,"tp":"fe","vl":"Equip6001","cn":1,"pt":"GO","pr":2200},{"dy":1,"sl":6,"tp":"fe","vl":"Equip7001","cn":1,"pt":"GO","pr":1900}</v>
      </c>
      <c r="AN8" t="str">
        <f t="shared" ca="1" si="10"/>
        <v>{"dy":1,"sl":6,"tp":"fe","vl":"Equip7001","cn":1,"pt":"GO","pr":1900}</v>
      </c>
      <c r="AP8" t="s">
        <v>88</v>
      </c>
      <c r="AQ8" t="s">
        <v>79</v>
      </c>
      <c r="AR8">
        <v>8</v>
      </c>
      <c r="AS8">
        <v>11</v>
      </c>
      <c r="AT8">
        <f t="shared" ca="1" si="11"/>
        <v>0</v>
      </c>
      <c r="AU8">
        <f t="shared" si="12"/>
        <v>8</v>
      </c>
      <c r="AV8">
        <f t="shared" ca="1" si="14"/>
        <v>0</v>
      </c>
      <c r="AW8">
        <f t="shared" si="15"/>
        <v>0</v>
      </c>
      <c r="AZ8">
        <v>1</v>
      </c>
      <c r="BG8">
        <v>3</v>
      </c>
      <c r="BH8">
        <v>3</v>
      </c>
      <c r="BI8">
        <f t="shared" si="13"/>
        <v>0.75</v>
      </c>
      <c r="BJ8">
        <f t="shared" si="24"/>
        <v>3.25</v>
      </c>
      <c r="BK8" t="s">
        <v>143</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f ca="1">IF(VLOOKUP($CA8,[2]ActorTable!$1:$1048576,MATCH("업데이트순번",[2]ActorTable!$1:$1,0),0)&lt;=$BY$1,1,0)
*IF(MID(CA8,7,1)="2",0.1,1)</f>
        <v>1</v>
      </c>
      <c r="BY8">
        <f t="shared" ca="1" si="20"/>
        <v>3.846153846153845E-2</v>
      </c>
      <c r="BZ8">
        <f t="shared" ca="1" si="21"/>
        <v>0.15769230769230763</v>
      </c>
      <c r="CA8" t="str">
        <f ca="1">OFFSET([2]ActorTable!$A$1,ROW()-1,0)</f>
        <v>Actor0007</v>
      </c>
      <c r="CB8" t="str">
        <f ca="1">VLOOKUP($CA8,[2]ActorTable!$1:$1048576,MATCH("이름참고",[2]ActorTable!$1:$1,0),0)</f>
        <v>헤르윈</v>
      </c>
    </row>
    <row r="9" spans="1:82">
      <c r="A9">
        <v>1</v>
      </c>
      <c r="B9">
        <v>7</v>
      </c>
      <c r="C9">
        <f t="shared" si="0"/>
        <v>0</v>
      </c>
      <c r="D9">
        <f t="shared" ca="1" si="1"/>
        <v>0.14042241655400289</v>
      </c>
      <c r="E9">
        <f t="shared" ca="1" si="1"/>
        <v>0.38819876899026351</v>
      </c>
      <c r="F9">
        <f t="shared" ca="1" si="1"/>
        <v>0.36294422405853421</v>
      </c>
      <c r="G9">
        <f t="shared" ca="1" si="1"/>
        <v>0.81605539039840003</v>
      </c>
      <c r="H9">
        <f t="shared" ca="1" si="1"/>
        <v>0.51162165453471686</v>
      </c>
      <c r="I9">
        <f t="shared" ca="1" si="1"/>
        <v>0.23465209740243875</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237</v>
      </c>
      <c r="W9">
        <v>1</v>
      </c>
      <c r="X9" t="s">
        <v>125</v>
      </c>
      <c r="Z9">
        <v>7800</v>
      </c>
      <c r="AA9" t="str">
        <f t="shared" ca="1" si="6"/>
        <v>fe</v>
      </c>
      <c r="AB9" t="s">
        <v>82</v>
      </c>
      <c r="AC9" t="s">
        <v>403</v>
      </c>
      <c r="AD9">
        <v>1</v>
      </c>
      <c r="AE9" t="s">
        <v>125</v>
      </c>
      <c r="AG9">
        <v>7800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스톤 버스터</v>
      </c>
      <c r="AL9">
        <v>1</v>
      </c>
      <c r="AM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v>
      </c>
      <c r="AN9" t="str">
        <f t="shared" ca="1" si="10"/>
        <v>{"dy":1,"sl":7,"tp":"fe","vl":"Equip8101","cn":1,"pt":"GO","pr":7800}</v>
      </c>
      <c r="AP9" t="s">
        <v>89</v>
      </c>
      <c r="AQ9" t="s">
        <v>80</v>
      </c>
      <c r="AR9">
        <v>8</v>
      </c>
      <c r="AS9">
        <v>11</v>
      </c>
      <c r="AT9">
        <f t="shared" ca="1" si="11"/>
        <v>0</v>
      </c>
      <c r="AU9">
        <f t="shared" si="12"/>
        <v>8</v>
      </c>
      <c r="AV9">
        <f t="shared" ca="1" si="14"/>
        <v>0</v>
      </c>
      <c r="AW9">
        <f t="shared" si="15"/>
        <v>0</v>
      </c>
      <c r="AZ9">
        <v>1.1000000000000001</v>
      </c>
      <c r="BG9">
        <v>4</v>
      </c>
      <c r="BH9">
        <v>1</v>
      </c>
      <c r="BI9">
        <f t="shared" si="13"/>
        <v>1</v>
      </c>
      <c r="BJ9">
        <f t="shared" si="24"/>
        <v>4</v>
      </c>
      <c r="BK9" t="s">
        <v>143</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f ca="1">IF(VLOOKUP($CA9,[2]ActorTable!$1:$1048576,MATCH("업데이트순번",[2]ActorTable!$1:$1,0),0)&lt;=$BY$1,1,0)
*IF(MID(CA9,7,1)="2",0.1,1)</f>
        <v>1</v>
      </c>
      <c r="BY9">
        <f t="shared" ca="1" si="20"/>
        <v>3.846153846153845E-2</v>
      </c>
      <c r="BZ9">
        <f t="shared" ca="1" si="21"/>
        <v>0.19615384615384607</v>
      </c>
      <c r="CA9" t="str">
        <f ca="1">OFFSET([2]ActorTable!$A$1,ROW()-1,0)</f>
        <v>Actor1108</v>
      </c>
      <c r="CB9" t="str">
        <f ca="1">VLOOKUP($CA9,[2]ActorTable!$1:$1048576,MATCH("이름참고",[2]ActorTable!$1:$1,0),0)</f>
        <v>테이슨</v>
      </c>
    </row>
    <row r="10" spans="1:82">
      <c r="A10">
        <v>1</v>
      </c>
      <c r="B10">
        <v>8</v>
      </c>
      <c r="C10">
        <f t="shared" si="0"/>
        <v>0</v>
      </c>
      <c r="D10">
        <f t="shared" ca="1" si="1"/>
        <v>0.64426367898591552</v>
      </c>
      <c r="E10">
        <f t="shared" ca="1" si="1"/>
        <v>0.99824300675074729</v>
      </c>
      <c r="F10">
        <f t="shared" ca="1" si="1"/>
        <v>0.56516540234771473</v>
      </c>
      <c r="G10">
        <f t="shared" ca="1" si="1"/>
        <v>7.3929924921183332E-2</v>
      </c>
      <c r="H10">
        <f t="shared" ca="1" si="1"/>
        <v>0.1019457466182524</v>
      </c>
      <c r="I10">
        <f t="shared" ca="1" si="1"/>
        <v>0.14717341949282436</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fl2</v>
      </c>
      <c r="AB10" t="s">
        <v>88</v>
      </c>
      <c r="AC10" t="s">
        <v>491</v>
      </c>
      <c r="AD10">
        <v>1</v>
      </c>
      <c r="AE10" t="s">
        <v>129</v>
      </c>
      <c r="AF10">
        <v>190</v>
      </c>
      <c r="AG10">
        <v>89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데브샤</v>
      </c>
      <c r="AL10">
        <v>1</v>
      </c>
      <c r="AM1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v>
      </c>
      <c r="AN10" t="str">
        <f t="shared" ca="1" si="10"/>
        <v>{"dy":1,"sl":8,"tp":"fl2","vl":"Actor2103","cn":1,"pt":"DI","pp":190,"pr":89}</v>
      </c>
      <c r="AP10" t="s">
        <v>285</v>
      </c>
      <c r="AQ10" t="s">
        <v>288</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138</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f ca="1">IF(VLOOKUP($CA10,[2]ActorTable!$1:$1048576,MATCH("업데이트순번",[2]ActorTable!$1:$1,0),0)&lt;=$BY$1,1,0)
*IF(MID(CA10,7,1)="2",0.1,1)</f>
        <v>1</v>
      </c>
      <c r="BY10">
        <f t="shared" ca="1" si="20"/>
        <v>3.846153846153845E-2</v>
      </c>
      <c r="BZ10">
        <f t="shared" ca="1" si="21"/>
        <v>0.2346153846153845</v>
      </c>
      <c r="CA10" t="str">
        <f ca="1">OFFSET([2]ActorTable!$A$1,ROW()-1,0)</f>
        <v>Actor1109</v>
      </c>
      <c r="CB10" t="str">
        <f ca="1">VLOOKUP($CA10,[2]ActorTable!$1:$1048576,MATCH("이름참고",[2]ActorTable!$1:$1,0),0)</f>
        <v>닉스</v>
      </c>
    </row>
    <row r="11" spans="1:82">
      <c r="A11">
        <v>1</v>
      </c>
      <c r="B11">
        <v>9</v>
      </c>
      <c r="C11">
        <f t="shared" si="0"/>
        <v>0</v>
      </c>
      <c r="D11">
        <f t="shared" ca="1" si="1"/>
        <v>0.28725580875489176</v>
      </c>
      <c r="E11">
        <f t="shared" ca="1" si="1"/>
        <v>0.33343828323933711</v>
      </c>
      <c r="F11">
        <f t="shared" ca="1" si="1"/>
        <v>0.8449731739422921</v>
      </c>
      <c r="G11">
        <f t="shared" ca="1" si="1"/>
        <v>0.26133276997207744</v>
      </c>
      <c r="H11">
        <f t="shared" ca="1" si="1"/>
        <v>0.93753960709886297</v>
      </c>
      <c r="I11">
        <f t="shared" ca="1" si="1"/>
        <v>0.85097379000225037</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fl3</v>
      </c>
      <c r="AB11" t="s">
        <v>89</v>
      </c>
      <c r="AC11" t="s">
        <v>491</v>
      </c>
      <c r="AD11">
        <v>1</v>
      </c>
      <c r="AE11" t="s">
        <v>129</v>
      </c>
      <c r="AF11">
        <v>230</v>
      </c>
      <c r="AG11">
        <v>129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데브샤</v>
      </c>
      <c r="AL11">
        <v>1</v>
      </c>
      <c r="AM1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v>
      </c>
      <c r="AN11" t="str">
        <f t="shared" ca="1" si="10"/>
        <v>{"dy":1,"sl":9,"tp":"fl3","vl":"Actor2103","cn":1,"pt":"DI","pp":230,"pr":129}</v>
      </c>
      <c r="AP11" t="s">
        <v>286</v>
      </c>
      <c r="AQ11" t="s">
        <v>289</v>
      </c>
      <c r="AR11">
        <v>8</v>
      </c>
      <c r="AS11">
        <v>11</v>
      </c>
      <c r="AT11">
        <f t="shared" ca="1" si="25"/>
        <v>0</v>
      </c>
      <c r="AU11">
        <f t="shared" si="26"/>
        <v>7</v>
      </c>
      <c r="AV11">
        <f t="shared" ca="1" si="14"/>
        <v>0</v>
      </c>
      <c r="AW11">
        <f t="shared" si="15"/>
        <v>0</v>
      </c>
      <c r="AZ11">
        <v>1</v>
      </c>
      <c r="BG11">
        <v>5</v>
      </c>
      <c r="BH11">
        <v>1</v>
      </c>
      <c r="BI11">
        <f t="shared" si="13"/>
        <v>0.25</v>
      </c>
      <c r="BJ11">
        <f t="shared" si="24"/>
        <v>5.5</v>
      </c>
      <c r="BK11" t="s">
        <v>142</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f ca="1">IF(VLOOKUP($CA11,[2]ActorTable!$1:$1048576,MATCH("업데이트순번",[2]ActorTable!$1:$1,0),0)&lt;=$BY$1,1,0)
*IF(MID(CA11,7,1)="2",0.1,1)</f>
        <v>1</v>
      </c>
      <c r="BY11">
        <f t="shared" ca="1" si="20"/>
        <v>3.846153846153845E-2</v>
      </c>
      <c r="BZ11">
        <f t="shared" ca="1" si="21"/>
        <v>0.27307692307692294</v>
      </c>
      <c r="CA11" t="str">
        <f ca="1">OFFSET([2]ActorTable!$A$1,ROW()-1,0)</f>
        <v>Actor2010</v>
      </c>
      <c r="CB11" t="str">
        <f ca="1">VLOOKUP($CA11,[2]ActorTable!$1:$1048576,MATCH("이름참고",[2]ActorTable!$1:$1,0),0)</f>
        <v>그루퍼스</v>
      </c>
    </row>
    <row r="12" spans="1:82">
      <c r="A12">
        <v>2</v>
      </c>
      <c r="B12">
        <v>0</v>
      </c>
      <c r="C12">
        <f t="shared" si="0"/>
        <v>0</v>
      </c>
      <c r="D12">
        <f t="shared" ref="D12:I21" ca="1" si="27">RAND()</f>
        <v>0.30408924199902965</v>
      </c>
      <c r="E12">
        <f t="shared" ca="1" si="27"/>
        <v>8.5235057241091594E-2</v>
      </c>
      <c r="F12">
        <f t="shared" ca="1" si="27"/>
        <v>0.83522417947371241</v>
      </c>
      <c r="G12">
        <f t="shared" ca="1" si="27"/>
        <v>0.7437165665009754</v>
      </c>
      <c r="H12">
        <f t="shared" ca="1" si="27"/>
        <v>0.78353310381609753</v>
      </c>
      <c r="I12">
        <f t="shared" ca="1" si="27"/>
        <v>0.77870738542387175</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82</v>
      </c>
      <c r="V12" t="s">
        <v>201</v>
      </c>
      <c r="W12">
        <v>1</v>
      </c>
      <c r="X12" t="s">
        <v>125</v>
      </c>
      <c r="Z12">
        <v>2000</v>
      </c>
      <c r="AA12" t="str">
        <f t="shared" ca="1" si="6"/>
        <v>fe</v>
      </c>
      <c r="AB12" t="s">
        <v>82</v>
      </c>
      <c r="AC12" t="s">
        <v>500</v>
      </c>
      <c r="AD12">
        <v>1</v>
      </c>
      <c r="AE12" t="s">
        <v>125</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v>
      </c>
      <c r="AN12" t="str">
        <f t="shared" ca="1" si="10"/>
        <v>{"dy":2,"sl":0,"tp":"fe","vl":"Equip1202","cn":1,"pt":"GO","pr":3300}</v>
      </c>
      <c r="AP12" t="s">
        <v>287</v>
      </c>
      <c r="AQ12" t="s">
        <v>290</v>
      </c>
      <c r="AR12">
        <v>8</v>
      </c>
      <c r="AS12">
        <v>11</v>
      </c>
      <c r="AT12">
        <f t="shared" ca="1" si="25"/>
        <v>0</v>
      </c>
      <c r="AU12">
        <f t="shared" si="26"/>
        <v>7</v>
      </c>
      <c r="AV12">
        <f t="shared" ca="1" si="14"/>
        <v>0</v>
      </c>
      <c r="AW12">
        <f t="shared" si="15"/>
        <v>0</v>
      </c>
      <c r="AZ12">
        <v>1.2</v>
      </c>
      <c r="BG12">
        <v>5</v>
      </c>
      <c r="BH12">
        <v>1</v>
      </c>
      <c r="BI12">
        <f t="shared" si="13"/>
        <v>0.25</v>
      </c>
      <c r="BJ12">
        <f t="shared" si="24"/>
        <v>5.75</v>
      </c>
      <c r="BK12" t="s">
        <v>143</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f ca="1">IF(VLOOKUP($CA12,[2]ActorTable!$1:$1048576,MATCH("업데이트순번",[2]ActorTable!$1:$1,0),0)&lt;=$BY$1,1,0)
*IF(MID(CA12,7,1)="2",0.1,1)</f>
        <v>1</v>
      </c>
      <c r="BY12">
        <f t="shared" ca="1" si="20"/>
        <v>3.846153846153845E-2</v>
      </c>
      <c r="BZ12">
        <f t="shared" ca="1" si="21"/>
        <v>0.31153846153846138</v>
      </c>
      <c r="CA12" t="str">
        <f ca="1">OFFSET([2]ActorTable!$A$1,ROW()-1,0)</f>
        <v>Actor2011</v>
      </c>
      <c r="CB12" t="str">
        <f ca="1">VLOOKUP($CA12,[2]ActorTable!$1:$1048576,MATCH("이름참고",[2]ActorTable!$1:$1,0),0)</f>
        <v>클라크</v>
      </c>
    </row>
    <row r="13" spans="1:82">
      <c r="A13">
        <v>2</v>
      </c>
      <c r="B13">
        <v>1</v>
      </c>
      <c r="C13">
        <f t="shared" si="0"/>
        <v>0</v>
      </c>
      <c r="D13">
        <f t="shared" ca="1" si="27"/>
        <v>0.34524556845928411</v>
      </c>
      <c r="E13">
        <f t="shared" ca="1" si="27"/>
        <v>0.44507761574583216</v>
      </c>
      <c r="F13">
        <f t="shared" ca="1" si="27"/>
        <v>3.031400866003553E-2</v>
      </c>
      <c r="G13">
        <f t="shared" ca="1" si="27"/>
        <v>0.70251212039845756</v>
      </c>
      <c r="H13">
        <f t="shared" ca="1" si="27"/>
        <v>8.5426229621463623E-2</v>
      </c>
      <c r="I13">
        <f t="shared" ca="1" si="27"/>
        <v>7.6110882071086072E-2</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194</v>
      </c>
      <c r="W13">
        <v>1</v>
      </c>
      <c r="X13" t="s">
        <v>125</v>
      </c>
      <c r="Z13">
        <v>7700</v>
      </c>
      <c r="AA13" t="str">
        <f t="shared" ca="1" si="6"/>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v>
      </c>
      <c r="AN13" t="str">
        <f t="shared" ca="1" si="10"/>
        <v>{"dy":2,"sl":1,"tp":"upn","vl":"19736","cn":5,"pt":"GO","pr":1500}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138</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f ca="1">IF(VLOOKUP($CA13,[2]ActorTable!$1:$1048576,MATCH("업데이트순번",[2]ActorTable!$1:$1,0),0)&lt;=$BY$1,1,0)
*IF(MID(CA13,7,1)="2",0.1,1)</f>
        <v>0.1</v>
      </c>
      <c r="BY13">
        <f t="shared" ca="1" si="20"/>
        <v>3.8461538461538455E-3</v>
      </c>
      <c r="BZ13">
        <f t="shared" ca="1" si="21"/>
        <v>0.34999999999999981</v>
      </c>
      <c r="CA13" t="str">
        <f ca="1">OFFSET([2]ActorTable!$A$1,ROW()-1,0)</f>
        <v>Actor3212</v>
      </c>
      <c r="CB13" t="str">
        <f ca="1">VLOOKUP($CA13,[2]ActorTable!$1:$1048576,MATCH("이름참고",[2]ActorTable!$1:$1,0),0)</f>
        <v>메릴</v>
      </c>
    </row>
    <row r="14" spans="1:82">
      <c r="A14">
        <v>2</v>
      </c>
      <c r="B14">
        <v>2</v>
      </c>
      <c r="C14">
        <f t="shared" si="0"/>
        <v>0</v>
      </c>
      <c r="D14">
        <f t="shared" ca="1" si="27"/>
        <v>0.83078709517845895</v>
      </c>
      <c r="E14">
        <f t="shared" ca="1" si="27"/>
        <v>0.54502411695867592</v>
      </c>
      <c r="F14">
        <f t="shared" ca="1" si="27"/>
        <v>0.16789101790385663</v>
      </c>
      <c r="G14">
        <f t="shared" ca="1" si="27"/>
        <v>0.46210215548558276</v>
      </c>
      <c r="H14">
        <f t="shared" ca="1" si="27"/>
        <v>0.58975898756308931</v>
      </c>
      <c r="I14">
        <f t="shared" ca="1" si="27"/>
        <v>0.54096674132110112</v>
      </c>
      <c r="M14" t="str">
        <f t="shared" ca="1" si="2"/>
        <v>안 지정 캐릭터 PP 영웅등급</v>
      </c>
      <c r="N14">
        <f t="shared" ca="1" si="3"/>
        <v>54502</v>
      </c>
      <c r="O14">
        <f t="shared" ca="1" si="4"/>
        <v>9</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2700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125</v>
      </c>
      <c r="Z14">
        <v>2100</v>
      </c>
      <c r="AA14" t="str">
        <f t="shared" ca="1" si="6"/>
        <v>fe</v>
      </c>
      <c r="AB14" t="s">
        <v>82</v>
      </c>
      <c r="AC14" t="s">
        <v>438</v>
      </c>
      <c r="AD14">
        <v>1</v>
      </c>
      <c r="AE14" t="s">
        <v>125</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얼룩진 도끼</v>
      </c>
      <c r="AL14">
        <v>1</v>
      </c>
      <c r="AM1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v>
      </c>
      <c r="AN14" t="str">
        <f t="shared" ca="1" si="10"/>
        <v>{"dy":2,"sl":2,"tp":"fe","vl":"Equip0002","cn":1,"pt":"GO","pr":600}</v>
      </c>
      <c r="AP14" t="s">
        <v>92</v>
      </c>
      <c r="AQ14" t="s">
        <v>76</v>
      </c>
      <c r="AR14">
        <v>0</v>
      </c>
      <c r="AS14">
        <v>11</v>
      </c>
      <c r="AT14">
        <f t="shared" ca="1" si="11"/>
        <v>63</v>
      </c>
      <c r="AU14">
        <f t="shared" si="12"/>
        <v>56</v>
      </c>
      <c r="AV14">
        <f t="shared" ca="1" si="14"/>
        <v>0</v>
      </c>
      <c r="AW14">
        <f t="shared" si="15"/>
        <v>0</v>
      </c>
      <c r="AX14">
        <v>3</v>
      </c>
      <c r="AY14">
        <v>14</v>
      </c>
      <c r="AZ14">
        <v>300</v>
      </c>
      <c r="BG14">
        <v>7</v>
      </c>
      <c r="BH14">
        <v>1</v>
      </c>
      <c r="BI14">
        <f t="shared" si="13"/>
        <v>1</v>
      </c>
      <c r="BJ14">
        <f t="shared" si="24"/>
        <v>7</v>
      </c>
      <c r="BK14" t="s">
        <v>138</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f ca="1">IF(VLOOKUP($CA14,[2]ActorTable!$1:$1048576,MATCH("업데이트순번",[2]ActorTable!$1:$1,0),0)&lt;=$BY$1,1,0)
*IF(MID(CA14,7,1)="2",0.1,1)</f>
        <v>1</v>
      </c>
      <c r="BY14">
        <f t="shared" ca="1" si="20"/>
        <v>3.846153846153845E-2</v>
      </c>
      <c r="BZ14">
        <f t="shared" ca="1" si="21"/>
        <v>0.35384615384615364</v>
      </c>
      <c r="CA14" t="str">
        <f ca="1">OFFSET([2]ActorTable!$A$1,ROW()-1,0)</f>
        <v>Actor0113</v>
      </c>
      <c r="CB14" t="str">
        <f ca="1">VLOOKUP($CA14,[2]ActorTable!$1:$1048576,MATCH("이름참고",[2]ActorTable!$1:$1,0),0)</f>
        <v>케이저</v>
      </c>
    </row>
    <row r="15" spans="1:82">
      <c r="A15">
        <v>2</v>
      </c>
      <c r="B15">
        <v>3</v>
      </c>
      <c r="C15">
        <f t="shared" si="0"/>
        <v>0</v>
      </c>
      <c r="D15">
        <f t="shared" ca="1" si="27"/>
        <v>0.52878022998817598</v>
      </c>
      <c r="E15">
        <f t="shared" ca="1" si="27"/>
        <v>0.95920938012122203</v>
      </c>
      <c r="F15">
        <f t="shared" ca="1" si="27"/>
        <v>1.8239620803173984E-2</v>
      </c>
      <c r="G15">
        <f t="shared" ca="1" si="27"/>
        <v>0.56543915955486013</v>
      </c>
      <c r="H15">
        <f t="shared" ca="1" si="27"/>
        <v>0.69508393313651406</v>
      </c>
      <c r="I15">
        <f t="shared" ca="1" si="27"/>
        <v>0.47711376789912863</v>
      </c>
      <c r="M15" t="str">
        <f t="shared" ca="1" si="2"/>
        <v>안 지정 캐릭터 PP 일반등급</v>
      </c>
      <c r="N15">
        <f t="shared" ca="1" si="3"/>
        <v>95920</v>
      </c>
      <c r="O15">
        <f t="shared" ca="1" si="4"/>
        <v>14</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4200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125</v>
      </c>
      <c r="Z15">
        <v>3900</v>
      </c>
      <c r="AA15" t="str">
        <f t="shared" ca="1" si="6"/>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v>
      </c>
      <c r="AN15" t="str">
        <f t="shared" ca="1" si="10"/>
        <v>{"dy":2,"sl":3,"tp":"uph","vl":"84285","cn":8,"pt":"GO","pr":2400}</v>
      </c>
      <c r="AP15" t="s">
        <v>91</v>
      </c>
      <c r="AQ15" t="s">
        <v>77</v>
      </c>
      <c r="AR15">
        <v>0</v>
      </c>
      <c r="AS15">
        <v>11</v>
      </c>
      <c r="AT15">
        <f t="shared" ca="1" si="11"/>
        <v>48</v>
      </c>
      <c r="AU15">
        <f t="shared" si="12"/>
        <v>38</v>
      </c>
      <c r="AV15">
        <f t="shared" ca="1" si="14"/>
        <v>0</v>
      </c>
      <c r="AW15">
        <f t="shared" si="15"/>
        <v>0</v>
      </c>
      <c r="AX15">
        <v>3</v>
      </c>
      <c r="AY15">
        <v>14</v>
      </c>
      <c r="AZ15">
        <v>300</v>
      </c>
      <c r="BG15">
        <v>8</v>
      </c>
      <c r="BH15">
        <v>1</v>
      </c>
      <c r="BI15">
        <v>1</v>
      </c>
      <c r="BJ15">
        <f t="shared" si="24"/>
        <v>8</v>
      </c>
      <c r="BK15" t="s">
        <v>141</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f ca="1">IF(VLOOKUP($CA15,[2]ActorTable!$1:$1048576,MATCH("업데이트순번",[2]ActorTable!$1:$1,0),0)&lt;=$BY$1,1,0)
*IF(MID(CA15,7,1)="2",0.1,1)</f>
        <v>1</v>
      </c>
      <c r="BY15">
        <f t="shared" ca="1" si="20"/>
        <v>3.846153846153845E-2</v>
      </c>
      <c r="BZ15">
        <f t="shared" ca="1" si="21"/>
        <v>0.39230769230769208</v>
      </c>
      <c r="CA15" t="str">
        <f ca="1">OFFSET([2]ActorTable!$A$1,ROW()-1,0)</f>
        <v>Actor3114</v>
      </c>
      <c r="CB15" t="str">
        <f ca="1">VLOOKUP($CA15,[2]ActorTable!$1:$1048576,MATCH("이름참고",[2]ActorTable!$1:$1,0),0)</f>
        <v>슬로니카</v>
      </c>
    </row>
    <row r="16" spans="1:82">
      <c r="A16">
        <v>2</v>
      </c>
      <c r="B16">
        <v>4</v>
      </c>
      <c r="C16">
        <f t="shared" si="0"/>
        <v>0</v>
      </c>
      <c r="D16">
        <f t="shared" ca="1" si="27"/>
        <v>0.42364187340442327</v>
      </c>
      <c r="E16">
        <f t="shared" ca="1" si="27"/>
        <v>0.95931672077562091</v>
      </c>
      <c r="F16">
        <f t="shared" ca="1" si="27"/>
        <v>0.34832182427247949</v>
      </c>
      <c r="G16">
        <f t="shared" ca="1" si="27"/>
        <v>0.50193130436456923</v>
      </c>
      <c r="H16">
        <f t="shared" ca="1" si="27"/>
        <v>0.33746903241367499</v>
      </c>
      <c r="I16">
        <f t="shared" ca="1" si="27"/>
        <v>4.5206833735461638E-3</v>
      </c>
      <c r="M16" t="str">
        <f t="shared" ca="1" si="2"/>
        <v>안 지정 캐릭터 PP 일반등급</v>
      </c>
      <c r="N16">
        <f t="shared" ca="1" si="3"/>
        <v>95931</v>
      </c>
      <c r="O16">
        <f t="shared" ca="1" si="4"/>
        <v>14</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4200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125</v>
      </c>
      <c r="Z16">
        <v>1800</v>
      </c>
      <c r="AA16" t="str">
        <f t="shared" ca="1" si="6"/>
        <v>fe</v>
      </c>
      <c r="AB16" t="s">
        <v>82</v>
      </c>
      <c r="AC16" t="s">
        <v>473</v>
      </c>
      <c r="AD16">
        <v>1</v>
      </c>
      <c r="AE16" t="s">
        <v>125</v>
      </c>
      <c r="AG16">
        <v>3400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T75식 레이피어</v>
      </c>
      <c r="AL16">
        <v>1</v>
      </c>
      <c r="AM1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v>
      </c>
      <c r="AN16" t="str">
        <f t="shared" ca="1" si="10"/>
        <v>{"dy":2,"sl":4,"tp":"fe","vl":"Equip5202","cn":1,"pt":"GO","pr":3400}</v>
      </c>
      <c r="BG16">
        <v>9</v>
      </c>
      <c r="BH16">
        <v>1</v>
      </c>
      <c r="BI16">
        <v>1</v>
      </c>
      <c r="BJ16">
        <f t="shared" si="24"/>
        <v>9</v>
      </c>
      <c r="BK16" t="s">
        <v>141</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f ca="1">IF(VLOOKUP($CA16,[2]ActorTable!$1:$1048576,MATCH("업데이트순번",[2]ActorTable!$1:$1,0),0)&lt;=$BY$1,1,0)
*IF(MID(CA16,7,1)="2",0.1,1)</f>
        <v>1</v>
      </c>
      <c r="BY16">
        <f t="shared" ca="1" si="20"/>
        <v>3.846153846153845E-2</v>
      </c>
      <c r="BZ16">
        <f t="shared" ca="1" si="21"/>
        <v>0.43076923076923052</v>
      </c>
      <c r="CA16" t="str">
        <f ca="1">OFFSET([2]ActorTable!$A$1,ROW()-1,0)</f>
        <v>Actor2015</v>
      </c>
      <c r="CB16" t="str">
        <f ca="1">VLOOKUP($CA16,[2]ActorTable!$1:$1048576,MATCH("이름참고",[2]ActorTable!$1:$1,0),0)</f>
        <v>솔</v>
      </c>
    </row>
    <row r="17" spans="1:80">
      <c r="A17">
        <v>2</v>
      </c>
      <c r="B17">
        <v>5</v>
      </c>
      <c r="C17">
        <f t="shared" si="0"/>
        <v>0</v>
      </c>
      <c r="D17">
        <f t="shared" ca="1" si="27"/>
        <v>0.66611055821662479</v>
      </c>
      <c r="E17">
        <f t="shared" ca="1" si="27"/>
        <v>0.94100875669275008</v>
      </c>
      <c r="F17">
        <f t="shared" ca="1" si="27"/>
        <v>0.37862412238533716</v>
      </c>
      <c r="G17">
        <f t="shared" ca="1" si="27"/>
        <v>0.19127024085629818</v>
      </c>
      <c r="H17">
        <f t="shared" ca="1" si="27"/>
        <v>0.59914227023791733</v>
      </c>
      <c r="I17">
        <f t="shared" ca="1" si="27"/>
        <v>0.6566015188668014</v>
      </c>
      <c r="M17" t="str">
        <f t="shared" ca="1" si="2"/>
        <v>안 지정 캐릭터 PP 영웅등급</v>
      </c>
      <c r="N17">
        <f t="shared" ca="1" si="3"/>
        <v>94100</v>
      </c>
      <c r="O17">
        <f t="shared" ca="1" si="4"/>
        <v>14</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4200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92</v>
      </c>
      <c r="V17">
        <v>80223</v>
      </c>
      <c r="W17">
        <v>12</v>
      </c>
      <c r="X17" t="s">
        <v>125</v>
      </c>
      <c r="Z17">
        <v>3600</v>
      </c>
      <c r="AA17" t="str">
        <f t="shared" ca="1" si="6"/>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v>
      </c>
      <c r="AN17" t="str">
        <f t="shared" ca="1" si="10"/>
        <v>{"dy":2,"sl":5,"tp":"upn","vl":"70223","cn":12,"pt":"GO","pr":3600}</v>
      </c>
      <c r="AQ17" t="s">
        <v>270</v>
      </c>
      <c r="AS17" t="s">
        <v>269</v>
      </c>
      <c r="AT17">
        <f ca="1">(COUNTIFS(B:B,$AQ$18,N:N,"Equip????")-AT19-AT20-AT21)/6</f>
        <v>0.16666666666666666</v>
      </c>
      <c r="AU17">
        <f>(COUNTIFS(B:B,$AQ$18,AC:AC,"Equip????")-AU19-AU20-AU21)/6</f>
        <v>17.333333333333332</v>
      </c>
      <c r="BG17">
        <v>10</v>
      </c>
      <c r="BH17">
        <v>1</v>
      </c>
      <c r="BI17">
        <v>1</v>
      </c>
      <c r="BJ17">
        <f t="shared" si="24"/>
        <v>10</v>
      </c>
      <c r="BK17" t="s">
        <v>141</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f ca="1">IF(VLOOKUP($CA17,[2]ActorTable!$1:$1048576,MATCH("업데이트순번",[2]ActorTable!$1:$1,0),0)&lt;=$BY$1,1,0)
*IF(MID(CA17,7,1)="2",0.1,1)</f>
        <v>0.1</v>
      </c>
      <c r="BY17">
        <f t="shared" ca="1" si="20"/>
        <v>3.8461538461538455E-3</v>
      </c>
      <c r="BZ17">
        <f t="shared" ca="1" si="21"/>
        <v>0.46923076923076895</v>
      </c>
      <c r="CA17" t="str">
        <f ca="1">OFFSET([2]ActorTable!$A$1,ROW()-1,0)</f>
        <v>Actor1216</v>
      </c>
      <c r="CB17" t="str">
        <f ca="1">VLOOKUP($CA17,[2]ActorTable!$1:$1048576,MATCH("이름참고",[2]ActorTable!$1:$1,0),0)</f>
        <v>프로토27</v>
      </c>
    </row>
    <row r="18" spans="1:80">
      <c r="A18">
        <v>2</v>
      </c>
      <c r="B18">
        <v>6</v>
      </c>
      <c r="C18">
        <f t="shared" si="0"/>
        <v>0</v>
      </c>
      <c r="D18">
        <f t="shared" ca="1" si="27"/>
        <v>0.94269483308792978</v>
      </c>
      <c r="E18">
        <f t="shared" ca="1" si="27"/>
        <v>0.87401811170731925</v>
      </c>
      <c r="F18">
        <f t="shared" ca="1" si="27"/>
        <v>0.39584673020803418</v>
      </c>
      <c r="G18">
        <f t="shared" ca="1" si="27"/>
        <v>0.15649618510005192</v>
      </c>
      <c r="H18">
        <f t="shared" ca="1" si="27"/>
        <v>9.1142491830276673E-2</v>
      </c>
      <c r="I18">
        <f t="shared" ca="1" si="27"/>
        <v>0.18997661119954501</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e">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#VALUE!</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202</v>
      </c>
      <c r="W18">
        <v>1</v>
      </c>
      <c r="X18" t="s">
        <v>125</v>
      </c>
      <c r="Z18">
        <v>9500</v>
      </c>
      <c r="AA18" t="str">
        <f t="shared" ca="1" si="6"/>
        <v>fe</v>
      </c>
      <c r="AB18" t="s">
        <v>82</v>
      </c>
      <c r="AC18" t="s">
        <v>422</v>
      </c>
      <c r="AD18">
        <v>1</v>
      </c>
      <c r="AE18" t="s">
        <v>125</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v>
      </c>
      <c r="AN18" t="str">
        <f t="shared" ca="1" si="10"/>
        <v>{"dy":2,"sl":6,"tp":"fe","vl":"Equip6201","cn":1,"pt":"GO","pr":9900}</v>
      </c>
      <c r="AQ18" t="s">
        <v>271</v>
      </c>
      <c r="AS18" t="s">
        <v>266</v>
      </c>
      <c r="AT18">
        <f ca="1">COUNTIFS(B:B,$AQ$18,N:N,"Equip????")-AT19-AT20-AT21</f>
        <v>1</v>
      </c>
      <c r="AU18">
        <f>COUNTIFS(B:B,$AQ$18,AC:AC,"Equip????")-AU19-AU20-AU21</f>
        <v>104</v>
      </c>
      <c r="BG18">
        <v>11</v>
      </c>
      <c r="BH18">
        <v>1</v>
      </c>
      <c r="BI18">
        <v>1</v>
      </c>
      <c r="BJ18">
        <f t="shared" si="24"/>
        <v>11</v>
      </c>
      <c r="BK18" t="s">
        <v>141</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f ca="1">IF(VLOOKUP($CA18,[2]ActorTable!$1:$1048576,MATCH("업데이트순번",[2]ActorTable!$1:$1,0),0)&lt;=$BY$1,1,0)
*IF(MID(CA18,7,1)="2",0.1,1)</f>
        <v>1</v>
      </c>
      <c r="BY18">
        <f t="shared" ca="1" si="20"/>
        <v>3.846153846153845E-2</v>
      </c>
      <c r="BZ18">
        <f t="shared" ca="1" si="21"/>
        <v>0.47307692307692278</v>
      </c>
      <c r="CA18" t="str">
        <f ca="1">OFFSET([2]ActorTable!$A$1,ROW()-1,0)</f>
        <v>Actor3117</v>
      </c>
      <c r="CB18" t="str">
        <f ca="1">VLOOKUP($CA18,[2]ActorTable!$1:$1048576,MATCH("이름참고",[2]ActorTable!$1:$1,0),0)</f>
        <v>카츄진</v>
      </c>
    </row>
    <row r="19" spans="1:80">
      <c r="A19">
        <v>2</v>
      </c>
      <c r="B19">
        <v>7</v>
      </c>
      <c r="C19">
        <f t="shared" si="0"/>
        <v>0</v>
      </c>
      <c r="D19">
        <f t="shared" ca="1" si="27"/>
        <v>0.4981184076632118</v>
      </c>
      <c r="E19">
        <f t="shared" ca="1" si="27"/>
        <v>0.71382135381910983</v>
      </c>
      <c r="F19">
        <f t="shared" ca="1" si="27"/>
        <v>3.9535355747274403E-3</v>
      </c>
      <c r="G19">
        <f t="shared" ca="1" si="27"/>
        <v>0.2351573434549481</v>
      </c>
      <c r="H19">
        <f t="shared" ca="1" si="27"/>
        <v>0.49429758268904733</v>
      </c>
      <c r="I19">
        <f t="shared" ca="1" si="27"/>
        <v>0.27699133835881418</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t="e">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#VALUE!</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194</v>
      </c>
      <c r="W19">
        <v>1</v>
      </c>
      <c r="X19" t="s">
        <v>125</v>
      </c>
      <c r="Z19">
        <v>7600</v>
      </c>
      <c r="AA19" t="str">
        <f t="shared" ca="1" si="6"/>
        <v>fe</v>
      </c>
      <c r="AB19" t="s">
        <v>82</v>
      </c>
      <c r="AC19" t="s">
        <v>205</v>
      </c>
      <c r="AD19">
        <v>1</v>
      </c>
      <c r="AE19" t="s">
        <v>125</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v>
      </c>
      <c r="AN19" t="str">
        <f t="shared" ca="1" si="10"/>
        <v>{"dy":2,"sl":7,"tp":"fe","vl":"Equip7102","cn":1,"pt":"GO","pr":3700}</v>
      </c>
      <c r="AS19" t="s">
        <v>267</v>
      </c>
      <c r="AT19">
        <f ca="1">COUNTIFS(B:B,$AQ$18,N:N,"Equip6???")</f>
        <v>0</v>
      </c>
      <c r="AU19">
        <f>COUNTIFS(B:B,$AQ$18,AC:AC,"Equip6???")</f>
        <v>16</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f ca="1">IF(VLOOKUP($CA19,[2]ActorTable!$1:$1048576,MATCH("업데이트순번",[2]ActorTable!$1:$1,0),0)&lt;=$BY$1,1,0)
*IF(MID(CA19,7,1)="2",0.1,1)</f>
        <v>0.1</v>
      </c>
      <c r="BY19">
        <f t="shared" ca="1" si="20"/>
        <v>3.8461538461538455E-3</v>
      </c>
      <c r="BZ19">
        <f t="shared" ca="1" si="21"/>
        <v>0.51153846153846128</v>
      </c>
      <c r="CA19" t="str">
        <f ca="1">OFFSET([2]ActorTable!$A$1,ROW()-1,0)</f>
        <v>Actor1218</v>
      </c>
      <c r="CB19" t="str">
        <f ca="1">VLOOKUP($CA19,[2]ActorTable!$1:$1048576,MATCH("이름참고",[2]ActorTable!$1:$1,0),0)</f>
        <v>메디아</v>
      </c>
    </row>
    <row r="20" spans="1:80">
      <c r="A20">
        <v>2</v>
      </c>
      <c r="B20">
        <v>8</v>
      </c>
      <c r="C20">
        <f t="shared" si="0"/>
        <v>0</v>
      </c>
      <c r="D20">
        <f t="shared" ca="1" si="27"/>
        <v>0.49449518663453829</v>
      </c>
      <c r="E20">
        <f t="shared" ca="1" si="27"/>
        <v>0.73920990424157662</v>
      </c>
      <c r="F20">
        <f t="shared" ca="1" si="27"/>
        <v>0.20666391420478414</v>
      </c>
      <c r="G20">
        <f t="shared" ca="1" si="27"/>
        <v>0.6372156477975558</v>
      </c>
      <c r="H20">
        <f t="shared" ca="1" si="27"/>
        <v>0.39420756001319257</v>
      </c>
      <c r="I20">
        <f t="shared" ca="1" si="27"/>
        <v>0.14072946471642878</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v>
      </c>
      <c r="AN20" t="str">
        <f t="shared" ca="1" si="10"/>
        <v>{"dy":2,"sl":8}</v>
      </c>
      <c r="AS20" t="s">
        <v>268</v>
      </c>
      <c r="AT20">
        <f ca="1">COUNTIFS(B:B,$AQ$18,N:N,"Equip7???")</f>
        <v>0</v>
      </c>
      <c r="AU20">
        <f>COUNTIFS(B:B,$AQ$18,AC:AC,"Equip7???")</f>
        <v>19</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f ca="1">IF(VLOOKUP($CA20,[2]ActorTable!$1:$1048576,MATCH("업데이트순번",[2]ActorTable!$1:$1,0),0)&lt;=$BY$1,1,0)
*IF(MID(CA20,7,1)="2",0.1,1)</f>
        <v>1</v>
      </c>
      <c r="BY20">
        <f t="shared" ca="1" si="20"/>
        <v>3.846153846153845E-2</v>
      </c>
      <c r="BZ20">
        <f t="shared" ca="1" si="21"/>
        <v>0.51538461538461511</v>
      </c>
      <c r="CA20" t="str">
        <f ca="1">OFFSET([2]ActorTable!$A$1,ROW()-1,0)</f>
        <v>Actor3019</v>
      </c>
      <c r="CB20" t="str">
        <f ca="1">VLOOKUP($CA20,[2]ActorTable!$1:$1048576,MATCH("이름참고",[2]ActorTable!$1:$1,0),0)</f>
        <v>롤라</v>
      </c>
    </row>
    <row r="21" spans="1:80">
      <c r="A21">
        <v>2</v>
      </c>
      <c r="B21">
        <v>9</v>
      </c>
      <c r="C21">
        <f t="shared" si="0"/>
        <v>0</v>
      </c>
      <c r="D21">
        <f t="shared" ca="1" si="27"/>
        <v>0.17983547886971685</v>
      </c>
      <c r="E21">
        <f t="shared" ca="1" si="27"/>
        <v>0.62051924790039015</v>
      </c>
      <c r="F21">
        <f t="shared" ca="1" si="27"/>
        <v>0.21739834502891753</v>
      </c>
      <c r="G21">
        <f t="shared" ca="1" si="27"/>
        <v>0.92507504870528567</v>
      </c>
      <c r="H21">
        <f t="shared" ca="1" si="27"/>
        <v>0.19057108154182134</v>
      </c>
      <c r="I21">
        <f t="shared" ca="1" si="27"/>
        <v>0.79293659083815693</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v>
      </c>
      <c r="AN21" t="str">
        <f t="shared" ca="1" si="10"/>
        <v>{"dy":2,"sl":9}</v>
      </c>
      <c r="AS21" t="s">
        <v>265</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f ca="1">IF(VLOOKUP($CA21,[2]ActorTable!$1:$1048576,MATCH("업데이트순번",[2]ActorTable!$1:$1,0),0)&lt;=$BY$1,1,0)
*IF(MID(CA21,7,1)="2",0.1,1)</f>
        <v>1</v>
      </c>
      <c r="BY21">
        <f t="shared" ca="1" si="20"/>
        <v>3.846153846153845E-2</v>
      </c>
      <c r="BZ21">
        <f t="shared" ca="1" si="21"/>
        <v>0.55384615384615354</v>
      </c>
      <c r="CA21" t="str">
        <f ca="1">OFFSET([2]ActorTable!$A$1,ROW()-1,0)</f>
        <v>Actor2120</v>
      </c>
      <c r="CB21" t="str">
        <f ca="1">VLOOKUP($CA21,[2]ActorTable!$1:$1048576,MATCH("이름참고",[2]ActorTable!$1:$1,0),0)</f>
        <v>미네락</v>
      </c>
    </row>
    <row r="22" spans="1:80">
      <c r="A22">
        <v>3</v>
      </c>
      <c r="B22">
        <v>0</v>
      </c>
      <c r="C22">
        <f t="shared" si="0"/>
        <v>0</v>
      </c>
      <c r="D22">
        <f t="shared" ref="D22:I31" ca="1" si="28">RAND()</f>
        <v>0.3612881699998558</v>
      </c>
      <c r="E22">
        <f t="shared" ca="1" si="28"/>
        <v>0.6635069635734413</v>
      </c>
      <c r="F22">
        <f t="shared" ca="1" si="28"/>
        <v>0.43409566739861938</v>
      </c>
      <c r="G22">
        <f t="shared" ca="1" si="28"/>
        <v>0.1418931007003833</v>
      </c>
      <c r="H22">
        <f t="shared" ca="1" si="28"/>
        <v>0.84863414946092963</v>
      </c>
      <c r="I22">
        <f t="shared" ca="1" si="28"/>
        <v>0.4221157414655915</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e">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#VALUE!</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181</v>
      </c>
      <c r="W22">
        <v>1</v>
      </c>
      <c r="X22" t="s">
        <v>125</v>
      </c>
      <c r="Z22">
        <v>9400</v>
      </c>
      <c r="AA22" t="str">
        <f t="shared" ca="1" si="6"/>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v>
      </c>
      <c r="AN22" t="str">
        <f t="shared" ca="1" si="10"/>
        <v>{"dy":3,"sl":0,"tp":"upn","vl":"63751","cn":9,"pt":"GO","pr":2700}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f ca="1">IF(VLOOKUP($CA22,[2]ActorTable!$1:$1048576,MATCH("업데이트순번",[2]ActorTable!$1:$1,0),0)&lt;=$BY$1,1,0)
*IF(MID(CA22,7,1)="2",0.1,1)</f>
        <v>1</v>
      </c>
      <c r="BY22">
        <f t="shared" ca="1" si="20"/>
        <v>3.846153846153845E-2</v>
      </c>
      <c r="BZ22">
        <f t="shared" ca="1" si="21"/>
        <v>0.59230769230769198</v>
      </c>
      <c r="CA22" t="str">
        <f ca="1">OFFSET([2]ActorTable!$A$1,ROW()-1,0)</f>
        <v>Actor3021</v>
      </c>
      <c r="CB22" t="str">
        <f ca="1">VLOOKUP($CA22,[2]ActorTable!$1:$1048576,MATCH("이름참고",[2]ActorTable!$1:$1,0),0)</f>
        <v>무테이</v>
      </c>
    </row>
    <row r="23" spans="1:80">
      <c r="A23">
        <v>3</v>
      </c>
      <c r="B23">
        <v>1</v>
      </c>
      <c r="C23">
        <f t="shared" si="0"/>
        <v>0</v>
      </c>
      <c r="D23">
        <f t="shared" ca="1" si="28"/>
        <v>0.81832492780031618</v>
      </c>
      <c r="E23">
        <f t="shared" ca="1" si="28"/>
        <v>0.94136210740765303</v>
      </c>
      <c r="F23">
        <f t="shared" ca="1" si="28"/>
        <v>0.90349363784402381</v>
      </c>
      <c r="G23">
        <f t="shared" ca="1" si="28"/>
        <v>0.7433912466747844</v>
      </c>
      <c r="H23">
        <f t="shared" ca="1" si="28"/>
        <v>0.82726440759444642</v>
      </c>
      <c r="I23">
        <f t="shared" ca="1" si="28"/>
        <v>0.10944712093293585</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258</v>
      </c>
      <c r="W23">
        <v>1</v>
      </c>
      <c r="X23" t="s">
        <v>125</v>
      </c>
      <c r="Z23">
        <v>1100</v>
      </c>
      <c r="AA23" t="str">
        <f t="shared" ca="1" si="6"/>
        <v>fe</v>
      </c>
      <c r="AB23" t="s">
        <v>82</v>
      </c>
      <c r="AC23" t="s">
        <v>374</v>
      </c>
      <c r="AD23">
        <v>1</v>
      </c>
      <c r="AE23" t="s">
        <v>125</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이국의 무기</v>
      </c>
      <c r="AL23">
        <v>1</v>
      </c>
      <c r="AM2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v>
      </c>
      <c r="AN23" t="str">
        <f t="shared" ca="1" si="10"/>
        <v>{"dy":3,"sl":1,"tp":"fe","vl":"Equip0102","cn":1,"pt":"GO","pr":1400}</v>
      </c>
      <c r="AS23" t="s">
        <v>275</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f ca="1">IF(VLOOKUP($CA23,[2]ActorTable!$1:$1048576,MATCH("업데이트순번",[2]ActorTable!$1:$1,0),0)&lt;=$BY$1,1,0)
*IF(MID(CA23,7,1)="2",0.1,1)</f>
        <v>1</v>
      </c>
      <c r="BY23">
        <f t="shared" ca="1" si="20"/>
        <v>3.846153846153845E-2</v>
      </c>
      <c r="BZ23">
        <f t="shared" ca="1" si="21"/>
        <v>0.63076923076923042</v>
      </c>
      <c r="CA23" t="str">
        <f ca="1">OFFSET([2]ActorTable!$A$1,ROW()-1,0)</f>
        <v>Actor3022</v>
      </c>
      <c r="CB23" t="str">
        <f ca="1">VLOOKUP($CA23,[2]ActorTable!$1:$1048576,MATCH("이름참고",[2]ActorTable!$1:$1,0),0)</f>
        <v>딘즈</v>
      </c>
    </row>
    <row r="24" spans="1:80">
      <c r="A24">
        <v>3</v>
      </c>
      <c r="B24">
        <v>2</v>
      </c>
      <c r="C24">
        <f t="shared" si="0"/>
        <v>0</v>
      </c>
      <c r="D24">
        <f t="shared" ca="1" si="28"/>
        <v>0.90326091274638121</v>
      </c>
      <c r="E24">
        <f t="shared" ca="1" si="28"/>
        <v>0.7832175852668537</v>
      </c>
      <c r="F24">
        <f t="shared" ca="1" si="28"/>
        <v>0.34360713155791867</v>
      </c>
      <c r="G24">
        <f t="shared" ca="1" si="28"/>
        <v>0.18531913417136581</v>
      </c>
      <c r="H24">
        <f t="shared" ca="1" si="28"/>
        <v>0.24700076057249754</v>
      </c>
      <c r="I24">
        <f t="shared" ca="1" si="28"/>
        <v>0.90117202659417694</v>
      </c>
      <c r="M24" t="str">
        <f t="shared" ca="1" si="2"/>
        <v>안 지정 캐릭터 PP 영웅등급</v>
      </c>
      <c r="N24">
        <f t="shared" ca="1" si="3"/>
        <v>78321</v>
      </c>
      <c r="O24">
        <f t="shared" ca="1" si="4"/>
        <v>12</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3600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125</v>
      </c>
      <c r="Z24">
        <v>3600</v>
      </c>
      <c r="AA24" t="str">
        <f t="shared" ca="1" si="6"/>
        <v>fe</v>
      </c>
      <c r="AB24" t="s">
        <v>82</v>
      </c>
      <c r="AC24" t="s">
        <v>415</v>
      </c>
      <c r="AD24">
        <v>1</v>
      </c>
      <c r="AE24" t="s">
        <v>129</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v>
      </c>
      <c r="AN24" t="str">
        <f t="shared" ca="1" si="10"/>
        <v>{"dy":3,"sl":2,"tp":"fe","vl":"Equip5302","cn":1,"pt":"DI","pr":10}</v>
      </c>
      <c r="AS24" t="s">
        <v>272</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f ca="1">IF(VLOOKUP($CA24,[2]ActorTable!$1:$1048576,MATCH("업데이트순번",[2]ActorTable!$1:$1,0),0)&lt;=$BY$1,1,0)
*IF(MID(CA24,7,1)="2",0.1,1)</f>
        <v>0</v>
      </c>
      <c r="BY24">
        <f t="shared" ca="1" si="20"/>
        <v>0</v>
      </c>
      <c r="BZ24">
        <f t="shared" ca="1" si="21"/>
        <v>0.66923076923076885</v>
      </c>
      <c r="CA24" t="str">
        <f ca="1">OFFSET([2]ActorTable!$A$1,ROW()-1,0)</f>
        <v>Actor9923</v>
      </c>
      <c r="CB24" t="str">
        <f ca="1">VLOOKUP($CA24,[2]ActorTable!$1:$1048576,MATCH("이름참고",[2]ActorTable!$1:$1,0),0)</f>
        <v>스트링없음</v>
      </c>
    </row>
    <row r="25" spans="1:80">
      <c r="A25">
        <v>3</v>
      </c>
      <c r="B25">
        <v>3</v>
      </c>
      <c r="C25">
        <f t="shared" si="0"/>
        <v>0</v>
      </c>
      <c r="D25">
        <f t="shared" ca="1" si="28"/>
        <v>1.3801091153286094E-2</v>
      </c>
      <c r="E25">
        <f t="shared" ca="1" si="28"/>
        <v>0.62538963382832957</v>
      </c>
      <c r="F25">
        <f t="shared" ca="1" si="28"/>
        <v>0.69150077470908755</v>
      </c>
      <c r="G25">
        <f t="shared" ca="1" si="28"/>
        <v>0.99406386109776135</v>
      </c>
      <c r="H25">
        <f t="shared" ca="1" si="28"/>
        <v>0.19539455794404459</v>
      </c>
      <c r="I25">
        <f t="shared" ca="1" si="28"/>
        <v>0.51340037412133377</v>
      </c>
      <c r="M25" t="str">
        <f t="shared" ca="1" si="2"/>
        <v>안 지정 캐릭터 PP 영웅등급</v>
      </c>
      <c r="N25">
        <f t="shared" ca="1" si="3"/>
        <v>62538</v>
      </c>
      <c r="O25">
        <f t="shared" ca="1" si="4"/>
        <v>10</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3000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125</v>
      </c>
      <c r="Z25">
        <v>1500</v>
      </c>
      <c r="AA25" t="str">
        <f t="shared" ca="1" si="6"/>
        <v>fe</v>
      </c>
      <c r="AB25" t="s">
        <v>82</v>
      </c>
      <c r="AC25" t="s">
        <v>252</v>
      </c>
      <c r="AD25">
        <v>1</v>
      </c>
      <c r="AE25" t="s">
        <v>125</v>
      </c>
      <c r="AG25">
        <v>7800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울려퍼지는 여명</v>
      </c>
      <c r="AL25">
        <v>1</v>
      </c>
      <c r="AM2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v>
      </c>
      <c r="AN25" t="str">
        <f t="shared" ca="1" si="10"/>
        <v>{"dy":3,"sl":3,"tp":"fe","vl":"Equip2302","cn":1,"pt":"GO","pr":7800}</v>
      </c>
      <c r="AS25" t="s">
        <v>273</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f ca="1">IF(VLOOKUP($CA25,[2]ActorTable!$1:$1048576,MATCH("업데이트순번",[2]ActorTable!$1:$1,0),0)&lt;=$BY$1,1,0)
*IF(MID(CA25,7,1)="2",0.1,1)</f>
        <v>1</v>
      </c>
      <c r="BY25">
        <f t="shared" ca="1" si="20"/>
        <v>3.846153846153845E-2</v>
      </c>
      <c r="BZ25">
        <f t="shared" ca="1" si="21"/>
        <v>0.66923076923076885</v>
      </c>
      <c r="CA25" t="str">
        <f ca="1">OFFSET([2]ActorTable!$A$1,ROW()-1,0)</f>
        <v>Actor0024</v>
      </c>
      <c r="CB25" t="str">
        <f ca="1">VLOOKUP($CA25,[2]ActorTable!$1:$1048576,MATCH("이름참고",[2]ActorTable!$1:$1,0),0)</f>
        <v>러센트</v>
      </c>
    </row>
    <row r="26" spans="1:80">
      <c r="A26">
        <v>3</v>
      </c>
      <c r="B26">
        <v>4</v>
      </c>
      <c r="C26">
        <f t="shared" si="0"/>
        <v>0</v>
      </c>
      <c r="D26">
        <f t="shared" ca="1" si="28"/>
        <v>0.13744101949553811</v>
      </c>
      <c r="E26">
        <f t="shared" ca="1" si="28"/>
        <v>0.63060251839091841</v>
      </c>
      <c r="F26">
        <f t="shared" ca="1" si="28"/>
        <v>0.82876769256837801</v>
      </c>
      <c r="G26">
        <f t="shared" ca="1" si="28"/>
        <v>0.99715618144387486</v>
      </c>
      <c r="H26">
        <f t="shared" ca="1" si="28"/>
        <v>0.50601610207991166</v>
      </c>
      <c r="I26">
        <f t="shared" ca="1" si="28"/>
        <v>0.58681350727735238</v>
      </c>
      <c r="M26" t="str">
        <f t="shared" ca="1" si="2"/>
        <v>안 지정 캐릭터 PP 일반등급</v>
      </c>
      <c r="N26">
        <f t="shared" ca="1" si="3"/>
        <v>63060</v>
      </c>
      <c r="O26">
        <f t="shared" ca="1" si="4"/>
        <v>10</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3000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125</v>
      </c>
      <c r="Z26">
        <v>2400</v>
      </c>
      <c r="AA26" t="str">
        <f t="shared" ca="1" si="6"/>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v>
      </c>
      <c r="AN26" t="str">
        <f t="shared" ca="1" si="10"/>
        <v>{"dy":3,"sl":4,"tp":"upn","vl":"84568","cn":14,"pt":"DI","pr":3}</v>
      </c>
      <c r="AS26" t="s">
        <v>274</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f ca="1">IF(VLOOKUP($CA26,[2]ActorTable!$1:$1048576,MATCH("업데이트순번",[2]ActorTable!$1:$1,0),0)&lt;=$BY$1,1,0)
*IF(MID(CA26,7,1)="2",0.1,1)</f>
        <v>1</v>
      </c>
      <c r="BY26">
        <f t="shared" ca="1" si="20"/>
        <v>3.846153846153845E-2</v>
      </c>
      <c r="BZ26">
        <f t="shared" ca="1" si="21"/>
        <v>0.70769230769230729</v>
      </c>
      <c r="CA26" t="str">
        <f ca="1">OFFSET([2]ActorTable!$A$1,ROW()-1,0)</f>
        <v>Actor0125</v>
      </c>
      <c r="CB26" t="str">
        <f ca="1">VLOOKUP($CA26,[2]ActorTable!$1:$1048576,MATCH("이름참고",[2]ActorTable!$1:$1,0),0)</f>
        <v>프리스</v>
      </c>
    </row>
    <row r="27" spans="1:80">
      <c r="A27">
        <v>3</v>
      </c>
      <c r="B27">
        <v>5</v>
      </c>
      <c r="C27">
        <f t="shared" si="0"/>
        <v>0</v>
      </c>
      <c r="D27">
        <f t="shared" ca="1" si="28"/>
        <v>0.17758405905956176</v>
      </c>
      <c r="E27">
        <f t="shared" ca="1" si="28"/>
        <v>0.38921631192459805</v>
      </c>
      <c r="F27">
        <f t="shared" ca="1" si="28"/>
        <v>0.14505444618546048</v>
      </c>
      <c r="G27">
        <f t="shared" ca="1" si="28"/>
        <v>0.32874337168524348</v>
      </c>
      <c r="H27">
        <f t="shared" ca="1" si="28"/>
        <v>6.2613695964861216E-2</v>
      </c>
      <c r="I27">
        <f t="shared" ca="1" si="28"/>
        <v>3.4599994295046566E-2</v>
      </c>
      <c r="M27" t="str">
        <f t="shared" ca="1" si="2"/>
        <v>지정 장비</v>
      </c>
      <c r="N27" t="e">
        <f t="shared" ca="1" si="3"/>
        <v>#VALUE!</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t="e">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#VALUE!</v>
      </c>
      <c r="S27" t="e">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#VALUE!</v>
      </c>
      <c r="T27" t="e">
        <f t="shared" ca="1" si="5"/>
        <v>#VALUE!</v>
      </c>
      <c r="U27" t="s">
        <v>82</v>
      </c>
      <c r="V27" t="s">
        <v>193</v>
      </c>
      <c r="W27">
        <v>1</v>
      </c>
      <c r="X27" t="s">
        <v>125</v>
      </c>
      <c r="Z27">
        <v>800</v>
      </c>
      <c r="AA27" t="str">
        <f t="shared" ca="1" si="6"/>
        <v>fe</v>
      </c>
      <c r="AB27" t="s">
        <v>82</v>
      </c>
      <c r="AC27" t="s">
        <v>294</v>
      </c>
      <c r="AD27">
        <v>1</v>
      </c>
      <c r="AE27" t="s">
        <v>125</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템플러 쉴드</v>
      </c>
      <c r="AL27">
        <v>1</v>
      </c>
      <c r="AM2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v>
      </c>
      <c r="AN27" t="str">
        <f t="shared" ca="1" si="10"/>
        <v>{"dy":3,"sl":5,"tp":"fe","vl":"Equip7001","cn":1,"pt":"GO","pr":2000}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f ca="1">IF(VLOOKUP($CA27,[2]ActorTable!$1:$1048576,MATCH("업데이트순번",[2]ActorTable!$1:$1,0),0)&lt;=$BY$1,1,0)
*IF(MID(CA27,7,1)="2",0.1,1)</f>
        <v>0</v>
      </c>
      <c r="BY27">
        <f t="shared" ca="1" si="20"/>
        <v>0</v>
      </c>
      <c r="BZ27">
        <f t="shared" ca="1" si="21"/>
        <v>0.74615384615384572</v>
      </c>
      <c r="CA27" t="str">
        <f ca="1">OFFSET([2]ActorTable!$A$1,ROW()-1,0)</f>
        <v>Actor1226</v>
      </c>
      <c r="CB27" t="str">
        <f ca="1">VLOOKUP($CA27,[2]ActorTable!$1:$1048576,MATCH("이름참고",[2]ActorTable!$1:$1,0),0)</f>
        <v>엘리미나</v>
      </c>
    </row>
    <row r="28" spans="1:80">
      <c r="A28">
        <v>3</v>
      </c>
      <c r="B28">
        <v>6</v>
      </c>
      <c r="C28">
        <f t="shared" si="0"/>
        <v>0</v>
      </c>
      <c r="D28">
        <f t="shared" ca="1" si="28"/>
        <v>2.082657108104069E-2</v>
      </c>
      <c r="E28">
        <f t="shared" ca="1" si="28"/>
        <v>0.32058439192690258</v>
      </c>
      <c r="F28">
        <f t="shared" ca="1" si="28"/>
        <v>0.93632033943289461</v>
      </c>
      <c r="G28">
        <f t="shared" ca="1" si="28"/>
        <v>0.10715056684292701</v>
      </c>
      <c r="H28">
        <f t="shared" ca="1" si="28"/>
        <v>0.95475511064136043</v>
      </c>
      <c r="I28">
        <f t="shared" ca="1" si="28"/>
        <v>3.1748950821851585E-2</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e">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#VALUE!</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252</v>
      </c>
      <c r="W28">
        <v>1</v>
      </c>
      <c r="X28" t="s">
        <v>125</v>
      </c>
      <c r="Z28">
        <v>7800</v>
      </c>
      <c r="AA28" t="str">
        <f t="shared" ca="1" si="6"/>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v>
      </c>
      <c r="AN28" t="str">
        <f t="shared" ca="1" si="10"/>
        <v>{"dy":3,"sl":6,"tp":"uph","vl":"30136","cn":4,"pt":"GO","pr":1200}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f ca="1">IF(VLOOKUP($CA28,[2]ActorTable!$1:$1048576,MATCH("업데이트순번",[2]ActorTable!$1:$1,0),0)&lt;=$BY$1,1,0)
*IF(MID(CA28,7,1)="2",0.1,1)</f>
        <v>0</v>
      </c>
      <c r="BY28">
        <f t="shared" ca="1" si="20"/>
        <v>0</v>
      </c>
      <c r="BZ28">
        <f t="shared" ca="1" si="21"/>
        <v>0.74615384615384572</v>
      </c>
      <c r="CA28" t="str">
        <f ca="1">OFFSET([2]ActorTable!$A$1,ROW()-1,0)</f>
        <v>Actor9927</v>
      </c>
      <c r="CB28" t="str">
        <f ca="1">VLOOKUP($CA28,[2]ActorTable!$1:$1048576,MATCH("이름참고",[2]ActorTable!$1:$1,0),0)</f>
        <v>스트링없음</v>
      </c>
    </row>
    <row r="29" spans="1:80">
      <c r="A29">
        <v>3</v>
      </c>
      <c r="B29">
        <v>7</v>
      </c>
      <c r="C29">
        <f t="shared" si="0"/>
        <v>0</v>
      </c>
      <c r="D29">
        <f t="shared" ca="1" si="28"/>
        <v>0.66444451118551495</v>
      </c>
      <c r="E29">
        <f t="shared" ca="1" si="28"/>
        <v>0.20296109715786737</v>
      </c>
      <c r="F29">
        <f t="shared" ca="1" si="28"/>
        <v>0.28186395340892401</v>
      </c>
      <c r="G29">
        <f t="shared" ca="1" si="28"/>
        <v>0.98042952571400221</v>
      </c>
      <c r="H29">
        <f t="shared" ca="1" si="28"/>
        <v>0.71098795585759322</v>
      </c>
      <c r="I29">
        <f t="shared" ca="1" si="28"/>
        <v>0.14357875547278809</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253</v>
      </c>
      <c r="W29">
        <v>1</v>
      </c>
      <c r="X29" t="s">
        <v>125</v>
      </c>
      <c r="Z29">
        <v>3200</v>
      </c>
      <c r="AA29" t="str">
        <f t="shared" ca="1" si="6"/>
        <v>fe</v>
      </c>
      <c r="AB29" t="s">
        <v>82</v>
      </c>
      <c r="AC29" t="s">
        <v>372</v>
      </c>
      <c r="AD29">
        <v>1</v>
      </c>
      <c r="AE29" t="s">
        <v>125</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빅 바디</v>
      </c>
      <c r="AL29">
        <v>1</v>
      </c>
      <c r="AM2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v>
      </c>
      <c r="AN29" t="str">
        <f t="shared" ca="1" si="10"/>
        <v>{"dy":3,"sl":7,"tp":"fe","vl":"Equip6101","cn":1,"pt":"GO","pr":3500}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f ca="1">IF(VLOOKUP($CA29,[2]ActorTable!$1:$1048576,MATCH("업데이트순번",[2]ActorTable!$1:$1,0),0)&lt;=$BY$1,1,0)
*IF(MID(CA29,7,1)="2",0.1,1)</f>
        <v>1</v>
      </c>
      <c r="BY29">
        <f t="shared" ca="1" si="20"/>
        <v>3.846153846153845E-2</v>
      </c>
      <c r="BZ29">
        <f t="shared" ca="1" si="21"/>
        <v>0.74615384615384572</v>
      </c>
      <c r="CA29" t="str">
        <f ca="1">OFFSET([2]ActorTable!$A$1,ROW()-1,0)</f>
        <v>Actor2128</v>
      </c>
      <c r="CB29" t="str">
        <f ca="1">VLOOKUP($CA29,[2]ActorTable!$1:$1048576,MATCH("이름참고",[2]ActorTable!$1:$1,0),0)</f>
        <v>원더</v>
      </c>
    </row>
    <row r="30" spans="1:80">
      <c r="A30">
        <v>3</v>
      </c>
      <c r="B30">
        <v>8</v>
      </c>
      <c r="C30">
        <f t="shared" si="0"/>
        <v>0</v>
      </c>
      <c r="D30">
        <f t="shared" ca="1" si="28"/>
        <v>0.43257647822199918</v>
      </c>
      <c r="E30">
        <f t="shared" ca="1" si="28"/>
        <v>0.42760461218473522</v>
      </c>
      <c r="F30">
        <f t="shared" ca="1" si="28"/>
        <v>0.79391024399126819</v>
      </c>
      <c r="G30">
        <f t="shared" ca="1" si="28"/>
        <v>0.45960352574243557</v>
      </c>
      <c r="H30">
        <f t="shared" ca="1" si="28"/>
        <v>0.31398388826525847</v>
      </c>
      <c r="I30">
        <f t="shared" ca="1" si="28"/>
        <v>8.9724929516068919E-2</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f ca="1">IF(VLOOKUP($CA30,[2]ActorTable!$1:$1048576,MATCH("업데이트순번",[2]ActorTable!$1:$1,0),0)&lt;=$BY$1,1,0)
*IF(MID(CA30,7,1)="2",0.1,1)</f>
        <v>1</v>
      </c>
      <c r="BY30">
        <f t="shared" ca="1" si="20"/>
        <v>3.846153846153845E-2</v>
      </c>
      <c r="BZ30">
        <f t="shared" ca="1" si="21"/>
        <v>0.78461538461538416</v>
      </c>
      <c r="CA30" t="str">
        <f ca="1">OFFSET([2]ActorTable!$A$1,ROW()-1,0)</f>
        <v>Actor1029</v>
      </c>
      <c r="CB30" t="str">
        <f ca="1">VLOOKUP($CA30,[2]ActorTable!$1:$1048576,MATCH("이름참고",[2]ActorTable!$1:$1,0),0)</f>
        <v>에이잭</v>
      </c>
    </row>
    <row r="31" spans="1:80">
      <c r="A31">
        <v>3</v>
      </c>
      <c r="B31">
        <v>9</v>
      </c>
      <c r="C31">
        <f t="shared" si="0"/>
        <v>0</v>
      </c>
      <c r="D31">
        <f t="shared" ca="1" si="28"/>
        <v>9.9465694240906677E-3</v>
      </c>
      <c r="E31">
        <f t="shared" ca="1" si="28"/>
        <v>0.96025080540785923</v>
      </c>
      <c r="F31">
        <f t="shared" ca="1" si="28"/>
        <v>0.16176886278523717</v>
      </c>
      <c r="G31">
        <f t="shared" ca="1" si="28"/>
        <v>0.19771407913735917</v>
      </c>
      <c r="H31">
        <f t="shared" ca="1" si="28"/>
        <v>6.517910386580883E-2</v>
      </c>
      <c r="I31">
        <f t="shared" ca="1" si="28"/>
        <v>0.4065373424537384</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f ca="1">IF(VLOOKUP($CA31,[2]ActorTable!$1:$1048576,MATCH("업데이트순번",[2]ActorTable!$1:$1,0),0)&lt;=$BY$1,1,0)
*IF(MID(CA31,7,1)="2",0.1,1)</f>
        <v>1</v>
      </c>
      <c r="BY31">
        <f t="shared" ca="1" si="20"/>
        <v>3.846153846153845E-2</v>
      </c>
      <c r="BZ31">
        <f t="shared" ca="1" si="21"/>
        <v>0.8230769230769226</v>
      </c>
      <c r="CA31" t="str">
        <f ca="1">OFFSET([2]ActorTable!$A$1,ROW()-1,0)</f>
        <v>Actor0030</v>
      </c>
      <c r="CB31" t="str">
        <f ca="1">VLOOKUP($CA31,[2]ActorTable!$1:$1048576,MATCH("이름참고",[2]ActorTable!$1:$1,0),0)</f>
        <v>도스로프</v>
      </c>
    </row>
    <row r="32" spans="1:80">
      <c r="A32">
        <v>4</v>
      </c>
      <c r="B32">
        <v>0</v>
      </c>
      <c r="C32">
        <f t="shared" si="0"/>
        <v>0</v>
      </c>
      <c r="D32">
        <f t="shared" ref="D32:I41" ca="1" si="29">RAND()</f>
        <v>0.37131845972745103</v>
      </c>
      <c r="E32">
        <f t="shared" ca="1" si="29"/>
        <v>0.53223111801389555</v>
      </c>
      <c r="F32">
        <f t="shared" ca="1" si="29"/>
        <v>0.47135705543106354</v>
      </c>
      <c r="G32">
        <f t="shared" ca="1" si="29"/>
        <v>0.87475268879120993</v>
      </c>
      <c r="H32">
        <f t="shared" ca="1" si="29"/>
        <v>0.1181874804114752</v>
      </c>
      <c r="I32">
        <f t="shared" ca="1" si="29"/>
        <v>5.278630121086525E-2</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190</v>
      </c>
      <c r="W32">
        <v>1</v>
      </c>
      <c r="X32" t="s">
        <v>125</v>
      </c>
      <c r="Z32">
        <v>1100</v>
      </c>
      <c r="AA32" t="str">
        <f t="shared" ca="1" si="6"/>
        <v>fe</v>
      </c>
      <c r="AB32" t="s">
        <v>82</v>
      </c>
      <c r="AC32" t="s">
        <v>392</v>
      </c>
      <c r="AD32">
        <v>1</v>
      </c>
      <c r="AE32" t="s">
        <v>125</v>
      </c>
      <c r="AG32">
        <v>700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유목민의 가보</v>
      </c>
      <c r="AL32">
        <v>1</v>
      </c>
      <c r="AM3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v>
      </c>
      <c r="AN32" t="str">
        <f t="shared" ca="1" si="10"/>
        <v>{"dy":4,"sl":0,"tp":"fe","vl":"Equip2001","cn":1,"pt":"GO","pr":700}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f ca="1">IF(VLOOKUP($CA32,[2]ActorTable!$1:$1048576,MATCH("업데이트순번",[2]ActorTable!$1:$1,0),0)&lt;=$BY$1,1,0)
*IF(MID(CA32,7,1)="2",0.1,1)</f>
        <v>0.1</v>
      </c>
      <c r="BY32">
        <f t="shared" ca="1" si="20"/>
        <v>3.8461538461538455E-3</v>
      </c>
      <c r="BZ32">
        <f t="shared" ca="1" si="21"/>
        <v>0.86153846153846103</v>
      </c>
      <c r="CA32" t="str">
        <f ca="1">OFFSET([2]ActorTable!$A$1,ROW()-1,0)</f>
        <v>Actor3231</v>
      </c>
      <c r="CB32" t="str">
        <f ca="1">VLOOKUP($CA32,[2]ActorTable!$1:$1048576,MATCH("이름참고",[2]ActorTable!$1:$1,0),0)</f>
        <v>라무무</v>
      </c>
    </row>
    <row r="33" spans="1:80">
      <c r="A33">
        <v>4</v>
      </c>
      <c r="B33">
        <v>1</v>
      </c>
      <c r="C33">
        <f t="shared" si="0"/>
        <v>0</v>
      </c>
      <c r="D33">
        <f t="shared" ca="1" si="29"/>
        <v>0.40363992632732626</v>
      </c>
      <c r="E33">
        <f t="shared" ca="1" si="29"/>
        <v>0.12495430177302436</v>
      </c>
      <c r="F33">
        <f t="shared" ca="1" si="29"/>
        <v>0.83237947891643893</v>
      </c>
      <c r="G33">
        <f t="shared" ca="1" si="29"/>
        <v>0.63849646409779504</v>
      </c>
      <c r="H33">
        <f t="shared" ca="1" si="29"/>
        <v>0.72429297510348978</v>
      </c>
      <c r="I33">
        <f t="shared" ca="1" si="29"/>
        <v>0.27119351425775917</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259</v>
      </c>
      <c r="W33">
        <v>1</v>
      </c>
      <c r="X33" t="s">
        <v>125</v>
      </c>
      <c r="Z33">
        <v>7600</v>
      </c>
      <c r="AA33" t="str">
        <f t="shared" ca="1" si="6"/>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v>
      </c>
      <c r="AN33" t="str">
        <f t="shared" ca="1" si="10"/>
        <v>{"dy":4,"sl":1,"tp":"upn","vl":"17107","cn":7,"pt":"GO","pr":2100}</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f ca="1">IF(VLOOKUP($CA33,[2]ActorTable!$1:$1048576,MATCH("업데이트순번",[2]ActorTable!$1:$1,0),0)&lt;=$BY$1,1,0)
*IF(MID(CA33,7,1)="2",0.1,1)</f>
        <v>0</v>
      </c>
      <c r="BY33">
        <f t="shared" ca="1" si="20"/>
        <v>0</v>
      </c>
      <c r="BZ33">
        <f t="shared" ca="1" si="21"/>
        <v>0.86538461538461486</v>
      </c>
      <c r="CA33" t="str">
        <f ca="1">OFFSET([2]ActorTable!$A$1,ROW()-1,0)</f>
        <v>Actor9932</v>
      </c>
      <c r="CB33" t="str">
        <f ca="1">VLOOKUP($CA33,[2]ActorTable!$1:$1048576,MATCH("이름참고",[2]ActorTable!$1:$1,0),0)</f>
        <v>스트링없음</v>
      </c>
    </row>
    <row r="34" spans="1:80">
      <c r="A34">
        <v>4</v>
      </c>
      <c r="B34">
        <v>2</v>
      </c>
      <c r="C34">
        <f t="shared" si="0"/>
        <v>0</v>
      </c>
      <c r="D34">
        <f t="shared" ca="1" si="29"/>
        <v>7.3658607711030943E-2</v>
      </c>
      <c r="E34">
        <f t="shared" ca="1" si="29"/>
        <v>0.97537294135978481</v>
      </c>
      <c r="F34">
        <f t="shared" ca="1" si="29"/>
        <v>0.37832036584886342</v>
      </c>
      <c r="G34">
        <f t="shared" ca="1" si="29"/>
        <v>0.77528195118086562</v>
      </c>
      <c r="H34">
        <f t="shared" ca="1" si="29"/>
        <v>0.22506288506282501</v>
      </c>
      <c r="I34">
        <f t="shared" ca="1" si="29"/>
        <v>0.35574795769543255</v>
      </c>
      <c r="M34" t="str">
        <f t="shared" ca="1" si="2"/>
        <v>안 지정 캐릭터 PP 영웅등급</v>
      </c>
      <c r="N34">
        <f t="shared" ca="1" si="3"/>
        <v>97537</v>
      </c>
      <c r="O34">
        <f t="shared" ca="1" si="4"/>
        <v>14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4200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125</v>
      </c>
      <c r="Z34">
        <v>1000</v>
      </c>
      <c r="AA34" t="str">
        <f t="shared" ca="1" si="6"/>
        <v>fe</v>
      </c>
      <c r="AB34" t="s">
        <v>82</v>
      </c>
      <c r="AC34" t="s">
        <v>439</v>
      </c>
      <c r="AD34">
        <v>1</v>
      </c>
      <c r="AE34" t="s">
        <v>125</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전투마법사의 지팡이</v>
      </c>
      <c r="AL34">
        <v>1</v>
      </c>
      <c r="AM3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v>
      </c>
      <c r="AN34" t="str">
        <f t="shared" ca="1" si="10"/>
        <v>{"dy":4,"sl":2,"tp":"fe","vl":"Equip3301","cn":1,"pt":"GO","pr":7600}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f ca="1">IF(VLOOKUP($CA34,[2]ActorTable!$1:$1048576,MATCH("업데이트순번",[2]ActorTable!$1:$1,0),0)&lt;=$BY$1,1,0)
*IF(MID(CA34,7,1)="2",0.1,1)</f>
        <v>0.1</v>
      </c>
      <c r="BY34">
        <f t="shared" ca="1" si="20"/>
        <v>3.8461538461538455E-3</v>
      </c>
      <c r="BZ34">
        <f t="shared" ca="1" si="21"/>
        <v>0.86538461538461486</v>
      </c>
      <c r="CA34" t="str">
        <f ca="1">OFFSET([2]ActorTable!$A$1,ROW()-1,0)</f>
        <v>Actor0233</v>
      </c>
      <c r="CB34" t="str">
        <f ca="1">VLOOKUP($CA34,[2]ActorTable!$1:$1048576,MATCH("이름참고",[2]ActorTable!$1:$1,0),0)</f>
        <v>시리아</v>
      </c>
    </row>
    <row r="35" spans="1:80">
      <c r="A35">
        <v>4</v>
      </c>
      <c r="B35">
        <v>3</v>
      </c>
      <c r="C35">
        <f t="shared" si="0"/>
        <v>0</v>
      </c>
      <c r="D35">
        <f t="shared" ca="1" si="29"/>
        <v>0.54101483021529939</v>
      </c>
      <c r="E35">
        <f t="shared" ca="1" si="29"/>
        <v>0.2118678751013704</v>
      </c>
      <c r="F35">
        <f t="shared" ca="1" si="29"/>
        <v>0.73331319004691942</v>
      </c>
      <c r="G35">
        <f t="shared" ca="1" si="29"/>
        <v>0.84780367576853355</v>
      </c>
      <c r="H35">
        <f t="shared" ca="1" si="29"/>
        <v>0.43680528049749801</v>
      </c>
      <c r="I35">
        <f t="shared" ca="1" si="29"/>
        <v>8.362408258176246E-2</v>
      </c>
      <c r="M35" t="str">
        <f t="shared" ca="1" si="2"/>
        <v>안 지정 캐릭터 PP 일반등급</v>
      </c>
      <c r="N35">
        <f t="shared" ca="1" si="3"/>
        <v>21186</v>
      </c>
      <c r="O35">
        <f t="shared" ca="1" si="4"/>
        <v>5</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1500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125</v>
      </c>
      <c r="Z35">
        <v>900</v>
      </c>
      <c r="AA35" t="str">
        <f t="shared" ca="1" si="6"/>
        <v>fe</v>
      </c>
      <c r="AB35" t="s">
        <v>82</v>
      </c>
      <c r="AC35" t="s">
        <v>496</v>
      </c>
      <c r="AD35">
        <v>1</v>
      </c>
      <c r="AE35" t="s">
        <v>129</v>
      </c>
      <c r="AF35">
        <v>139</v>
      </c>
      <c r="AG35">
        <v>59</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전설</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왕실의 품격</v>
      </c>
      <c r="AL35">
        <v>1</v>
      </c>
      <c r="AM3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v>
      </c>
      <c r="AN35" t="str">
        <f t="shared" ca="1" si="10"/>
        <v>{"dy":4,"sl":3,"tp":"fe","vl":"Equip1401","cn":1,"pt":"DI","pp":139,"pr":59}</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f ca="1">IF(VLOOKUP($CA35,[2]ActorTable!$1:$1048576,MATCH("업데이트순번",[2]ActorTable!$1:$1,0),0)&lt;=$BY$1,1,0)
*IF(MID(CA35,7,1)="2",0.1,1)</f>
        <v>0</v>
      </c>
      <c r="BY35">
        <f t="shared" ca="1" si="20"/>
        <v>0</v>
      </c>
      <c r="BZ35">
        <f t="shared" ca="1" si="21"/>
        <v>0.8692307692307687</v>
      </c>
      <c r="CA35" t="str">
        <f ca="1">OFFSET([2]ActorTable!$A$1,ROW()-1,0)</f>
        <v>Actor9934</v>
      </c>
      <c r="CB35" t="str">
        <f ca="1">VLOOKUP($CA35,[2]ActorTable!$1:$1048576,MATCH("이름참고",[2]ActorTable!$1:$1,0),0)</f>
        <v>스트링없음</v>
      </c>
    </row>
    <row r="36" spans="1:80">
      <c r="A36">
        <v>4</v>
      </c>
      <c r="B36">
        <v>4</v>
      </c>
      <c r="C36">
        <f t="shared" si="0"/>
        <v>0</v>
      </c>
      <c r="D36">
        <f t="shared" ca="1" si="29"/>
        <v>4.2634340718363806E-2</v>
      </c>
      <c r="E36">
        <f t="shared" ca="1" si="29"/>
        <v>0.22942182485799489</v>
      </c>
      <c r="F36">
        <f t="shared" ca="1" si="29"/>
        <v>0.42749368351806494</v>
      </c>
      <c r="G36">
        <f t="shared" ca="1" si="29"/>
        <v>0.77670655566113955</v>
      </c>
      <c r="H36">
        <f t="shared" ca="1" si="29"/>
        <v>0.95543422850644177</v>
      </c>
      <c r="I36">
        <f t="shared" ca="1" si="29"/>
        <v>0.96890350632682665</v>
      </c>
      <c r="M36" t="str">
        <f t="shared" ca="1" si="2"/>
        <v>안 지정 캐릭터 PP 일반등급</v>
      </c>
      <c r="N36">
        <f t="shared" ca="1" si="3"/>
        <v>22942</v>
      </c>
      <c r="O36">
        <f t="shared" ca="1" si="4"/>
        <v>5</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1500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125</v>
      </c>
      <c r="Z36">
        <v>900</v>
      </c>
      <c r="AA36" t="str">
        <f t="shared" ca="1" si="6"/>
        <v>fe</v>
      </c>
      <c r="AB36" t="s">
        <v>82</v>
      </c>
      <c r="AC36" t="s">
        <v>429</v>
      </c>
      <c r="AD36">
        <v>1</v>
      </c>
      <c r="AE36" t="s">
        <v>125</v>
      </c>
      <c r="AG36">
        <v>2900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v>
      </c>
      <c r="AN36" t="str">
        <f t="shared" ca="1" si="10"/>
        <v>{"dy":4,"sl":4,"tp":"fe","vl":"Equip5201","cn":1,"pt":"GO","pr":2900}</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f ca="1">IF(VLOOKUP($CA36,[2]ActorTable!$1:$1048576,MATCH("업데이트순번",[2]ActorTable!$1:$1,0),0)&lt;=$BY$1,1,0)
*IF(MID(CA36,7,1)="2",0.1,1)</f>
        <v>0.1</v>
      </c>
      <c r="BY36">
        <f t="shared" ca="1" si="20"/>
        <v>3.8461538461538455E-3</v>
      </c>
      <c r="BZ36">
        <f t="shared" ca="1" si="21"/>
        <v>0.8692307692307687</v>
      </c>
      <c r="CA36" t="str">
        <f ca="1">OFFSET([2]ActorTable!$A$1,ROW()-1,0)</f>
        <v>Actor2235</v>
      </c>
      <c r="CB36" t="str">
        <f ca="1">VLOOKUP($CA36,[2]ActorTable!$1:$1048576,MATCH("이름참고",[2]ActorTable!$1:$1,0),0)</f>
        <v>린하이</v>
      </c>
    </row>
    <row r="37" spans="1:80">
      <c r="A37">
        <v>4</v>
      </c>
      <c r="B37">
        <v>5</v>
      </c>
      <c r="C37">
        <f t="shared" si="0"/>
        <v>0</v>
      </c>
      <c r="D37">
        <f t="shared" ca="1" si="29"/>
        <v>0.40884807744435925</v>
      </c>
      <c r="E37">
        <f t="shared" ca="1" si="29"/>
        <v>0.91205331126372757</v>
      </c>
      <c r="F37">
        <f t="shared" ca="1" si="29"/>
        <v>0.97289040759343737</v>
      </c>
      <c r="G37">
        <f t="shared" ca="1" si="29"/>
        <v>0.26949297787806337</v>
      </c>
      <c r="H37">
        <f t="shared" ca="1" si="29"/>
        <v>0.19627166330583679</v>
      </c>
      <c r="I37">
        <f t="shared" ca="1" si="29"/>
        <v>9.246133689267888E-2</v>
      </c>
      <c r="M37" t="str">
        <f t="shared" ca="1" si="2"/>
        <v>지정 장비</v>
      </c>
      <c r="N37" t="e">
        <f t="shared" ca="1" si="3"/>
        <v>#VALUE!</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t="shared" ca="1" si="5"/>
        <v>#VALUE!</v>
      </c>
      <c r="U37" t="s">
        <v>82</v>
      </c>
      <c r="V37" t="s">
        <v>203</v>
      </c>
      <c r="W37">
        <v>1</v>
      </c>
      <c r="X37" t="s">
        <v>125</v>
      </c>
      <c r="Z37">
        <v>2900</v>
      </c>
      <c r="AA37" t="str">
        <f t="shared" ca="1" si="6"/>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v>
      </c>
      <c r="AN37" t="str">
        <f t="shared" ca="1" si="10"/>
        <v>{"dy":4,"sl":5,"tp":"uph","vl":"26542","cn":10,"pt":"GO","pr":3000}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f ca="1">IF(VLOOKUP($CA37,[2]ActorTable!$1:$1048576,MATCH("업데이트순번",[2]ActorTable!$1:$1,0),0)&lt;=$BY$1,1,0)
*IF(MID(CA37,7,1)="2",0.1,1)</f>
        <v>0.1</v>
      </c>
      <c r="BY37">
        <f t="shared" ca="1" si="20"/>
        <v>3.8461538461538455E-3</v>
      </c>
      <c r="BZ37">
        <f t="shared" ca="1" si="21"/>
        <v>0.87307692307692253</v>
      </c>
      <c r="CA37" t="str">
        <f ca="1">OFFSET([2]ActorTable!$A$1,ROW()-1,0)</f>
        <v>Actor0236</v>
      </c>
      <c r="CB37" t="str">
        <f ca="1">VLOOKUP($CA37,[2]ActorTable!$1:$1048576,MATCH("이름참고",[2]ActorTable!$1:$1,0),0)</f>
        <v>나인</v>
      </c>
    </row>
    <row r="38" spans="1:80">
      <c r="A38">
        <v>4</v>
      </c>
      <c r="B38">
        <v>6</v>
      </c>
      <c r="C38">
        <f t="shared" si="0"/>
        <v>0</v>
      </c>
      <c r="D38">
        <f t="shared" ca="1" si="29"/>
        <v>9.2057576352997383E-3</v>
      </c>
      <c r="E38">
        <f t="shared" ca="1" si="29"/>
        <v>0.8323178467355441</v>
      </c>
      <c r="F38">
        <f t="shared" ca="1" si="29"/>
        <v>0.46213971284411048</v>
      </c>
      <c r="G38">
        <f t="shared" ca="1" si="29"/>
        <v>0.19996910703694393</v>
      </c>
      <c r="H38">
        <f t="shared" ca="1" si="29"/>
        <v>0.36989326400677025</v>
      </c>
      <c r="I38">
        <f t="shared" ca="1" si="29"/>
        <v>1.163227853213078E-2</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e">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#VALUE!</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244</v>
      </c>
      <c r="W38">
        <v>1</v>
      </c>
      <c r="X38" t="s">
        <v>129</v>
      </c>
      <c r="Z38">
        <v>15</v>
      </c>
      <c r="AA38" t="str">
        <f t="shared" ca="1" si="6"/>
        <v>fe</v>
      </c>
      <c r="AB38" t="s">
        <v>82</v>
      </c>
      <c r="AC38" t="s">
        <v>459</v>
      </c>
      <c r="AD38">
        <v>1</v>
      </c>
      <c r="AE38" t="s">
        <v>125</v>
      </c>
      <c r="AG38">
        <v>3200</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v>
      </c>
      <c r="AN38" t="str">
        <f t="shared" ca="1" si="10"/>
        <v>{"dy":4,"sl":6,"tp":"fe","vl":"Equip7101","cn":1,"pt":"GO","pr":3200}</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f ca="1">IF(VLOOKUP($CA38,[2]ActorTable!$1:$1048576,MATCH("업데이트순번",[2]ActorTable!$1:$1,0),0)&lt;=$BY$1,1,0)
*IF(MID(CA38,7,1)="2",0.1,1)</f>
        <v>1</v>
      </c>
      <c r="BY38">
        <f t="shared" ca="1" si="20"/>
        <v>3.846153846153845E-2</v>
      </c>
      <c r="BZ38">
        <f t="shared" ca="1" si="21"/>
        <v>0.87692307692307636</v>
      </c>
      <c r="CA38" t="str">
        <f ca="1">OFFSET([2]ActorTable!$A$1,ROW()-1,0)</f>
        <v>Actor0037</v>
      </c>
      <c r="CB38" t="str">
        <f ca="1">VLOOKUP($CA38,[2]ActorTable!$1:$1048576,MATCH("이름참고",[2]ActorTable!$1:$1,0),0)</f>
        <v>튤린</v>
      </c>
    </row>
    <row r="39" spans="1:80">
      <c r="A39">
        <v>4</v>
      </c>
      <c r="B39">
        <v>7</v>
      </c>
      <c r="C39">
        <f t="shared" si="0"/>
        <v>0</v>
      </c>
      <c r="D39">
        <f t="shared" ca="1" si="29"/>
        <v>0.93736674338062642</v>
      </c>
      <c r="E39">
        <f t="shared" ca="1" si="29"/>
        <v>0.83107953360309705</v>
      </c>
      <c r="F39">
        <f t="shared" ca="1" si="29"/>
        <v>0.90426290015373567</v>
      </c>
      <c r="G39">
        <f t="shared" ca="1" si="29"/>
        <v>0.55404241342358129</v>
      </c>
      <c r="H39">
        <f t="shared" ca="1" si="29"/>
        <v>3.7564204036566795E-2</v>
      </c>
      <c r="I39">
        <f t="shared" ca="1" si="29"/>
        <v>0.42313668178306763</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237</v>
      </c>
      <c r="W39">
        <v>1</v>
      </c>
      <c r="X39" t="s">
        <v>125</v>
      </c>
      <c r="Z39">
        <v>7800</v>
      </c>
      <c r="AA39" t="str">
        <f t="shared" ca="1" si="6"/>
        <v>fe</v>
      </c>
      <c r="AB39" t="s">
        <v>82</v>
      </c>
      <c r="AC39" t="s">
        <v>409</v>
      </c>
      <c r="AD39">
        <v>1</v>
      </c>
      <c r="AE39" t="s">
        <v>125</v>
      </c>
      <c r="AG39">
        <v>1900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v>
      </c>
      <c r="AN39" t="str">
        <f t="shared" ca="1" si="10"/>
        <v>{"dy":4,"sl":7,"tp":"fe","vl":"Equip6002","cn":1,"pt":"GO","pr":1900}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f ca="1">IF(VLOOKUP($CA39,[2]ActorTable!$1:$1048576,MATCH("업데이트순번",[2]ActorTable!$1:$1,0),0)&lt;=$BY$1,1,0)
*IF(MID(CA39,7,1)="2",0.1,1)</f>
        <v>0.1</v>
      </c>
      <c r="BY39">
        <f t="shared" ca="1" si="20"/>
        <v>3.8461538461538455E-3</v>
      </c>
      <c r="BZ39">
        <f t="shared" ca="1" si="21"/>
        <v>0.9153846153846148</v>
      </c>
      <c r="CA39" t="str">
        <f ca="1">OFFSET([2]ActorTable!$A$1,ROW()-1,0)</f>
        <v>Actor2238</v>
      </c>
      <c r="CB39" t="str">
        <f ca="1">VLOOKUP($CA39,[2]ActorTable!$1:$1048576,MATCH("이름참고",[2]ActorTable!$1:$1,0),0)</f>
        <v>니엘</v>
      </c>
    </row>
    <row r="40" spans="1:80">
      <c r="A40">
        <v>4</v>
      </c>
      <c r="B40">
        <v>8</v>
      </c>
      <c r="C40">
        <f t="shared" si="0"/>
        <v>0</v>
      </c>
      <c r="D40">
        <f t="shared" ca="1" si="29"/>
        <v>0.86296676646054216</v>
      </c>
      <c r="E40">
        <f t="shared" ca="1" si="29"/>
        <v>0.8078121757857758</v>
      </c>
      <c r="F40">
        <f t="shared" ca="1" si="29"/>
        <v>0.63217897838653125</v>
      </c>
      <c r="G40">
        <f t="shared" ca="1" si="29"/>
        <v>0.33057302238053909</v>
      </c>
      <c r="H40">
        <f t="shared" ca="1" si="29"/>
        <v>0.19545042381246736</v>
      </c>
      <c r="I40">
        <f t="shared" ca="1" si="29"/>
        <v>0.55338285308994495</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v>
      </c>
      <c r="AN40" t="str">
        <f t="shared" ca="1" si="10"/>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f ca="1">IF(VLOOKUP($CA40,[2]ActorTable!$1:$1048576,MATCH("업데이트순번",[2]ActorTable!$1:$1,0),0)&lt;=$BY$1,1,0)
*IF(MID(CA40,7,1)="2",0.1,1)</f>
        <v>1</v>
      </c>
      <c r="BY40">
        <f t="shared" ca="1" si="20"/>
        <v>3.846153846153845E-2</v>
      </c>
      <c r="BZ40">
        <f t="shared" ca="1" si="21"/>
        <v>0.91923076923076863</v>
      </c>
      <c r="CA40" t="str">
        <f ca="1">OFFSET([2]ActorTable!$A$1,ROW()-1,0)</f>
        <v>Actor1039</v>
      </c>
      <c r="CB40" t="str">
        <f ca="1">VLOOKUP($CA40,[2]ActorTable!$1:$1048576,MATCH("이름참고",[2]ActorTable!$1:$1,0),0)</f>
        <v>플랜도</v>
      </c>
    </row>
    <row r="41" spans="1:80">
      <c r="A41">
        <v>4</v>
      </c>
      <c r="B41">
        <v>9</v>
      </c>
      <c r="C41">
        <f t="shared" si="0"/>
        <v>0</v>
      </c>
      <c r="D41">
        <f t="shared" ca="1" si="29"/>
        <v>0.92639321687626175</v>
      </c>
      <c r="E41">
        <f t="shared" ca="1" si="29"/>
        <v>0.13185612810985481</v>
      </c>
      <c r="F41">
        <f t="shared" ca="1" si="29"/>
        <v>0.22938744366032482</v>
      </c>
      <c r="G41">
        <f t="shared" ca="1" si="29"/>
        <v>0.86535112743212839</v>
      </c>
      <c r="H41">
        <f t="shared" ca="1" si="29"/>
        <v>0.26970961058939591</v>
      </c>
      <c r="I41">
        <f t="shared" ca="1" si="29"/>
        <v>0.59682690232279989</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v>
      </c>
      <c r="AN41" t="str">
        <f t="shared" ca="1" si="10"/>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f ca="1">IF(VLOOKUP($CA41,[2]ActorTable!$1:$1048576,MATCH("업데이트순번",[2]ActorTable!$1:$1,0),0)&lt;=$BY$1,1,0)
*IF(MID(CA41,7,1)="2",0.1,1)</f>
        <v>0.1</v>
      </c>
      <c r="BY41">
        <f t="shared" ca="1" si="20"/>
        <v>3.8461538461538455E-3</v>
      </c>
      <c r="BZ41">
        <f t="shared" ca="1" si="21"/>
        <v>0.95769230769230707</v>
      </c>
      <c r="CA41" t="str">
        <f ca="1">OFFSET([2]ActorTable!$A$1,ROW()-1,0)</f>
        <v>Actor0240</v>
      </c>
      <c r="CB41" t="str">
        <f ca="1">VLOOKUP($CA41,[2]ActorTable!$1:$1048576,MATCH("이름참고",[2]ActorTable!$1:$1,0),0)</f>
        <v>클레타</v>
      </c>
    </row>
    <row r="42" spans="1:80">
      <c r="A42">
        <v>5</v>
      </c>
      <c r="B42">
        <v>0</v>
      </c>
      <c r="C42">
        <f t="shared" si="0"/>
        <v>0</v>
      </c>
      <c r="D42">
        <f t="shared" ref="D42:I51" ca="1" si="30">RAND()</f>
        <v>0.68947895568488526</v>
      </c>
      <c r="E42">
        <f t="shared" ca="1" si="30"/>
        <v>0.74803277049238592</v>
      </c>
      <c r="F42">
        <f t="shared" ca="1" si="30"/>
        <v>0.75546438468092458</v>
      </c>
      <c r="G42">
        <f t="shared" ca="1" si="30"/>
        <v>0.44413135431725992</v>
      </c>
      <c r="H42">
        <f t="shared" ca="1" si="30"/>
        <v>0.1737296585171072</v>
      </c>
      <c r="I42">
        <f t="shared" ca="1" si="30"/>
        <v>0.32214095051968672</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e">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#VALUE!</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205</v>
      </c>
      <c r="W42">
        <v>1</v>
      </c>
      <c r="X42" t="s">
        <v>125</v>
      </c>
      <c r="Z42">
        <v>3800</v>
      </c>
      <c r="AA42" t="str">
        <f t="shared" ca="1" si="6"/>
        <v>fe</v>
      </c>
      <c r="AB42" t="s">
        <v>82</v>
      </c>
      <c r="AC42" t="s">
        <v>397</v>
      </c>
      <c r="AD42">
        <v>1</v>
      </c>
      <c r="AE42" t="s">
        <v>125</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v>
      </c>
      <c r="AN42" t="str">
        <f t="shared" ca="1" si="10"/>
        <v>{"dy":5,"sl":0,"tp":"fe","vl":"Equip3001","cn":1,"pt":"GO","pr":700}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f ca="1">IF(VLOOKUP($CA42,[2]ActorTable!$1:$1048576,MATCH("업데이트순번",[2]ActorTable!$1:$1,0),0)&lt;=$BY$1,1,0)
*IF(MID(CA42,7,1)="2",0.1,1)</f>
        <v>1</v>
      </c>
      <c r="BY42">
        <f t="shared" ca="1" si="20"/>
        <v>3.846153846153845E-2</v>
      </c>
      <c r="BZ42">
        <f t="shared" ca="1" si="21"/>
        <v>0.9615384615384609</v>
      </c>
      <c r="CA42" t="str">
        <f ca="1">OFFSET([2]ActorTable!$A$1,ROW()-1,0)</f>
        <v>Actor1141</v>
      </c>
      <c r="CB42" t="str">
        <f ca="1">VLOOKUP($CA42,[2]ActorTable!$1:$1048576,MATCH("이름참고",[2]ActorTable!$1:$1,0),0)</f>
        <v>오비우스</v>
      </c>
    </row>
    <row r="43" spans="1:80">
      <c r="A43">
        <v>5</v>
      </c>
      <c r="B43">
        <v>1</v>
      </c>
      <c r="C43">
        <f t="shared" si="0"/>
        <v>0</v>
      </c>
      <c r="D43">
        <f t="shared" ca="1" si="30"/>
        <v>0.82166300560825634</v>
      </c>
      <c r="E43">
        <f t="shared" ca="1" si="30"/>
        <v>0.70316854762690906</v>
      </c>
      <c r="F43">
        <f t="shared" ca="1" si="30"/>
        <v>0.7499954936840233</v>
      </c>
      <c r="G43">
        <f t="shared" ca="1" si="30"/>
        <v>9.6443013882643647E-2</v>
      </c>
      <c r="H43">
        <f t="shared" ca="1" si="30"/>
        <v>0.28661884283907468</v>
      </c>
      <c r="I43">
        <f t="shared" ca="1" si="30"/>
        <v>0.2327011887612509</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e">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#VALUE!</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113</v>
      </c>
      <c r="W43">
        <v>1</v>
      </c>
      <c r="X43" t="s">
        <v>125</v>
      </c>
      <c r="Z43">
        <v>1400</v>
      </c>
      <c r="AA43" t="str">
        <f t="shared" ca="1" si="6"/>
        <v>fe</v>
      </c>
      <c r="AB43" t="s">
        <v>82</v>
      </c>
      <c r="AC43" t="s">
        <v>471</v>
      </c>
      <c r="AD43">
        <v>1</v>
      </c>
      <c r="AE43" t="s">
        <v>125</v>
      </c>
      <c r="AG43">
        <v>3100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잔혹한 지배자</v>
      </c>
      <c r="AL43">
        <v>1</v>
      </c>
      <c r="AM4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v>
      </c>
      <c r="AN43" t="str">
        <f t="shared" ca="1" si="10"/>
        <v>{"dy":5,"sl":1,"tp":"fe","vl":"Equip4201","cn":1,"pt":"GO","pr":3100}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f ca="1">IF(VLOOKUP($CA43,[2]ActorTable!$1:$1048576,MATCH("업데이트순번",[2]ActorTable!$1:$1,0),0)&lt;=$BY$1,1,0)
*IF(MID(CA43,7,1)="2",0.1,1)</f>
        <v>0</v>
      </c>
      <c r="BY43">
        <f t="shared" ca="1" si="20"/>
        <v>0</v>
      </c>
      <c r="BZ43">
        <f t="shared" ca="1" si="21"/>
        <v>0.99999999999999933</v>
      </c>
      <c r="CA43" t="str">
        <f ca="1">OFFSET([2]ActorTable!$A$1,ROW()-1,0)</f>
        <v>Actor3242</v>
      </c>
      <c r="CB43" t="str">
        <f ca="1">VLOOKUP($CA43,[2]ActorTable!$1:$1048576,MATCH("이름참고",[2]ActorTable!$1:$1,0),0)</f>
        <v>앰비엘라</v>
      </c>
    </row>
    <row r="44" spans="1:80">
      <c r="A44">
        <v>5</v>
      </c>
      <c r="B44">
        <v>2</v>
      </c>
      <c r="C44">
        <f t="shared" si="0"/>
        <v>0</v>
      </c>
      <c r="D44">
        <f t="shared" ca="1" si="30"/>
        <v>0.34959252860397882</v>
      </c>
      <c r="E44">
        <f t="shared" ca="1" si="30"/>
        <v>0.64696239134527966</v>
      </c>
      <c r="F44">
        <f t="shared" ca="1" si="30"/>
        <v>0.78281766075455106</v>
      </c>
      <c r="G44">
        <f t="shared" ca="1" si="30"/>
        <v>0.38167012206691198</v>
      </c>
      <c r="H44">
        <f t="shared" ca="1" si="30"/>
        <v>0.15668552826955062</v>
      </c>
      <c r="I44">
        <f t="shared" ca="1" si="30"/>
        <v>0.1148611012718882</v>
      </c>
      <c r="M44" t="str">
        <f t="shared" ca="1" si="2"/>
        <v>안 지정 캐릭터 PP 영웅등급</v>
      </c>
      <c r="N44">
        <f t="shared" ca="1" si="3"/>
        <v>64696</v>
      </c>
      <c r="O44">
        <f t="shared" ca="1" si="4"/>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3000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125</v>
      </c>
      <c r="Z44">
        <v>1100</v>
      </c>
      <c r="AA44" t="str">
        <f t="shared" ca="1" si="6"/>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v>
      </c>
      <c r="AN44" t="str">
        <f t="shared" ca="1" si="10"/>
        <v>{"dy":5,"sl":2,"tp":"upn","vl":"47314","cn":8,"pt":"GO","pr":2400}</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f t="shared" ca="1" si="20"/>
        <v>0</v>
      </c>
      <c r="BZ44">
        <f t="shared" ca="1" si="21"/>
        <v>0.99999999999999933</v>
      </c>
      <c r="CA44" t="s">
        <v>206</v>
      </c>
      <c r="CB44" t="str">
        <f>VLOOKUP($CA44,[2]ActorTable!$1:$1048576,MATCH("이름참고",[2]ActorTable!$1:$1,0),0)</f>
        <v>레나</v>
      </c>
    </row>
    <row r="45" spans="1:80">
      <c r="A45">
        <v>5</v>
      </c>
      <c r="B45">
        <v>3</v>
      </c>
      <c r="C45">
        <f t="shared" si="0"/>
        <v>0</v>
      </c>
      <c r="D45">
        <f t="shared" ca="1" si="30"/>
        <v>0.93698701444185861</v>
      </c>
      <c r="E45">
        <f t="shared" ca="1" si="30"/>
        <v>0.72875535694773519</v>
      </c>
      <c r="F45">
        <f t="shared" ca="1" si="30"/>
        <v>0.53539899287016091</v>
      </c>
      <c r="G45">
        <f t="shared" ca="1" si="30"/>
        <v>0.40482760934792283</v>
      </c>
      <c r="H45">
        <f t="shared" ca="1" si="30"/>
        <v>0.34644449175581304</v>
      </c>
      <c r="I45">
        <f t="shared" ca="1" si="30"/>
        <v>0.34774723306447064</v>
      </c>
      <c r="M45" t="str">
        <f t="shared" ca="1" si="2"/>
        <v>안 지정 캐릭터 PP 일반등급</v>
      </c>
      <c r="N45">
        <f t="shared" ca="1" si="3"/>
        <v>72875</v>
      </c>
      <c r="O45">
        <f t="shared" ca="1" si="4"/>
        <v>11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3300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125</v>
      </c>
      <c r="Z45">
        <v>900</v>
      </c>
      <c r="AA45" t="str">
        <f t="shared" ca="1" si="6"/>
        <v>fe</v>
      </c>
      <c r="AB45" t="s">
        <v>82</v>
      </c>
      <c r="AC45" t="s">
        <v>413</v>
      </c>
      <c r="AD45">
        <v>1</v>
      </c>
      <c r="AE45" t="s">
        <v>125</v>
      </c>
      <c r="AG45">
        <v>1400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칼날 손잡이</v>
      </c>
      <c r="AL45">
        <v>1</v>
      </c>
      <c r="AM4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v>
      </c>
      <c r="AN45" t="str">
        <f t="shared" ca="1" si="10"/>
        <v>{"dy":5,"sl":3,"tp":"fe","vl":"Equip1101","cn":1,"pt":"GO","pr":1400}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f t="shared" ca="1" si="20"/>
        <v>0</v>
      </c>
      <c r="BZ45">
        <f t="shared" ca="1" si="21"/>
        <v>0.99999999999999933</v>
      </c>
      <c r="CA45" t="s">
        <v>207</v>
      </c>
      <c r="CB45" t="str">
        <f>VLOOKUP($CA45,[2]ActorTable!$1:$1048576,MATCH("이름참고",[2]ActorTable!$1:$1,0),0)</f>
        <v>서린</v>
      </c>
    </row>
    <row r="46" spans="1:80">
      <c r="A46">
        <v>5</v>
      </c>
      <c r="B46">
        <v>4</v>
      </c>
      <c r="C46">
        <f t="shared" si="0"/>
        <v>0</v>
      </c>
      <c r="D46">
        <f t="shared" ca="1" si="30"/>
        <v>0.31354000317156416</v>
      </c>
      <c r="E46">
        <f t="shared" ca="1" si="30"/>
        <v>0.58325530808373049</v>
      </c>
      <c r="F46">
        <f t="shared" ca="1" si="30"/>
        <v>0.99668770507721471</v>
      </c>
      <c r="G46">
        <f t="shared" ca="1" si="30"/>
        <v>0.24966589100530101</v>
      </c>
      <c r="H46">
        <f t="shared" ca="1" si="30"/>
        <v>0.49278896932292793</v>
      </c>
      <c r="I46">
        <f t="shared" ca="1" si="30"/>
        <v>0.20667286635019622</v>
      </c>
      <c r="M46" t="str">
        <f t="shared" ca="1" si="2"/>
        <v>안 지정 캐릭터 PP 일반등급</v>
      </c>
      <c r="N46">
        <f t="shared" ca="1" si="3"/>
        <v>58325</v>
      </c>
      <c r="O46">
        <f t="shared" ca="1" si="4"/>
        <v>9</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2700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125</v>
      </c>
      <c r="Z46">
        <v>1400</v>
      </c>
      <c r="AA46" t="str">
        <f t="shared" ca="1" si="6"/>
        <v>fe</v>
      </c>
      <c r="AB46" t="s">
        <v>82</v>
      </c>
      <c r="AC46" t="s">
        <v>425</v>
      </c>
      <c r="AD46">
        <v>1</v>
      </c>
      <c r="AE46" t="s">
        <v>125</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오디세이 픽액스</v>
      </c>
      <c r="AL46">
        <v>1</v>
      </c>
      <c r="AM4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v>
      </c>
      <c r="AN46" t="str">
        <f t="shared" ca="1" si="10"/>
        <v>{"dy":5,"sl":4,"tp":"fe","vl":"Equip0302","cn":1,"pt":"GO","pr":800}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0.22513957009334173</v>
      </c>
      <c r="E47">
        <f t="shared" ca="1" si="30"/>
        <v>0.23914157019639981</v>
      </c>
      <c r="F47">
        <f t="shared" ca="1" si="30"/>
        <v>0.57329425174954252</v>
      </c>
      <c r="G47">
        <f t="shared" ca="1" si="30"/>
        <v>0.34061779123656921</v>
      </c>
      <c r="H47">
        <f t="shared" ca="1" si="30"/>
        <v>0.52493765608632426</v>
      </c>
      <c r="I47">
        <f t="shared" ca="1" si="30"/>
        <v>0.62801986333606041</v>
      </c>
      <c r="M47" t="str">
        <f t="shared" ca="1" si="2"/>
        <v>지정 장비</v>
      </c>
      <c r="N47" t="e">
        <f t="shared" ca="1" si="3"/>
        <v>#VALUE!</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t="e">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#VALUE!</v>
      </c>
      <c r="S47" t="e">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#VALUE!</v>
      </c>
      <c r="T47" t="e">
        <f t="shared" ca="1" si="5"/>
        <v>#VALUE!</v>
      </c>
      <c r="U47" t="s">
        <v>91</v>
      </c>
      <c r="V47">
        <v>78754</v>
      </c>
      <c r="W47">
        <v>13</v>
      </c>
      <c r="X47" t="s">
        <v>125</v>
      </c>
      <c r="Z47">
        <v>1300</v>
      </c>
      <c r="AA47" t="str">
        <f t="shared" ca="1" si="6"/>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v>
      </c>
      <c r="AN47" t="str">
        <f t="shared" ca="1" si="10"/>
        <v>{"dy":5,"sl":5,"tp":"uph","vl":"78860","cn":5,"pt":"GO","pr":1500}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0.67882813542258869</v>
      </c>
      <c r="E48">
        <f t="shared" ca="1" si="30"/>
        <v>0.79914686786762668</v>
      </c>
      <c r="F48">
        <f t="shared" ca="1" si="30"/>
        <v>0.22626701911749114</v>
      </c>
      <c r="G48">
        <f t="shared" ca="1" si="30"/>
        <v>0.97246836065503961</v>
      </c>
      <c r="H48">
        <f t="shared" ca="1" si="30"/>
        <v>0.23893317809796111</v>
      </c>
      <c r="I48">
        <f t="shared" ca="1" si="30"/>
        <v>0.81362162776903713</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192</v>
      </c>
      <c r="W48">
        <v>1</v>
      </c>
      <c r="X48" t="s">
        <v>125</v>
      </c>
      <c r="Z48">
        <v>800</v>
      </c>
      <c r="AA48" t="str">
        <f t="shared" ca="1" si="6"/>
        <v>uph</v>
      </c>
      <c r="AB48" t="s">
        <v>91</v>
      </c>
      <c r="AC48">
        <v>68754</v>
      </c>
      <c r="AD48">
        <v>13</v>
      </c>
      <c r="AE48" t="s">
        <v>390</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v>
      </c>
      <c r="AN48" t="str">
        <f t="shared" ca="1" si="10"/>
        <v>{"dy":5,"sl":6,"tp":"uph","vl":"68754","cn":13,"pt":"DI","pr":3}</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3.1582843047479492E-2</v>
      </c>
      <c r="E49">
        <f t="shared" ca="1" si="30"/>
        <v>0.82366225515949465</v>
      </c>
      <c r="F49">
        <f t="shared" ca="1" si="30"/>
        <v>0.13945470398269166</v>
      </c>
      <c r="G49">
        <f t="shared" ca="1" si="30"/>
        <v>0.9980516051511924</v>
      </c>
      <c r="H49">
        <f t="shared" ca="1" si="30"/>
        <v>0.81148838254077893</v>
      </c>
      <c r="I49">
        <f t="shared" ca="1" si="30"/>
        <v>3.5854831860997138E-2</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250</v>
      </c>
      <c r="W49">
        <v>1</v>
      </c>
      <c r="X49" t="s">
        <v>125</v>
      </c>
      <c r="Z49">
        <v>700</v>
      </c>
      <c r="AA49" t="str">
        <f t="shared" ca="1" si="6"/>
        <v>fe</v>
      </c>
      <c r="AB49" t="s">
        <v>82</v>
      </c>
      <c r="AC49" t="s">
        <v>378</v>
      </c>
      <c r="AD49">
        <v>1</v>
      </c>
      <c r="AE49" t="s">
        <v>125</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v>
      </c>
      <c r="AN49" t="str">
        <f t="shared" ca="1" si="10"/>
        <v>{"dy":5,"sl":7,"tp":"fe","vl":"Equip6102","cn":1,"pt":"GO","pr":3800}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0.72553346971245813</v>
      </c>
      <c r="E50">
        <f t="shared" ca="1" si="30"/>
        <v>0.36328635132800891</v>
      </c>
      <c r="F50">
        <f t="shared" ca="1" si="30"/>
        <v>0.65572968567761369</v>
      </c>
      <c r="G50">
        <f t="shared" ca="1" si="30"/>
        <v>3.1769560564130384E-2</v>
      </c>
      <c r="H50">
        <f t="shared" ca="1" si="30"/>
        <v>0.85091568525596517</v>
      </c>
      <c r="I50">
        <f t="shared" ca="1" si="30"/>
        <v>0.81253934125590321</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fc</v>
      </c>
      <c r="AB50" t="s">
        <v>85</v>
      </c>
      <c r="AC50" t="s">
        <v>495</v>
      </c>
      <c r="AD50">
        <v>1</v>
      </c>
      <c r="AE50" t="s">
        <v>129</v>
      </c>
      <c r="AF50">
        <v>219</v>
      </c>
      <c r="AG50">
        <v>149</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카츄진</v>
      </c>
      <c r="AL50">
        <v>1</v>
      </c>
      <c r="AM5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v>
      </c>
      <c r="AN50" t="str">
        <f t="shared" ca="1" si="10"/>
        <v>{"dy":5,"sl":8,"tp":"fc","vl":"Actor3117","cn":1,"pt":"DI","pp":219,"pr":149}</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0.4043992045889796</v>
      </c>
      <c r="E51">
        <f t="shared" ca="1" si="30"/>
        <v>0.4283929503437508</v>
      </c>
      <c r="F51">
        <f t="shared" ca="1" si="30"/>
        <v>0.78397793169002039</v>
      </c>
      <c r="G51">
        <f t="shared" ca="1" si="30"/>
        <v>0.49022107557542094</v>
      </c>
      <c r="H51">
        <f t="shared" ca="1" si="30"/>
        <v>0.14511147697702187</v>
      </c>
      <c r="I51">
        <f t="shared" ca="1" si="30"/>
        <v>0.6834875242665347</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fp</v>
      </c>
      <c r="AB51" t="s">
        <v>86</v>
      </c>
      <c r="AC51" t="s">
        <v>495</v>
      </c>
      <c r="AD51">
        <v>75</v>
      </c>
      <c r="AE51" t="s">
        <v>129</v>
      </c>
      <c r="AF51">
        <v>172</v>
      </c>
      <c r="AG51">
        <v>69</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카츄진</v>
      </c>
      <c r="AL51">
        <v>1</v>
      </c>
      <c r="AM5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v>
      </c>
      <c r="AN51" t="str">
        <f t="shared" ca="1" si="10"/>
        <v>{"dy":5,"sl":9,"tp":"fp","vl":"Actor3117","cn":75,"pt":"DI","pp":172,"pr":69}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0.8758871026147923</v>
      </c>
      <c r="E52">
        <f t="shared" ca="1" si="31"/>
        <v>0.14037491881117281</v>
      </c>
      <c r="F52">
        <f t="shared" ca="1" si="31"/>
        <v>0.98383085692445815</v>
      </c>
      <c r="G52">
        <f t="shared" ca="1" si="31"/>
        <v>0.71849891378671105</v>
      </c>
      <c r="H52">
        <f t="shared" ca="1" si="31"/>
        <v>0.6858463098373424</v>
      </c>
      <c r="I52">
        <f t="shared" ca="1" si="31"/>
        <v>0.84915649195511345</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129</v>
      </c>
      <c r="Z52">
        <v>29</v>
      </c>
      <c r="AA52" t="str">
        <f t="shared" ca="1" si="6"/>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v>
      </c>
      <c r="AN52" t="str">
        <f t="shared" ca="1" si="10"/>
        <v>{"dy":6,"sl":0,"tp":"upn","vl":"24549","cn":6,"pt":"GO","pr":1800}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0.17905375007308355</v>
      </c>
      <c r="E53">
        <f t="shared" ca="1" si="31"/>
        <v>0.12446828462378701</v>
      </c>
      <c r="F53">
        <f t="shared" ca="1" si="31"/>
        <v>0.54438486931765695</v>
      </c>
      <c r="G53">
        <f t="shared" ca="1" si="31"/>
        <v>0.58349585318093167</v>
      </c>
      <c r="H53">
        <f t="shared" ca="1" si="31"/>
        <v>0.90347662972681797</v>
      </c>
      <c r="I53">
        <f t="shared" ca="1" si="31"/>
        <v>0.69093898508905782</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194</v>
      </c>
      <c r="W53">
        <v>1</v>
      </c>
      <c r="X53" t="s">
        <v>125</v>
      </c>
      <c r="Z53">
        <v>7000</v>
      </c>
      <c r="AA53" t="str">
        <f t="shared" ca="1" si="6"/>
        <v>fe</v>
      </c>
      <c r="AB53" t="s">
        <v>82</v>
      </c>
      <c r="AC53" t="s">
        <v>111</v>
      </c>
      <c r="AD53">
        <v>1</v>
      </c>
      <c r="AE53" t="s">
        <v>125</v>
      </c>
      <c r="AG53">
        <v>800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석공의 망치</v>
      </c>
      <c r="AL53">
        <v>1</v>
      </c>
      <c r="AM5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v>
      </c>
      <c r="AN53" t="str">
        <f t="shared" ca="1" si="10"/>
        <v>{"dy":6,"sl":1,"tp":"fe","vl":"Equip4001","cn":1,"pt":"GO","pr":800}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5.7056619923236518E-2</v>
      </c>
      <c r="E54">
        <f t="shared" ca="1" si="31"/>
        <v>0.12921578580207371</v>
      </c>
      <c r="F54">
        <f t="shared" ca="1" si="31"/>
        <v>0.32385222801321756</v>
      </c>
      <c r="G54">
        <f t="shared" ca="1" si="31"/>
        <v>0.91179462900011798</v>
      </c>
      <c r="H54">
        <f t="shared" ca="1" si="31"/>
        <v>0.37748293615814199</v>
      </c>
      <c r="I54">
        <f t="shared" ca="1" si="31"/>
        <v>0.92740181599464688</v>
      </c>
      <c r="M54" t="str">
        <f t="shared" ca="1" si="2"/>
        <v>안 지정 캐릭터 PP 영웅등급</v>
      </c>
      <c r="N54">
        <f t="shared" ca="1" si="3"/>
        <v>12921</v>
      </c>
      <c r="O54">
        <f t="shared" ca="1" si="4"/>
        <v>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125</v>
      </c>
      <c r="Z54">
        <v>900</v>
      </c>
      <c r="AA54" t="str">
        <f t="shared" ca="1" si="6"/>
        <v>fe</v>
      </c>
      <c r="AB54" t="s">
        <v>82</v>
      </c>
      <c r="AC54" t="s">
        <v>441</v>
      </c>
      <c r="AD54">
        <v>1</v>
      </c>
      <c r="AE54" t="s">
        <v>391</v>
      </c>
      <c r="AG54">
        <v>2500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v>
      </c>
      <c r="AN54" t="str">
        <f t="shared" ca="1" si="10"/>
        <v>{"dy":6,"sl":2,"tp":"fe","vl":"Equip1201","cn":1,"pt":"GO","pr":2500}</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2.9444118342749848E-2</v>
      </c>
      <c r="E55">
        <f t="shared" ca="1" si="31"/>
        <v>0.47090768132303606</v>
      </c>
      <c r="F55">
        <f t="shared" ca="1" si="31"/>
        <v>0.94270627003169805</v>
      </c>
      <c r="G55">
        <f t="shared" ca="1" si="31"/>
        <v>0.5677116778706911</v>
      </c>
      <c r="H55">
        <f t="shared" ca="1" si="31"/>
        <v>0.40511079503015823</v>
      </c>
      <c r="I55">
        <f t="shared" ca="1" si="31"/>
        <v>0.38607135998566722</v>
      </c>
      <c r="M55" t="str">
        <f t="shared" ca="1" si="2"/>
        <v>안 지정 캐릭터 PP 영웅등급</v>
      </c>
      <c r="N55">
        <f t="shared" ca="1" si="3"/>
        <v>47090</v>
      </c>
      <c r="O55">
        <f t="shared" ca="1" si="4"/>
        <v>8</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2400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125</v>
      </c>
      <c r="Z55">
        <v>900</v>
      </c>
      <c r="AA55" t="str">
        <f t="shared" ca="1" si="6"/>
        <v>upn</v>
      </c>
      <c r="AB55" t="s">
        <v>92</v>
      </c>
      <c r="AC55">
        <v>16437</v>
      </c>
      <c r="AD55">
        <v>14</v>
      </c>
      <c r="AE55" t="s">
        <v>416</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v>
      </c>
      <c r="AN55" t="str">
        <f t="shared" ca="1" si="10"/>
        <v>{"dy":6,"sl":3,"tp":"upn","vl":"16437","cn":14,"pt":"DI","pr":2}</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0.57908720410611658</v>
      </c>
      <c r="E56">
        <f t="shared" ca="1" si="31"/>
        <v>0.88584852840834316</v>
      </c>
      <c r="F56">
        <f t="shared" ca="1" si="31"/>
        <v>0.54069272154125669</v>
      </c>
      <c r="G56">
        <f t="shared" ca="1" si="31"/>
        <v>0.45192719917389412</v>
      </c>
      <c r="H56">
        <f t="shared" ca="1" si="31"/>
        <v>0.42986995632546066</v>
      </c>
      <c r="I56">
        <f t="shared" ca="1" si="31"/>
        <v>8.097174034982646E-2</v>
      </c>
      <c r="M56" t="str">
        <f t="shared" ca="1" si="2"/>
        <v>안 지정 캐릭터 PP 일반등급</v>
      </c>
      <c r="N56">
        <f t="shared" ca="1" si="3"/>
        <v>88584</v>
      </c>
      <c r="O56">
        <f t="shared" ca="1" si="4"/>
        <v>13</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125</v>
      </c>
      <c r="Z56">
        <v>1400</v>
      </c>
      <c r="AA56" t="str">
        <f t="shared" ca="1" si="6"/>
        <v>fe</v>
      </c>
      <c r="AB56" t="s">
        <v>82</v>
      </c>
      <c r="AC56" t="s">
        <v>472</v>
      </c>
      <c r="AD56">
        <v>1</v>
      </c>
      <c r="AE56" t="s">
        <v>125</v>
      </c>
      <c r="AG56">
        <v>800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유목민의 가보</v>
      </c>
      <c r="AL56">
        <v>1</v>
      </c>
      <c r="AM5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v>
      </c>
      <c r="AN56" t="str">
        <f t="shared" ca="1" si="10"/>
        <v>{"dy":6,"sl":4,"tp":"fe","vl":"Equip2001","cn":1,"pt":"GO","pr":800}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0.46931668660203674</v>
      </c>
      <c r="E57">
        <f t="shared" ca="1" si="31"/>
        <v>0.16736856061662109</v>
      </c>
      <c r="F57">
        <f t="shared" ca="1" si="31"/>
        <v>0.7440818073213542</v>
      </c>
      <c r="G57">
        <f t="shared" ca="1" si="31"/>
        <v>0.82937265288625783</v>
      </c>
      <c r="H57">
        <f t="shared" ca="1" si="31"/>
        <v>0.85861162696838822</v>
      </c>
      <c r="I57">
        <f t="shared" ca="1" si="31"/>
        <v>0.16146629034783955</v>
      </c>
      <c r="M57" t="str">
        <f t="shared" ca="1" si="2"/>
        <v>지정 장비</v>
      </c>
      <c r="N57" t="e">
        <f t="shared" ca="1" si="3"/>
        <v>#VALUE!</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t="e">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#VALUE!</v>
      </c>
      <c r="S57" t="e">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#VALUE!</v>
      </c>
      <c r="T57" t="e">
        <f t="shared" ca="1" si="5"/>
        <v>#VALUE!</v>
      </c>
      <c r="U57" t="s">
        <v>91</v>
      </c>
      <c r="V57">
        <v>53507</v>
      </c>
      <c r="W57">
        <v>12</v>
      </c>
      <c r="X57" t="s">
        <v>125</v>
      </c>
      <c r="Z57">
        <v>1200</v>
      </c>
      <c r="AA57" t="str">
        <f t="shared" ca="1" si="6"/>
        <v>fe</v>
      </c>
      <c r="AB57" t="s">
        <v>82</v>
      </c>
      <c r="AC57" t="s">
        <v>467</v>
      </c>
      <c r="AD57">
        <v>1</v>
      </c>
      <c r="AE57" t="s">
        <v>125</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v>
      </c>
      <c r="AN57" t="str">
        <f t="shared" ca="1" si="10"/>
        <v>{"dy":6,"sl":5,"tp":"fe","vl":"Equip3302","cn":1,"pt":"GO","pr":7200}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0.83407722764787762</v>
      </c>
      <c r="E58">
        <f t="shared" ca="1" si="31"/>
        <v>0.75418912351753675</v>
      </c>
      <c r="F58">
        <f t="shared" ca="1" si="31"/>
        <v>0.32033142193007724</v>
      </c>
      <c r="G58">
        <f t="shared" ca="1" si="31"/>
        <v>0.5108099877040696</v>
      </c>
      <c r="H58">
        <f t="shared" ca="1" si="31"/>
        <v>2.9308155687913784E-3</v>
      </c>
      <c r="I58">
        <f t="shared" ca="1" si="31"/>
        <v>0.59825124154342868</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252</v>
      </c>
      <c r="W58">
        <v>1</v>
      </c>
      <c r="X58" t="s">
        <v>125</v>
      </c>
      <c r="Z58">
        <v>7200</v>
      </c>
      <c r="AA58" t="str">
        <f t="shared" ca="1" si="6"/>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v>
      </c>
      <c r="AN58" t="str">
        <f t="shared" ca="1" si="10"/>
        <v>{"dy":6,"sl":6,"tp":"uph","vl":"78038","cn":7,"pt":"GO","pr":2100}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0.55796746066993774</v>
      </c>
      <c r="E59">
        <f t="shared" ca="1" si="31"/>
        <v>0.66125411479960783</v>
      </c>
      <c r="F59">
        <f t="shared" ca="1" si="31"/>
        <v>0.77005779135290009</v>
      </c>
      <c r="G59">
        <f t="shared" ca="1" si="31"/>
        <v>0.74349818503015985</v>
      </c>
      <c r="H59">
        <f t="shared" ca="1" si="31"/>
        <v>0.38682252331797884</v>
      </c>
      <c r="I59">
        <f t="shared" ca="1" si="31"/>
        <v>0.68889695958371855</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187</v>
      </c>
      <c r="W59">
        <v>1</v>
      </c>
      <c r="X59" t="s">
        <v>125</v>
      </c>
      <c r="Z59">
        <v>7700</v>
      </c>
      <c r="AA59" t="str">
        <f t="shared" ca="1" si="6"/>
        <v>fe</v>
      </c>
      <c r="AB59" t="s">
        <v>82</v>
      </c>
      <c r="AC59" t="s">
        <v>403</v>
      </c>
      <c r="AD59">
        <v>1</v>
      </c>
      <c r="AE59" t="s">
        <v>125</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0.80956441896120923</v>
      </c>
      <c r="E60">
        <f t="shared" ca="1" si="31"/>
        <v>0.99846471231580147</v>
      </c>
      <c r="F60">
        <f t="shared" ca="1" si="31"/>
        <v>0.39759975284505755</v>
      </c>
      <c r="G60">
        <f t="shared" ca="1" si="31"/>
        <v>0.35400849572456172</v>
      </c>
      <c r="H60">
        <f t="shared" ca="1" si="31"/>
        <v>0.62933367322496603</v>
      </c>
      <c r="I60">
        <f t="shared" ca="1" si="31"/>
        <v>0.2365904990551746</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0.83178683339807147</v>
      </c>
      <c r="E61">
        <f t="shared" ca="1" si="31"/>
        <v>0.87793054652311908</v>
      </c>
      <c r="F61">
        <f t="shared" ca="1" si="31"/>
        <v>0.53249610371371647</v>
      </c>
      <c r="G61">
        <f t="shared" ca="1" si="31"/>
        <v>0.40930356509726729</v>
      </c>
      <c r="H61">
        <f t="shared" ca="1" si="31"/>
        <v>0.7029465919981569</v>
      </c>
      <c r="I61">
        <f t="shared" ca="1" si="31"/>
        <v>0.59309182740011501</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0.96231955597094465</v>
      </c>
      <c r="E62">
        <f t="shared" ca="1" si="32"/>
        <v>0.94773999978183199</v>
      </c>
      <c r="F62">
        <f t="shared" ca="1" si="32"/>
        <v>0.46831395625562278</v>
      </c>
      <c r="G62">
        <f t="shared" ca="1" si="32"/>
        <v>0.72377313125903298</v>
      </c>
      <c r="H62">
        <f t="shared" ca="1" si="32"/>
        <v>0.9334029321638474</v>
      </c>
      <c r="I62">
        <f t="shared" ca="1" si="32"/>
        <v>0.52094693408140758</v>
      </c>
      <c r="M62" t="str">
        <f t="shared" ca="1" si="2"/>
        <v>캐릭터 상자 영웅등급</v>
      </c>
      <c r="N62" t="str">
        <f t="shared" ca="1" si="3"/>
        <v>삭제</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149</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199</v>
      </c>
      <c r="W62">
        <v>1</v>
      </c>
      <c r="X62" t="s">
        <v>129</v>
      </c>
      <c r="Z62">
        <v>5</v>
      </c>
      <c r="AA62" t="str">
        <f t="shared" ca="1" si="6"/>
        <v>fe</v>
      </c>
      <c r="AB62" t="s">
        <v>82</v>
      </c>
      <c r="AC62" t="s">
        <v>394</v>
      </c>
      <c r="AD62">
        <v>1</v>
      </c>
      <c r="AE62" t="s">
        <v>129</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빛의 트랩</v>
      </c>
      <c r="AL62">
        <v>1</v>
      </c>
      <c r="AM6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v>
      </c>
      <c r="AN62" t="str">
        <f t="shared" ca="1" si="10"/>
        <v>{"dy":7,"sl":0,"tp":"fe","vl":"Equip3201","cn":1,"pt":"DI","pr":5}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0.43794310612110676</v>
      </c>
      <c r="E63">
        <f t="shared" ca="1" si="32"/>
        <v>0.42581607172652758</v>
      </c>
      <c r="F63">
        <f t="shared" ca="1" si="32"/>
        <v>1.0937028255941117E-2</v>
      </c>
      <c r="G63">
        <f t="shared" ca="1" si="32"/>
        <v>0.82823326455339941</v>
      </c>
      <c r="H63">
        <f t="shared" ca="1" si="32"/>
        <v>0.90775532715063345</v>
      </c>
      <c r="I63">
        <f t="shared" ca="1" si="32"/>
        <v>0.45081531835909261</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111</v>
      </c>
      <c r="W63">
        <v>1</v>
      </c>
      <c r="X63" t="s">
        <v>125</v>
      </c>
      <c r="Z63">
        <v>800</v>
      </c>
      <c r="AA63" t="str">
        <f t="shared" ca="1" si="6"/>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v>
      </c>
      <c r="AN63" t="str">
        <f t="shared" ca="1" si="10"/>
        <v>{"dy":7,"sl":1,"tp":"upn","vl":"41576","cn":6,"pt":"GO","pr":1800}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0.53543490956658957</v>
      </c>
      <c r="E64">
        <f t="shared" ca="1" si="32"/>
        <v>0.35068550009262145</v>
      </c>
      <c r="F64">
        <f t="shared" ca="1" si="32"/>
        <v>0.34272415535647838</v>
      </c>
      <c r="G64">
        <f t="shared" ca="1" si="32"/>
        <v>0.31916244243952652</v>
      </c>
      <c r="H64">
        <f t="shared" ca="1" si="32"/>
        <v>0.5806314264642185</v>
      </c>
      <c r="I64">
        <f t="shared" ca="1" si="32"/>
        <v>1.5889443944078763E-2</v>
      </c>
      <c r="M64" t="str">
        <f t="shared" ca="1" si="2"/>
        <v>안 지정 캐릭터 PP 영웅등급</v>
      </c>
      <c r="N64">
        <f t="shared" ca="1" si="3"/>
        <v>35068</v>
      </c>
      <c r="O64">
        <f t="shared" ca="1" si="4"/>
        <v>7</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2100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125</v>
      </c>
      <c r="Z64">
        <v>1000</v>
      </c>
      <c r="AA64" t="str">
        <f t="shared" ca="1" si="6"/>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v>
      </c>
      <c r="AN64" t="str">
        <f t="shared" ca="1" si="10"/>
        <v>{"dy":7,"sl":2,"tp":"upn","vl":"84367","cn":13,"pt":"GO","pr":3900}</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0.6722944809106004</v>
      </c>
      <c r="E65">
        <f t="shared" ca="1" si="32"/>
        <v>1.6821816216133101E-2</v>
      </c>
      <c r="F65">
        <f t="shared" ca="1" si="32"/>
        <v>0.31903781730445757</v>
      </c>
      <c r="G65">
        <f t="shared" ca="1" si="32"/>
        <v>0.6691664046524618</v>
      </c>
      <c r="H65">
        <f t="shared" ca="1" si="32"/>
        <v>0.37040418231148531</v>
      </c>
      <c r="I65">
        <f t="shared" ca="1" si="32"/>
        <v>0.48030482593287538</v>
      </c>
      <c r="M65" t="str">
        <f t="shared" ca="1" si="2"/>
        <v>안 지정 캐릭터 PP 일반등급</v>
      </c>
      <c r="N65">
        <f t="shared" ca="1" si="3"/>
        <v>1682</v>
      </c>
      <c r="O65">
        <f t="shared" ca="1" si="4"/>
        <v>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125</v>
      </c>
      <c r="Z65">
        <v>1000</v>
      </c>
      <c r="AA65" t="str">
        <f t="shared" ca="1" si="6"/>
        <v>fe</v>
      </c>
      <c r="AB65" t="s">
        <v>82</v>
      </c>
      <c r="AC65" t="s">
        <v>203</v>
      </c>
      <c r="AD65">
        <v>1</v>
      </c>
      <c r="AE65" t="s">
        <v>125</v>
      </c>
      <c r="AG65">
        <v>3000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잔혹한 지배자</v>
      </c>
      <c r="AL65">
        <v>1</v>
      </c>
      <c r="AM6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v>
      </c>
      <c r="AN65" t="str">
        <f t="shared" ca="1" si="10"/>
        <v>{"dy":7,"sl":3,"tp":"fe","vl":"Equip4201","cn":1,"pt":"GO","pr":3000}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0.12066832729024046</v>
      </c>
      <c r="E66">
        <f t="shared" ca="1" si="32"/>
        <v>0.58663486881591009</v>
      </c>
      <c r="F66">
        <f t="shared" ca="1" si="32"/>
        <v>0.95957073647224489</v>
      </c>
      <c r="G66">
        <f t="shared" ca="1" si="32"/>
        <v>0.67808343955890904</v>
      </c>
      <c r="H66">
        <f t="shared" ca="1" si="32"/>
        <v>0.26964496444314179</v>
      </c>
      <c r="I66">
        <f t="shared" ca="1" si="32"/>
        <v>0.96358063260385995</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58663</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10</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3000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125</v>
      </c>
      <c r="Z66">
        <v>1400</v>
      </c>
      <c r="AA66" t="str">
        <f t="shared" ref="AA66:AA129" ca="1" si="38">IF(ISBLANK(AB66),"",
VLOOKUP(AB66,OFFSET(INDIRECT("$A:$B"),0,MATCH(AB$1&amp;"_Verify",INDIRECT("$1:$1"),0)-1),2,0)
)</f>
        <v>fe</v>
      </c>
      <c r="AB66" t="s">
        <v>82</v>
      </c>
      <c r="AC66" t="s">
        <v>382</v>
      </c>
      <c r="AD66">
        <v>1</v>
      </c>
      <c r="AE66" t="s">
        <v>125</v>
      </c>
      <c r="AG66">
        <v>900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블레이드 보우</v>
      </c>
      <c r="AL66">
        <v>1</v>
      </c>
      <c r="AM66" t="str">
        <f t="shared" ref="AM66:AM129" ca="1" si="41">IF(ROW()=2,AN66,OFFSET(AM66,-1,0)&amp;IF(LEN(AN66)=0,"",","&amp;AN66))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{"dy":7,"sl":4,"tp":"fe","vl":"Equip2002","cn":1,"pt":"GO","pr":900}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0.15449761017164765</v>
      </c>
      <c r="E67">
        <f t="shared" ca="1" si="32"/>
        <v>0.79891451652217482</v>
      </c>
      <c r="F67">
        <f t="shared" ca="1" si="32"/>
        <v>0.21470187566431143</v>
      </c>
      <c r="G67">
        <f t="shared" ca="1" si="32"/>
        <v>0.24007417088570671</v>
      </c>
      <c r="H67">
        <f t="shared" ca="1" si="32"/>
        <v>0.29499843543425808</v>
      </c>
      <c r="I67">
        <f t="shared" ca="1" si="32"/>
        <v>0.71896604932751429</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DI</v>
      </c>
      <c r="Q67" t="e">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#VALUE!</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251</v>
      </c>
      <c r="W67">
        <v>1</v>
      </c>
      <c r="X67" t="s">
        <v>125</v>
      </c>
      <c r="Z67">
        <v>600</v>
      </c>
      <c r="AA67" t="str">
        <f t="shared" ca="1" si="38"/>
        <v>fe</v>
      </c>
      <c r="AB67" t="s">
        <v>82</v>
      </c>
      <c r="AC67" t="s">
        <v>482</v>
      </c>
      <c r="AD67">
        <v>1</v>
      </c>
      <c r="AE67" t="s">
        <v>125</v>
      </c>
      <c r="AG67">
        <v>700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용기의 도끼</v>
      </c>
      <c r="AL67">
        <v>1</v>
      </c>
      <c r="AM6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v>
      </c>
      <c r="AN67" t="str">
        <f t="shared" ca="1" si="42"/>
        <v>{"dy":7,"sl":5,"tp":"fe","vl":"Equip0001","cn":1,"pt":"GO","pr":700}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0.85241391037907621</v>
      </c>
      <c r="E68">
        <f t="shared" ca="1" si="32"/>
        <v>0.43989407854033324</v>
      </c>
      <c r="F68">
        <f t="shared" ca="1" si="32"/>
        <v>0.52709835258128468</v>
      </c>
      <c r="G68">
        <f t="shared" ca="1" si="32"/>
        <v>0.26282966736462021</v>
      </c>
      <c r="H68">
        <f t="shared" ca="1" si="32"/>
        <v>0.61110475599660019</v>
      </c>
      <c r="I68">
        <f t="shared" ca="1" si="32"/>
        <v>0.22312740621694549</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252</v>
      </c>
      <c r="W68">
        <v>1</v>
      </c>
      <c r="X68" t="s">
        <v>125</v>
      </c>
      <c r="Z68">
        <v>7600</v>
      </c>
      <c r="AA68" t="str">
        <f t="shared" ca="1" si="38"/>
        <v>fe</v>
      </c>
      <c r="AB68" t="s">
        <v>82</v>
      </c>
      <c r="AC68" t="s">
        <v>422</v>
      </c>
      <c r="AD68">
        <v>1</v>
      </c>
      <c r="AE68" t="s">
        <v>129</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v>
      </c>
      <c r="AN68" t="str">
        <f t="shared" ca="1" si="42"/>
        <v>{"dy":7,"sl":6,"tp":"fe","vl":"Equip6201","cn":1,"pt":"DI","pr":15}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0.87534573166973195</v>
      </c>
      <c r="E69">
        <f t="shared" ca="1" si="32"/>
        <v>0.85255374372339998</v>
      </c>
      <c r="F69">
        <f t="shared" ca="1" si="32"/>
        <v>0.16935862439426874</v>
      </c>
      <c r="G69">
        <f t="shared" ca="1" si="32"/>
        <v>0.75170350281535059</v>
      </c>
      <c r="H69">
        <f t="shared" ca="1" si="32"/>
        <v>0.28125114622448855</v>
      </c>
      <c r="I69">
        <f t="shared" ca="1" si="32"/>
        <v>0.28842161833642821</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179</v>
      </c>
      <c r="W69">
        <v>1</v>
      </c>
      <c r="X69" t="s">
        <v>125</v>
      </c>
      <c r="Z69">
        <v>700</v>
      </c>
      <c r="AA69" t="str">
        <f t="shared" ca="1" si="38"/>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v>
      </c>
      <c r="AN69" t="str">
        <f t="shared" ca="1" si="42"/>
        <v>{"dy":7,"sl":7,"tp":"uph","vl":"30128","cn":10,"pt":"GO","pr":3000}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0.1938628448274452</v>
      </c>
      <c r="E70">
        <f t="shared" ca="1" si="32"/>
        <v>0.57514631217784573</v>
      </c>
      <c r="F70">
        <f t="shared" ca="1" si="32"/>
        <v>0.26530514872687794</v>
      </c>
      <c r="G70">
        <f t="shared" ca="1" si="32"/>
        <v>0.9928217125263723</v>
      </c>
      <c r="H70">
        <f t="shared" ca="1" si="32"/>
        <v>5.8574464072977395E-2</v>
      </c>
      <c r="I70">
        <f t="shared" ca="1" si="32"/>
        <v>0.49611874801131428</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0.98671401271589043</v>
      </c>
      <c r="E71">
        <f t="shared" ca="1" si="32"/>
        <v>0.65479800058837789</v>
      </c>
      <c r="F71">
        <f t="shared" ca="1" si="32"/>
        <v>0.42540905924867856</v>
      </c>
      <c r="G71">
        <f t="shared" ca="1" si="32"/>
        <v>0.45577541087280327</v>
      </c>
      <c r="H71">
        <f t="shared" ca="1" si="32"/>
        <v>0.564067616493239</v>
      </c>
      <c r="I71">
        <f t="shared" ca="1" si="32"/>
        <v>0.29785747390217454</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0.74158608844857277</v>
      </c>
      <c r="E72">
        <f t="shared" ca="1" si="49"/>
        <v>0.38432606361031973</v>
      </c>
      <c r="F72">
        <f t="shared" ca="1" si="49"/>
        <v>0.37073822620102148</v>
      </c>
      <c r="G72">
        <f t="shared" ca="1" si="49"/>
        <v>0.90920497480434948</v>
      </c>
      <c r="H72">
        <f t="shared" ca="1" si="49"/>
        <v>4.0839764280023561E-2</v>
      </c>
      <c r="I72">
        <f t="shared" ca="1" si="49"/>
        <v>0.85512510446292778</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259</v>
      </c>
      <c r="W72">
        <v>1</v>
      </c>
      <c r="X72" t="s">
        <v>129</v>
      </c>
      <c r="Z72">
        <v>11</v>
      </c>
      <c r="AA72" t="str">
        <f t="shared" ca="1" si="38"/>
        <v>upn</v>
      </c>
      <c r="AB72" t="s">
        <v>92</v>
      </c>
      <c r="AC72">
        <v>48090</v>
      </c>
      <c r="AD72">
        <v>7</v>
      </c>
      <c r="AE72" t="s">
        <v>391</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v>
      </c>
      <c r="AN72" t="str">
        <f t="shared" ca="1" si="42"/>
        <v>{"dy":8,"sl":0,"tp":"upn","vl":"48090","cn":7,"pt":"GO","pr":2100}</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0.62034064227835117</v>
      </c>
      <c r="E73">
        <f t="shared" ca="1" si="49"/>
        <v>0.90491483668751815</v>
      </c>
      <c r="F73">
        <f t="shared" ca="1" si="49"/>
        <v>0.80960945497924475</v>
      </c>
      <c r="G73">
        <f t="shared" ca="1" si="49"/>
        <v>0.61278718118877074</v>
      </c>
      <c r="H73">
        <f t="shared" ca="1" si="49"/>
        <v>0.2192739409333293</v>
      </c>
      <c r="I73">
        <f t="shared" ca="1" si="49"/>
        <v>0.83668918860003427</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241</v>
      </c>
      <c r="W73">
        <v>1</v>
      </c>
      <c r="X73" t="s">
        <v>125</v>
      </c>
      <c r="Z73">
        <v>7000</v>
      </c>
      <c r="AA73" t="str">
        <f t="shared" ca="1" si="38"/>
        <v>fe</v>
      </c>
      <c r="AB73" t="s">
        <v>82</v>
      </c>
      <c r="AC73" t="s">
        <v>468</v>
      </c>
      <c r="AD73">
        <v>1</v>
      </c>
      <c r="AE73" t="s">
        <v>125</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v>
      </c>
      <c r="AN73" t="str">
        <f t="shared" ca="1" si="42"/>
        <v>{"dy":8,"sl":1,"tp":"fe","vl":"Equip4301","cn":1,"pt":"GO","pr":7000}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7.5746830854771963E-2</v>
      </c>
      <c r="E74">
        <f t="shared" ca="1" si="49"/>
        <v>0.87527044449441105</v>
      </c>
      <c r="F74">
        <f t="shared" ca="1" si="49"/>
        <v>0.50626277649867368</v>
      </c>
      <c r="G74">
        <f t="shared" ca="1" si="49"/>
        <v>8.823929413828635E-2</v>
      </c>
      <c r="H74">
        <f t="shared" ca="1" si="49"/>
        <v>0.7759859795566646</v>
      </c>
      <c r="I74">
        <f t="shared" ca="1" si="49"/>
        <v>0.27683844043073114</v>
      </c>
      <c r="M74" t="str">
        <f t="shared" ca="1" si="34"/>
        <v>안 지정 캐릭터 PP 영웅등급</v>
      </c>
      <c r="N74">
        <f t="shared" ca="1" si="35"/>
        <v>87527</v>
      </c>
      <c r="O74">
        <f t="shared" ca="1" si="36"/>
        <v>13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125</v>
      </c>
      <c r="Z74">
        <v>900</v>
      </c>
      <c r="AA74" t="str">
        <f t="shared" ca="1" si="38"/>
        <v>fe</v>
      </c>
      <c r="AB74" t="s">
        <v>82</v>
      </c>
      <c r="AC74" t="s">
        <v>443</v>
      </c>
      <c r="AD74">
        <v>1</v>
      </c>
      <c r="AE74" t="s">
        <v>125</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그린 아이즈</v>
      </c>
      <c r="AL74">
        <v>1</v>
      </c>
      <c r="AM7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v>
      </c>
      <c r="AN74" t="str">
        <f t="shared" ca="1" si="42"/>
        <v>{"dy":8,"sl":2,"tp":"fe","vl":"Equip5002","cn":1,"pt":"GO","pr":600}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0.97353226090870137</v>
      </c>
      <c r="E75">
        <f t="shared" ca="1" si="49"/>
        <v>0.63831970553753425</v>
      </c>
      <c r="F75">
        <f t="shared" ca="1" si="49"/>
        <v>0.30632423733393677</v>
      </c>
      <c r="G75">
        <f t="shared" ca="1" si="49"/>
        <v>0.17844176876862805</v>
      </c>
      <c r="H75">
        <f t="shared" ca="1" si="49"/>
        <v>0.28929952779936896</v>
      </c>
      <c r="I75">
        <f t="shared" ca="1" si="49"/>
        <v>0.66722944260403549</v>
      </c>
      <c r="M75" t="str">
        <f t="shared" ca="1" si="34"/>
        <v>안 지정 캐릭터 PP 일반등급</v>
      </c>
      <c r="N75">
        <f t="shared" ca="1" si="35"/>
        <v>63831</v>
      </c>
      <c r="O75">
        <f t="shared" ca="1" si="36"/>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3000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125</v>
      </c>
      <c r="Z75">
        <v>1100</v>
      </c>
      <c r="AA75" t="str">
        <f t="shared" ca="1" si="38"/>
        <v>fe</v>
      </c>
      <c r="AB75" t="s">
        <v>82</v>
      </c>
      <c r="AC75" t="s">
        <v>192</v>
      </c>
      <c r="AD75">
        <v>1</v>
      </c>
      <c r="AE75" t="s">
        <v>125</v>
      </c>
      <c r="AG75">
        <v>700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얼룩진 도끼</v>
      </c>
      <c r="AL75">
        <v>1</v>
      </c>
      <c r="AM7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v>
      </c>
      <c r="AN75" t="str">
        <f t="shared" ca="1" si="42"/>
        <v>{"dy":8,"sl":3,"tp":"fe","vl":"Equip0002","cn":1,"pt":"GO","pr":700}</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7.3916666811024379E-2</v>
      </c>
      <c r="E76">
        <f t="shared" ca="1" si="49"/>
        <v>0.26231118318763913</v>
      </c>
      <c r="F76">
        <f t="shared" ca="1" si="49"/>
        <v>0.10752062079668667</v>
      </c>
      <c r="G76">
        <f t="shared" ca="1" si="49"/>
        <v>0.80589645959020051</v>
      </c>
      <c r="H76">
        <f t="shared" ca="1" si="49"/>
        <v>0.74453186124979254</v>
      </c>
      <c r="I76">
        <f t="shared" ca="1" si="49"/>
        <v>0.5080821631612259</v>
      </c>
      <c r="M76" t="str">
        <f t="shared" ca="1" si="34"/>
        <v>안 지정 캐릭터 PP 일반등급</v>
      </c>
      <c r="N76">
        <f t="shared" ca="1" si="35"/>
        <v>26231</v>
      </c>
      <c r="O76">
        <f t="shared" ca="1" si="36"/>
        <v>6</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1800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125</v>
      </c>
      <c r="Z76">
        <v>1100</v>
      </c>
      <c r="AA76" t="str">
        <f t="shared" ca="1" si="38"/>
        <v>uph</v>
      </c>
      <c r="AB76" t="s">
        <v>91</v>
      </c>
      <c r="AC76">
        <v>56233</v>
      </c>
      <c r="AD76">
        <v>11</v>
      </c>
      <c r="AE76" t="s">
        <v>390</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v>
      </c>
      <c r="AN76" t="str">
        <f t="shared" ca="1" si="42"/>
        <v>{"dy":8,"sl":4,"tp":"uph","vl":"56233","cn":11,"pt":"DI","pr":3}</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0.10102640325685275</v>
      </c>
      <c r="E77">
        <f t="shared" ca="1" si="49"/>
        <v>0.66121404838283704</v>
      </c>
      <c r="F77">
        <f t="shared" ca="1" si="49"/>
        <v>0.10279269742957464</v>
      </c>
      <c r="G77">
        <f t="shared" ca="1" si="49"/>
        <v>0.18616798714473237</v>
      </c>
      <c r="H77">
        <f t="shared" ca="1" si="49"/>
        <v>4.5380915093930496E-2</v>
      </c>
      <c r="I77">
        <f t="shared" ca="1" si="49"/>
        <v>0.64662900246996846</v>
      </c>
      <c r="M77" t="str">
        <f t="shared" ca="1" si="34"/>
        <v>지정 장비</v>
      </c>
      <c r="N77" t="e">
        <f t="shared" ca="1" si="35"/>
        <v>#VALUE!</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DI</v>
      </c>
      <c r="Q77" t="e">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#VALUE!</v>
      </c>
      <c r="R77" t="e">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#VALUE!</v>
      </c>
      <c r="S77" t="e">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#VALUE!</v>
      </c>
      <c r="T77" t="e">
        <f t="shared" ca="1" si="37"/>
        <v>#VALUE!</v>
      </c>
      <c r="U77" t="s">
        <v>82</v>
      </c>
      <c r="V77" t="s">
        <v>185</v>
      </c>
      <c r="W77">
        <v>1</v>
      </c>
      <c r="X77" t="s">
        <v>129</v>
      </c>
      <c r="Z77">
        <v>96</v>
      </c>
      <c r="AA77" t="str">
        <f t="shared" ca="1" si="38"/>
        <v>fe</v>
      </c>
      <c r="AB77" t="s">
        <v>82</v>
      </c>
      <c r="AC77" t="s">
        <v>444</v>
      </c>
      <c r="AD77">
        <v>1</v>
      </c>
      <c r="AE77" t="s">
        <v>125</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위장용 세검</v>
      </c>
      <c r="AL77">
        <v>1</v>
      </c>
      <c r="AM7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v>
      </c>
      <c r="AN77" t="str">
        <f t="shared" ca="1" si="42"/>
        <v>{"dy":8,"sl":5,"tp":"fe","vl":"Equip1301","cn":1,"pt":"GO","pr":7300}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0.84759754934156506</v>
      </c>
      <c r="E78">
        <f t="shared" ca="1" si="49"/>
        <v>3.7365280446697402E-2</v>
      </c>
      <c r="F78">
        <f t="shared" ca="1" si="49"/>
        <v>0.11378046630232286</v>
      </c>
      <c r="G78">
        <f t="shared" ca="1" si="49"/>
        <v>6.6514484185095424E-2</v>
      </c>
      <c r="H78">
        <f t="shared" ca="1" si="49"/>
        <v>0.97735842301162779</v>
      </c>
      <c r="I78">
        <f t="shared" ca="1" si="49"/>
        <v>0.93096908855865457</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DI</v>
      </c>
      <c r="Q78" t="e">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#VALUE!</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192</v>
      </c>
      <c r="W78">
        <v>1</v>
      </c>
      <c r="X78" t="s">
        <v>125</v>
      </c>
      <c r="Z78">
        <v>600</v>
      </c>
      <c r="AA78" t="str">
        <f t="shared" ca="1" si="38"/>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v>
      </c>
      <c r="AN78" t="str">
        <f t="shared" ca="1" si="42"/>
        <v>{"dy":8,"sl":6,"tp":"uph","vl":"19503","cn":9,"pt":"GO","pr":2700}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0.76049037050971791</v>
      </c>
      <c r="E79">
        <f t="shared" ca="1" si="49"/>
        <v>7.4043209717864156E-2</v>
      </c>
      <c r="F79">
        <f t="shared" ca="1" si="49"/>
        <v>0.70443242108381132</v>
      </c>
      <c r="G79">
        <f t="shared" ca="1" si="49"/>
        <v>0.66616291230942215</v>
      </c>
      <c r="H79">
        <f t="shared" ca="1" si="49"/>
        <v>0.92849040007957762</v>
      </c>
      <c r="I79">
        <f t="shared" ca="1" si="49"/>
        <v>0.7162303595089573</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252</v>
      </c>
      <c r="W79">
        <v>1</v>
      </c>
      <c r="X79" t="s">
        <v>125</v>
      </c>
      <c r="Z79">
        <v>7300</v>
      </c>
      <c r="AA79" t="str">
        <f t="shared" ca="1" si="38"/>
        <v>fe</v>
      </c>
      <c r="AB79" t="s">
        <v>82</v>
      </c>
      <c r="AC79" t="s">
        <v>445</v>
      </c>
      <c r="AD79">
        <v>1</v>
      </c>
      <c r="AE79" t="s">
        <v>125</v>
      </c>
      <c r="AG79">
        <v>29300</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스톰 브링어</v>
      </c>
      <c r="AL79">
        <v>1</v>
      </c>
      <c r="AM7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v>
      </c>
      <c r="AN79" t="str">
        <f t="shared" ca="1" si="42"/>
        <v>{"dy":8,"sl":7,"tp":"fe","vl":"Equip8202","cn":1,"pt":"GO","pr":29300}</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0.11379351343935895</v>
      </c>
      <c r="E80">
        <f t="shared" ca="1" si="49"/>
        <v>5.4841825372622388E-2</v>
      </c>
      <c r="F80">
        <f t="shared" ca="1" si="49"/>
        <v>0.58028841457707847</v>
      </c>
      <c r="G80">
        <f t="shared" ca="1" si="49"/>
        <v>0.78538411465531532</v>
      </c>
      <c r="H80">
        <f t="shared" ca="1" si="49"/>
        <v>0.26290331366983</v>
      </c>
      <c r="I80">
        <f t="shared" ca="1" si="49"/>
        <v>0.94126958487933621</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fl1</v>
      </c>
      <c r="AB80" t="s">
        <v>87</v>
      </c>
      <c r="AC80" t="s">
        <v>488</v>
      </c>
      <c r="AD80">
        <v>1</v>
      </c>
      <c r="AE80" t="s">
        <v>129</v>
      </c>
      <c r="AF80">
        <v>240</v>
      </c>
      <c r="AG80">
        <v>139</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프리스</v>
      </c>
      <c r="AL80">
        <v>1</v>
      </c>
      <c r="AM8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v>
      </c>
      <c r="AN80" t="str">
        <f t="shared" ca="1" si="42"/>
        <v>{"dy":8,"sl":8,"tp":"fl1","vl":"Actor0125","cn":1,"pt":"DI","pp":240,"pr":139}</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0.38425794423877602</v>
      </c>
      <c r="E81">
        <f t="shared" ca="1" si="49"/>
        <v>0.60687872523567854</v>
      </c>
      <c r="F81">
        <f t="shared" ca="1" si="49"/>
        <v>0.43476496130918096</v>
      </c>
      <c r="G81">
        <f t="shared" ca="1" si="49"/>
        <v>0.97899203991829231</v>
      </c>
      <c r="H81">
        <f t="shared" ca="1" si="49"/>
        <v>0.60882197272683025</v>
      </c>
      <c r="I81">
        <f t="shared" ca="1" si="49"/>
        <v>0.2179777654756716</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fl1</v>
      </c>
      <c r="AB81" t="s">
        <v>87</v>
      </c>
      <c r="AC81" t="s">
        <v>495</v>
      </c>
      <c r="AD81">
        <v>1</v>
      </c>
      <c r="AE81" t="s">
        <v>129</v>
      </c>
      <c r="AF81">
        <v>240</v>
      </c>
      <c r="AG81">
        <v>139</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카츄진</v>
      </c>
      <c r="AL81">
        <v>1</v>
      </c>
      <c r="AM8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v>
      </c>
      <c r="AN81" t="str">
        <f t="shared" ca="1" si="42"/>
        <v>{"dy":8,"sl":9,"tp":"fl1","vl":"Actor3117","cn":1,"pt":"DI","pp":240,"pr":139}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0.49498656236003225</v>
      </c>
      <c r="E82">
        <f t="shared" ca="1" si="50"/>
        <v>0.98587939401716129</v>
      </c>
      <c r="F82">
        <f t="shared" ca="1" si="50"/>
        <v>9.6311456911958637E-2</v>
      </c>
      <c r="G82">
        <f t="shared" ca="1" si="50"/>
        <v>0.88342494430144169</v>
      </c>
      <c r="H82">
        <f t="shared" ca="1" si="50"/>
        <v>0.93995154913691481</v>
      </c>
      <c r="I82">
        <f t="shared" ca="1" si="50"/>
        <v>0.90833637503333731</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259</v>
      </c>
      <c r="W82">
        <v>1</v>
      </c>
      <c r="X82" t="s">
        <v>129</v>
      </c>
      <c r="Z82">
        <v>11</v>
      </c>
      <c r="AA82" t="str">
        <f t="shared" ca="1" si="38"/>
        <v>fe</v>
      </c>
      <c r="AB82" t="s">
        <v>82</v>
      </c>
      <c r="AC82" t="s">
        <v>409</v>
      </c>
      <c r="AD82">
        <v>1</v>
      </c>
      <c r="AE82" t="s">
        <v>125</v>
      </c>
      <c r="AG82">
        <v>1900</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SMG28</v>
      </c>
      <c r="AL82">
        <v>1</v>
      </c>
      <c r="AM8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v>
      </c>
      <c r="AN82" t="str">
        <f t="shared" ca="1" si="42"/>
        <v>{"dy":9,"sl":0,"tp":"fe","vl":"Equip6002","cn":1,"pt":"GO","pr":1900}</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0.60078398772993091</v>
      </c>
      <c r="E83">
        <f t="shared" ca="1" si="50"/>
        <v>0.79334854847568737</v>
      </c>
      <c r="F83">
        <f t="shared" ca="1" si="50"/>
        <v>0.95654009473302892</v>
      </c>
      <c r="G83">
        <f t="shared" ca="1" si="50"/>
        <v>0.6216313200197231</v>
      </c>
      <c r="H83">
        <f t="shared" ca="1" si="50"/>
        <v>0.94759152743549957</v>
      </c>
      <c r="I83">
        <f t="shared" ca="1" si="50"/>
        <v>0.70692797523584028</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112</v>
      </c>
      <c r="W83">
        <v>1</v>
      </c>
      <c r="X83" t="s">
        <v>125</v>
      </c>
      <c r="Z83">
        <v>3400</v>
      </c>
      <c r="AA83" t="str">
        <f t="shared" ca="1" si="38"/>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v>
      </c>
      <c r="AN83" t="str">
        <f t="shared" ca="1" si="42"/>
        <v>{"dy":9,"sl":1,"tp":"upn","vl":"36063","cn":11,"pt":"GO","pr":3300}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0.60504716234911704</v>
      </c>
      <c r="E84">
        <f t="shared" ca="1" si="50"/>
        <v>9.0851005583441835E-2</v>
      </c>
      <c r="F84">
        <f t="shared" ca="1" si="50"/>
        <v>0.7344471970106814</v>
      </c>
      <c r="G84">
        <f t="shared" ca="1" si="50"/>
        <v>0.76264234040414514</v>
      </c>
      <c r="H84">
        <f t="shared" ca="1" si="50"/>
        <v>8.7433150657067915E-2</v>
      </c>
      <c r="I84">
        <f t="shared" ca="1" si="50"/>
        <v>9.8533127524309538E-2</v>
      </c>
      <c r="M84" t="str">
        <f t="shared" ca="1" si="34"/>
        <v>안 지정 캐릭터 PP 영웅등급</v>
      </c>
      <c r="N84">
        <f t="shared" ca="1" si="35"/>
        <v>9085</v>
      </c>
      <c r="O84">
        <f t="shared" ca="1" si="36"/>
        <v>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1200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125</v>
      </c>
      <c r="Z84">
        <v>1400</v>
      </c>
      <c r="AA84" t="str">
        <f t="shared" ca="1" si="38"/>
        <v>fe</v>
      </c>
      <c r="AB84" t="s">
        <v>82</v>
      </c>
      <c r="AC84" t="s">
        <v>400</v>
      </c>
      <c r="AD84">
        <v>1</v>
      </c>
      <c r="AE84" t="s">
        <v>125</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0.66723002548661503</v>
      </c>
      <c r="E85">
        <f t="shared" ca="1" si="50"/>
        <v>0.90012330464446355</v>
      </c>
      <c r="F85">
        <f t="shared" ca="1" si="50"/>
        <v>6.7483726336809768E-2</v>
      </c>
      <c r="G85">
        <f t="shared" ca="1" si="50"/>
        <v>8.5016176258180365E-2</v>
      </c>
      <c r="H85">
        <f t="shared" ca="1" si="50"/>
        <v>0.27248964973517997</v>
      </c>
      <c r="I85">
        <f t="shared" ca="1" si="50"/>
        <v>0.52404873742283165</v>
      </c>
      <c r="M85" t="str">
        <f t="shared" ca="1" si="34"/>
        <v>안 지정 캐릭터 PP 일반등급</v>
      </c>
      <c r="N85">
        <f t="shared" ca="1" si="35"/>
        <v>90012</v>
      </c>
      <c r="O85">
        <f t="shared" ca="1" si="36"/>
        <v>13</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3900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125</v>
      </c>
      <c r="Z85">
        <v>1000</v>
      </c>
      <c r="AA85" t="str">
        <f t="shared" ca="1" si="38"/>
        <v>fe</v>
      </c>
      <c r="AB85" t="s">
        <v>82</v>
      </c>
      <c r="AC85" t="s">
        <v>252</v>
      </c>
      <c r="AD85">
        <v>1</v>
      </c>
      <c r="AE85" t="s">
        <v>125</v>
      </c>
      <c r="AG85">
        <v>7300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울려퍼지는 여명</v>
      </c>
      <c r="AL85">
        <v>1</v>
      </c>
      <c r="AM8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v>
      </c>
      <c r="AN85" t="str">
        <f t="shared" ca="1" si="42"/>
        <v>{"dy":9,"sl":3,"tp":"fe","vl":"Equip2302","cn":1,"pt":"GO","pr":7300}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0.11507096682099016</v>
      </c>
      <c r="E86">
        <f t="shared" ca="1" si="50"/>
        <v>0.77807660895180886</v>
      </c>
      <c r="F86">
        <f t="shared" ca="1" si="50"/>
        <v>0.75340648708953217</v>
      </c>
      <c r="G86">
        <f t="shared" ca="1" si="50"/>
        <v>0.89703361364198575</v>
      </c>
      <c r="H86">
        <f t="shared" ca="1" si="50"/>
        <v>6.6909720065439271E-2</v>
      </c>
      <c r="I86">
        <f t="shared" ca="1" si="50"/>
        <v>0.37248103456488613</v>
      </c>
      <c r="M86" t="str">
        <f t="shared" ca="1" si="34"/>
        <v>안 지정 캐릭터 PP 일반등급</v>
      </c>
      <c r="N86">
        <f t="shared" ca="1" si="35"/>
        <v>77807</v>
      </c>
      <c r="O86">
        <f t="shared" ca="1" si="36"/>
        <v>12</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3600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125</v>
      </c>
      <c r="Z86">
        <v>1300</v>
      </c>
      <c r="AA86" t="str">
        <f t="shared" ca="1" si="38"/>
        <v>fe</v>
      </c>
      <c r="AB86" t="s">
        <v>82</v>
      </c>
      <c r="AC86" t="s">
        <v>446</v>
      </c>
      <c r="AD86">
        <v>1</v>
      </c>
      <c r="AE86" t="s">
        <v>129</v>
      </c>
      <c r="AG86">
        <v>11</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v>
      </c>
      <c r="AN86" t="str">
        <f t="shared" ca="1" si="42"/>
        <v>{"dy":9,"sl":4,"tp":"fe","vl":"Equip1302","cn":1,"pt":"DI","pr":11}</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0.70171112673296276</v>
      </c>
      <c r="E87">
        <f t="shared" ca="1" si="50"/>
        <v>0.68892836452805106</v>
      </c>
      <c r="F87">
        <f t="shared" ca="1" si="50"/>
        <v>0.84396985231647814</v>
      </c>
      <c r="G87">
        <f t="shared" ca="1" si="50"/>
        <v>0.48244544563836067</v>
      </c>
      <c r="H87">
        <f t="shared" ca="1" si="50"/>
        <v>0.61207514977655564</v>
      </c>
      <c r="I87">
        <f t="shared" ca="1" si="50"/>
        <v>0.90810907057979451</v>
      </c>
      <c r="M87" t="str">
        <f t="shared" ca="1" si="34"/>
        <v>안 지정 캐릭터 PP 영웅등급</v>
      </c>
      <c r="N87">
        <f t="shared" ca="1" si="35"/>
        <v>68892</v>
      </c>
      <c r="O87">
        <f t="shared" ca="1" si="36"/>
        <v>11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3300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201</v>
      </c>
      <c r="W87">
        <v>1</v>
      </c>
      <c r="X87" t="s">
        <v>125</v>
      </c>
      <c r="Z87">
        <v>1900</v>
      </c>
      <c r="AA87" t="str">
        <f t="shared" ca="1" si="38"/>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v>
      </c>
      <c r="AN87" t="str">
        <f t="shared" ca="1" si="42"/>
        <v>{"dy":9,"sl":5,"tp":"upn","vl":"64661","cn":6,"pt":"GO","pr":1800}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0.21685605838703625</v>
      </c>
      <c r="E88">
        <f t="shared" ca="1" si="50"/>
        <v>0.41570020049779666</v>
      </c>
      <c r="F88">
        <f t="shared" ca="1" si="50"/>
        <v>8.1585783531279654E-2</v>
      </c>
      <c r="G88">
        <f t="shared" ca="1" si="50"/>
        <v>0.85649987905758296</v>
      </c>
      <c r="H88">
        <f t="shared" ca="1" si="50"/>
        <v>0.44783997086058214</v>
      </c>
      <c r="I88">
        <f t="shared" ca="1" si="50"/>
        <v>0.28686517310365278</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239</v>
      </c>
      <c r="W88">
        <v>1</v>
      </c>
      <c r="X88" t="s">
        <v>125</v>
      </c>
      <c r="Z88">
        <v>29300</v>
      </c>
      <c r="AA88" t="str">
        <f t="shared" ca="1" si="38"/>
        <v>fe</v>
      </c>
      <c r="AB88" t="s">
        <v>82</v>
      </c>
      <c r="AC88" t="s">
        <v>445</v>
      </c>
      <c r="AD88">
        <v>1</v>
      </c>
      <c r="AE88" t="s">
        <v>125</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0.18429726026175619</v>
      </c>
      <c r="E89">
        <f t="shared" ca="1" si="50"/>
        <v>0.57997354896883735</v>
      </c>
      <c r="F89">
        <f t="shared" ca="1" si="50"/>
        <v>0.21653623953189649</v>
      </c>
      <c r="G89">
        <f t="shared" ca="1" si="50"/>
        <v>5.641442293730059E-2</v>
      </c>
      <c r="H89">
        <f t="shared" ca="1" si="50"/>
        <v>0.56301445561740771</v>
      </c>
      <c r="I89">
        <f t="shared" ca="1" si="50"/>
        <v>0.24898963107914185</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e">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#VALUE!</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259</v>
      </c>
      <c r="W89">
        <v>1</v>
      </c>
      <c r="X89" t="s">
        <v>125</v>
      </c>
      <c r="Z89">
        <v>7900</v>
      </c>
      <c r="AA89" t="str">
        <f t="shared" ca="1" si="38"/>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v>
      </c>
      <c r="AN89" t="str">
        <f t="shared" ca="1" si="42"/>
        <v>{"dy":9,"sl":7,"tp":"uph","vl":"80489","cn":14,"pt":"GO","pr":4200}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0.22321446978047899</v>
      </c>
      <c r="E90">
        <f t="shared" ca="1" si="50"/>
        <v>0.9074563295876712</v>
      </c>
      <c r="F90">
        <f t="shared" ca="1" si="50"/>
        <v>8.5401479694104609E-2</v>
      </c>
      <c r="G90">
        <f t="shared" ca="1" si="50"/>
        <v>0.81950037184374025</v>
      </c>
      <c r="H90">
        <f t="shared" ca="1" si="50"/>
        <v>0.58664302411637625</v>
      </c>
      <c r="I90">
        <f t="shared" ca="1" si="50"/>
        <v>0.96934402728856628</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v>
      </c>
      <c r="AN90" t="str">
        <f t="shared" ca="1" si="42"/>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0.36033241387538573</v>
      </c>
      <c r="E91">
        <f t="shared" ca="1" si="50"/>
        <v>0.32355176986900525</v>
      </c>
      <c r="F91">
        <f t="shared" ca="1" si="50"/>
        <v>0.54148296690125308</v>
      </c>
      <c r="G91">
        <f t="shared" ca="1" si="50"/>
        <v>0.61257964294343525</v>
      </c>
      <c r="H91">
        <f t="shared" ca="1" si="50"/>
        <v>0.85892770383292671</v>
      </c>
      <c r="I91">
        <f t="shared" ca="1" si="50"/>
        <v>0.85410065262844415</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v>
      </c>
      <c r="AN91" t="str">
        <f t="shared" ca="1" si="42"/>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0.28909030381691059</v>
      </c>
      <c r="E92">
        <f t="shared" ca="1" si="51"/>
        <v>0.17520663558119998</v>
      </c>
      <c r="F92">
        <f t="shared" ca="1" si="51"/>
        <v>0.16981528088819742</v>
      </c>
      <c r="G92">
        <f t="shared" ca="1" si="51"/>
        <v>0.98482067655109873</v>
      </c>
      <c r="H92">
        <f t="shared" ca="1" si="51"/>
        <v>0.60194500196664835</v>
      </c>
      <c r="I92">
        <f t="shared" ca="1" si="51"/>
        <v>0.40627381786301464</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193</v>
      </c>
      <c r="W92">
        <v>1</v>
      </c>
      <c r="X92" t="s">
        <v>125</v>
      </c>
      <c r="Z92">
        <v>900</v>
      </c>
      <c r="AA92" t="str">
        <f t="shared" ca="1" si="38"/>
        <v>fe</v>
      </c>
      <c r="AB92" t="s">
        <v>82</v>
      </c>
      <c r="AC92" t="s">
        <v>382</v>
      </c>
      <c r="AD92">
        <v>1</v>
      </c>
      <c r="AE92" t="s">
        <v>125</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블레이드 보우</v>
      </c>
      <c r="AL92">
        <v>1</v>
      </c>
      <c r="AM9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v>
      </c>
      <c r="AN92" t="str">
        <f t="shared" ca="1" si="42"/>
        <v>{"dy":10,"sl":0,"tp":"fe","vl":"Equip2002","cn":1,"pt":"GO","pr":900}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0.71820504453679468</v>
      </c>
      <c r="E93">
        <f t="shared" ca="1" si="51"/>
        <v>0.99689454328221216</v>
      </c>
      <c r="F93">
        <f t="shared" ca="1" si="51"/>
        <v>0.58307360522448104</v>
      </c>
      <c r="G93">
        <f t="shared" ca="1" si="51"/>
        <v>0.56357920827856067</v>
      </c>
      <c r="H93">
        <f t="shared" ca="1" si="51"/>
        <v>3.1082042378287933E-2</v>
      </c>
      <c r="I93">
        <f t="shared" ca="1" si="51"/>
        <v>0.69778165916974599</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276</v>
      </c>
      <c r="W93">
        <v>1</v>
      </c>
      <c r="X93" t="s">
        <v>125</v>
      </c>
      <c r="Z93">
        <v>1200</v>
      </c>
      <c r="AA93" t="str">
        <f t="shared" ca="1" si="38"/>
        <v>fe</v>
      </c>
      <c r="AB93" t="s">
        <v>82</v>
      </c>
      <c r="AC93" t="s">
        <v>432</v>
      </c>
      <c r="AD93">
        <v>1</v>
      </c>
      <c r="AE93" t="s">
        <v>125</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v>
      </c>
      <c r="AN93" t="str">
        <f t="shared" ca="1" si="42"/>
        <v>{"dy":10,"sl":1,"tp":"fe","vl":"Equip4102","cn":1,"pt":"GO","pr":1200}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0.8909325020615767</v>
      </c>
      <c r="E94">
        <f t="shared" ca="1" si="51"/>
        <v>0.32048112110199567</v>
      </c>
      <c r="F94">
        <f t="shared" ca="1" si="51"/>
        <v>0.62753430634186058</v>
      </c>
      <c r="G94">
        <f t="shared" ca="1" si="51"/>
        <v>0.52632090963796407</v>
      </c>
      <c r="H94">
        <f t="shared" ca="1" si="51"/>
        <v>0.27895614537497326</v>
      </c>
      <c r="I94">
        <f t="shared" ca="1" si="51"/>
        <v>0.16851171776917717</v>
      </c>
      <c r="M94" t="str">
        <f t="shared" ca="1" si="34"/>
        <v>안 지정 캐릭터 PP 영웅등급</v>
      </c>
      <c r="N94">
        <f t="shared" ca="1" si="35"/>
        <v>32048</v>
      </c>
      <c r="O94">
        <f t="shared" ca="1" si="36"/>
        <v>6</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1800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125</v>
      </c>
      <c r="Z94">
        <v>1100</v>
      </c>
      <c r="AA94" t="str">
        <f t="shared" ca="1" si="38"/>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0.22726803160678888</v>
      </c>
      <c r="E95">
        <f t="shared" ca="1" si="51"/>
        <v>0.44498233459789094</v>
      </c>
      <c r="F95">
        <f t="shared" ca="1" si="51"/>
        <v>0.83332913164447786</v>
      </c>
      <c r="G95">
        <f t="shared" ca="1" si="51"/>
        <v>0.42784973753467859</v>
      </c>
      <c r="H95">
        <f t="shared" ca="1" si="51"/>
        <v>0.87221862844924447</v>
      </c>
      <c r="I95">
        <f t="shared" ca="1" si="51"/>
        <v>0.28162744280698504</v>
      </c>
      <c r="M95" t="str">
        <f t="shared" ca="1" si="34"/>
        <v>안 지정 캐릭터 PP 영웅등급</v>
      </c>
      <c r="N95">
        <f t="shared" ca="1" si="35"/>
        <v>44498</v>
      </c>
      <c r="O95">
        <f t="shared" ca="1" si="36"/>
        <v>8</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2400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125</v>
      </c>
      <c r="Z95">
        <v>1000</v>
      </c>
      <c r="AA95" t="str">
        <f t="shared" ca="1" si="38"/>
        <v>fe</v>
      </c>
      <c r="AB95" t="s">
        <v>82</v>
      </c>
      <c r="AC95" t="s">
        <v>497</v>
      </c>
      <c r="AD95">
        <v>1</v>
      </c>
      <c r="AE95" t="s">
        <v>129</v>
      </c>
      <c r="AF95">
        <v>299</v>
      </c>
      <c r="AG95">
        <v>199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전설</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수수께끼 나무</v>
      </c>
      <c r="AL95">
        <v>1</v>
      </c>
      <c r="AM9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v>
      </c>
      <c r="AN95" t="str">
        <f t="shared" ca="1" si="42"/>
        <v>{"dy":10,"sl":3,"tp":"fe","vl":"Equip2403","cn":1,"pt":"DI","pp":299,"pr":199}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0.34779697677286847</v>
      </c>
      <c r="E96">
        <f t="shared" ca="1" si="51"/>
        <v>0.47691639398581864</v>
      </c>
      <c r="F96">
        <f t="shared" ca="1" si="51"/>
        <v>0.78760473626827399</v>
      </c>
      <c r="G96">
        <f t="shared" ca="1" si="51"/>
        <v>0.6375830588050031</v>
      </c>
      <c r="H96">
        <f t="shared" ca="1" si="51"/>
        <v>3.2167463167893762E-2</v>
      </c>
      <c r="I96">
        <f t="shared" ca="1" si="51"/>
        <v>2.7154296614432361E-2</v>
      </c>
      <c r="M96" t="str">
        <f t="shared" ca="1" si="34"/>
        <v>안 지정 캐릭터 PP 일반등급</v>
      </c>
      <c r="N96">
        <f t="shared" ca="1" si="35"/>
        <v>47691</v>
      </c>
      <c r="O96">
        <f t="shared" ca="1" si="36"/>
        <v>8</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2400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125</v>
      </c>
      <c r="Z96">
        <v>1200</v>
      </c>
      <c r="AA96" t="str">
        <f t="shared" ca="1" si="38"/>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v>
      </c>
      <c r="AN96" t="str">
        <f t="shared" ca="1" si="42"/>
        <v>{"dy":10,"sl":4,"tp":"upn","vl":"56571","cn":4,"pt":"GO","pr":1200}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0.75478498615702416</v>
      </c>
      <c r="E97">
        <f t="shared" ca="1" si="51"/>
        <v>0.30506584399164249</v>
      </c>
      <c r="F97">
        <f t="shared" ca="1" si="51"/>
        <v>0.39273867047518307</v>
      </c>
      <c r="G97">
        <f t="shared" ca="1" si="51"/>
        <v>0.34938208835182971</v>
      </c>
      <c r="H97">
        <f t="shared" ca="1" si="51"/>
        <v>0.51853534406499291</v>
      </c>
      <c r="I97">
        <f t="shared" ca="1" si="51"/>
        <v>0.5620504145695232</v>
      </c>
      <c r="M97" t="str">
        <f t="shared" ca="1" si="34"/>
        <v>안 지정 캐릭터 PP 일반등급</v>
      </c>
      <c r="N97">
        <f t="shared" ca="1" si="35"/>
        <v>30506</v>
      </c>
      <c r="O97">
        <f t="shared" ca="1" si="36"/>
        <v>6</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1800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197</v>
      </c>
      <c r="W97">
        <v>1</v>
      </c>
      <c r="X97" t="s">
        <v>125</v>
      </c>
      <c r="Z97">
        <v>3300</v>
      </c>
      <c r="AA97" t="str">
        <f t="shared" ca="1" si="38"/>
        <v>fe</v>
      </c>
      <c r="AB97" t="s">
        <v>82</v>
      </c>
      <c r="AC97" t="s">
        <v>394</v>
      </c>
      <c r="AD97">
        <v>1</v>
      </c>
      <c r="AE97" t="s">
        <v>125</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v>
      </c>
      <c r="AN97" t="str">
        <f t="shared" ca="1" si="42"/>
        <v>{"dy":10,"sl":5,"tp":"fe","vl":"Equip3201","cn":1,"pt":"GO","pr":3300}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0.84606721301804744</v>
      </c>
      <c r="E98">
        <f t="shared" ca="1" si="51"/>
        <v>0.92729461680626402</v>
      </c>
      <c r="F98">
        <f t="shared" ca="1" si="51"/>
        <v>0.81396506804538893</v>
      </c>
      <c r="G98">
        <f t="shared" ca="1" si="51"/>
        <v>0.18178197067277246</v>
      </c>
      <c r="H98">
        <f t="shared" ca="1" si="51"/>
        <v>0.86951818265819536</v>
      </c>
      <c r="I98">
        <f t="shared" ca="1" si="51"/>
        <v>0.77555251991749008</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e">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#VALUE!</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248</v>
      </c>
      <c r="W98">
        <v>1</v>
      </c>
      <c r="X98" t="s">
        <v>125</v>
      </c>
      <c r="Z98">
        <v>2600</v>
      </c>
      <c r="AA98" t="str">
        <f t="shared" ca="1" si="38"/>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v>
      </c>
      <c r="AN98" t="str">
        <f t="shared" ca="1" si="42"/>
        <v>{"dy":10,"sl":6,"tp":"uph","vl":"36875","cn":9,"pt":"GO","pr":2700}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0.70188693192557294</v>
      </c>
      <c r="E99">
        <f t="shared" ca="1" si="51"/>
        <v>0.63660361991645975</v>
      </c>
      <c r="F99">
        <f t="shared" ca="1" si="51"/>
        <v>0.6145392508748605</v>
      </c>
      <c r="G99">
        <f t="shared" ca="1" si="51"/>
        <v>0.41199208734153059</v>
      </c>
      <c r="H99">
        <f t="shared" ca="1" si="51"/>
        <v>0.90860667742470369</v>
      </c>
      <c r="I99">
        <f t="shared" ca="1" si="51"/>
        <v>0.85400241024481993</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195</v>
      </c>
      <c r="W99">
        <v>1</v>
      </c>
      <c r="X99" t="s">
        <v>125</v>
      </c>
      <c r="Z99">
        <v>22300</v>
      </c>
      <c r="AA99" t="str">
        <f t="shared" ca="1" si="38"/>
        <v>fe</v>
      </c>
      <c r="AB99" t="s">
        <v>82</v>
      </c>
      <c r="AC99" t="s">
        <v>447</v>
      </c>
      <c r="AD99">
        <v>1</v>
      </c>
      <c r="AE99" t="s">
        <v>125</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v>
      </c>
      <c r="AN99" t="str">
        <f t="shared" ca="1" si="42"/>
        <v>{"dy":10,"sl":7,"tp":"fe","vl":"Equip6301","cn":1,"pt":"GO","pr":22300}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0.15197407407213759</v>
      </c>
      <c r="E100">
        <f t="shared" ca="1" si="51"/>
        <v>0.36730278245817549</v>
      </c>
      <c r="F100">
        <f t="shared" ca="1" si="51"/>
        <v>1.8949067601740088E-2</v>
      </c>
      <c r="G100">
        <f t="shared" ca="1" si="51"/>
        <v>0.29493515152835692</v>
      </c>
      <c r="H100">
        <f t="shared" ca="1" si="51"/>
        <v>0.54933478366789101</v>
      </c>
      <c r="I100">
        <f t="shared" ca="1" si="51"/>
        <v>0.17856455262439341</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v>
      </c>
      <c r="AN100" t="str">
        <f t="shared" ca="1" si="42"/>
        <v>{"dy":10,"sl":8}</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0.23215117219531067</v>
      </c>
      <c r="E101">
        <f t="shared" ca="1" si="51"/>
        <v>0.78706508180708168</v>
      </c>
      <c r="F101">
        <f t="shared" ca="1" si="51"/>
        <v>0.40728546827837331</v>
      </c>
      <c r="G101">
        <f t="shared" ca="1" si="51"/>
        <v>0.33877642875754022</v>
      </c>
      <c r="H101">
        <f t="shared" ca="1" si="51"/>
        <v>0.93512749624958347</v>
      </c>
      <c r="I101">
        <f t="shared" ca="1" si="51"/>
        <v>0.42583299958420229</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v>
      </c>
      <c r="AN101" t="str">
        <f t="shared" ca="1" si="42"/>
        <v>{"dy":10,"sl":9}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7.4011742144846071E-2</v>
      </c>
      <c r="E102">
        <f t="shared" ca="1" si="52"/>
        <v>0.6091051554799839</v>
      </c>
      <c r="F102">
        <f t="shared" ca="1" si="52"/>
        <v>0.93519187850245711</v>
      </c>
      <c r="G102">
        <f t="shared" ca="1" si="52"/>
        <v>0.88789092186927088</v>
      </c>
      <c r="H102">
        <f t="shared" ca="1" si="52"/>
        <v>0.43011552383039797</v>
      </c>
      <c r="I102">
        <f t="shared" ca="1" si="52"/>
        <v>0.34824157769968955</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129</v>
      </c>
      <c r="Z102">
        <v>29</v>
      </c>
      <c r="AA102" t="str">
        <f t="shared" ca="1" si="38"/>
        <v>fe</v>
      </c>
      <c r="AB102" t="s">
        <v>82</v>
      </c>
      <c r="AC102" t="s">
        <v>410</v>
      </c>
      <c r="AD102">
        <v>1</v>
      </c>
      <c r="AE102" t="s">
        <v>125</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v>
      </c>
      <c r="AN102" t="str">
        <f t="shared" ca="1" si="42"/>
        <v>{"dy":11,"sl":0,"tp":"fe","vl":"Equip0101","cn":1,"pt":"GO","pr":1500}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0.88225834940114101</v>
      </c>
      <c r="E103">
        <f t="shared" ca="1" si="52"/>
        <v>4.6575292830818849E-2</v>
      </c>
      <c r="F103">
        <f t="shared" ca="1" si="52"/>
        <v>0.14469053930369846</v>
      </c>
      <c r="G103">
        <f t="shared" ca="1" si="52"/>
        <v>0.33012262893875577</v>
      </c>
      <c r="H103">
        <f t="shared" ca="1" si="52"/>
        <v>0.71126641324265583</v>
      </c>
      <c r="I103">
        <f t="shared" ca="1" si="52"/>
        <v>0.94531599840101588</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e">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#VALUE!</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202</v>
      </c>
      <c r="W103">
        <v>1</v>
      </c>
      <c r="X103" t="s">
        <v>129</v>
      </c>
      <c r="Z103">
        <v>16</v>
      </c>
      <c r="AA103" t="str">
        <f t="shared" ca="1" si="38"/>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v>
      </c>
      <c r="AN103" t="str">
        <f t="shared" ca="1" si="42"/>
        <v>{"dy":11,"sl":1,"tp":"uph","vl":"28914","cn":11,"pt":"DI","pr":3}</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0.19823365254695702</v>
      </c>
      <c r="E104">
        <f t="shared" ca="1" si="52"/>
        <v>0.25348788868348593</v>
      </c>
      <c r="F104">
        <f t="shared" ca="1" si="52"/>
        <v>0.45566080419008759</v>
      </c>
      <c r="G104">
        <f t="shared" ca="1" si="52"/>
        <v>0.89608891134292767</v>
      </c>
      <c r="H104">
        <f t="shared" ca="1" si="52"/>
        <v>0.14194298723079968</v>
      </c>
      <c r="I104">
        <f t="shared" ca="1" si="52"/>
        <v>0.15831171545691258</v>
      </c>
      <c r="M104" t="str">
        <f t="shared" ca="1" si="34"/>
        <v>안 지정 캐릭터 PP 영웅등급</v>
      </c>
      <c r="N104">
        <f t="shared" ca="1" si="35"/>
        <v>25348</v>
      </c>
      <c r="O104">
        <f t="shared" ca="1" si="36"/>
        <v>6</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1800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125</v>
      </c>
      <c r="Z104">
        <v>1000</v>
      </c>
      <c r="AA104" t="str">
        <f t="shared" ca="1" si="38"/>
        <v>fe</v>
      </c>
      <c r="AB104" t="s">
        <v>82</v>
      </c>
      <c r="AC104" t="s">
        <v>399</v>
      </c>
      <c r="AD104">
        <v>1</v>
      </c>
      <c r="AE104" t="s">
        <v>125</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용사의 단검</v>
      </c>
      <c r="AL104">
        <v>1</v>
      </c>
      <c r="AM10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v>
      </c>
      <c r="AN104" t="str">
        <f t="shared" ca="1" si="42"/>
        <v>{"dy":11,"sl":2,"tp":"fe","vl":"Equip1001","cn":1,"pt":"GO","pr":700}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0.88470619703195674</v>
      </c>
      <c r="E105">
        <f t="shared" ca="1" si="52"/>
        <v>0.3161565955050244</v>
      </c>
      <c r="F105">
        <f t="shared" ca="1" si="52"/>
        <v>0.27341416728759138</v>
      </c>
      <c r="G105">
        <f t="shared" ca="1" si="52"/>
        <v>3.3846862443129289E-2</v>
      </c>
      <c r="H105">
        <f t="shared" ca="1" si="52"/>
        <v>0.92073747712945531</v>
      </c>
      <c r="I105">
        <f t="shared" ca="1" si="52"/>
        <v>0.18126515102772067</v>
      </c>
      <c r="M105" t="str">
        <f t="shared" ca="1" si="34"/>
        <v>안 지정 캐릭터 PP 일반등급</v>
      </c>
      <c r="N105">
        <f t="shared" ca="1" si="35"/>
        <v>31615</v>
      </c>
      <c r="O105">
        <f t="shared" ca="1" si="36"/>
        <v>6</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1800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125</v>
      </c>
      <c r="Z105">
        <v>1000</v>
      </c>
      <c r="AA105" t="str">
        <f t="shared" ca="1" si="38"/>
        <v>fe</v>
      </c>
      <c r="AB105" t="s">
        <v>82</v>
      </c>
      <c r="AC105" t="s">
        <v>448</v>
      </c>
      <c r="AD105">
        <v>1</v>
      </c>
      <c r="AE105" t="s">
        <v>125</v>
      </c>
      <c r="AG105">
        <v>1200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결사대의 활</v>
      </c>
      <c r="AL105">
        <v>1</v>
      </c>
      <c r="AM10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v>
      </c>
      <c r="AN105" t="str">
        <f t="shared" ca="1" si="42"/>
        <v>{"dy":11,"sl":3,"tp":"fe","vl":"Equip2101","cn":1,"pt":"GO","pr":1200}</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0.69477231047726284</v>
      </c>
      <c r="E106">
        <f t="shared" ca="1" si="52"/>
        <v>0.55832308762523286</v>
      </c>
      <c r="F106">
        <f t="shared" ca="1" si="52"/>
        <v>0.46354497741186818</v>
      </c>
      <c r="G106">
        <f t="shared" ca="1" si="52"/>
        <v>6.6942776796266479E-2</v>
      </c>
      <c r="H106">
        <f t="shared" ca="1" si="52"/>
        <v>5.0226633071188354E-2</v>
      </c>
      <c r="I106">
        <f t="shared" ca="1" si="52"/>
        <v>7.3869733589904119E-2</v>
      </c>
      <c r="M106" t="str">
        <f t="shared" ca="1" si="34"/>
        <v>안 지정 캐릭터 PP 일반등급</v>
      </c>
      <c r="N106">
        <f t="shared" ca="1" si="35"/>
        <v>55832</v>
      </c>
      <c r="O106">
        <f t="shared" ca="1" si="36"/>
        <v>9</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2700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125</v>
      </c>
      <c r="Z106">
        <v>1300</v>
      </c>
      <c r="AA106" t="str">
        <f t="shared" ca="1" si="38"/>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v>
      </c>
      <c r="AN106" t="str">
        <f t="shared" ca="1" si="42"/>
        <v>{"dy":11,"sl":4,"tp":"upn","vl":"71752","cn":6,"pt":"GO","pr":1800}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0.72270738852581129</v>
      </c>
      <c r="E107">
        <f t="shared" ca="1" si="52"/>
        <v>0.66694334721554693</v>
      </c>
      <c r="F107">
        <f t="shared" ca="1" si="52"/>
        <v>0.27657630623067986</v>
      </c>
      <c r="G107">
        <f t="shared" ca="1" si="52"/>
        <v>0.76183523131349251</v>
      </c>
      <c r="H107">
        <f t="shared" ca="1" si="52"/>
        <v>0.44780010932212844</v>
      </c>
      <c r="I107">
        <f t="shared" ca="1" si="52"/>
        <v>3.8520672247064014E-2</v>
      </c>
      <c r="M107" t="str">
        <f t="shared" ca="1" si="34"/>
        <v>안 지정 캐릭터 PP 영웅등급</v>
      </c>
      <c r="N107">
        <f t="shared" ca="1" si="35"/>
        <v>66694</v>
      </c>
      <c r="O107">
        <f t="shared" ca="1" si="36"/>
        <v>11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3300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125</v>
      </c>
      <c r="Z107">
        <v>1200</v>
      </c>
      <c r="AA107" t="str">
        <f t="shared" ca="1" si="38"/>
        <v>fe</v>
      </c>
      <c r="AB107" t="s">
        <v>82</v>
      </c>
      <c r="AC107" t="s">
        <v>449</v>
      </c>
      <c r="AD107">
        <v>1</v>
      </c>
      <c r="AE107" t="s">
        <v>125</v>
      </c>
      <c r="AG107">
        <v>2300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SMG28</v>
      </c>
      <c r="AL107">
        <v>1</v>
      </c>
      <c r="AM10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v>
      </c>
      <c r="AN107" t="str">
        <f t="shared" ca="1" si="42"/>
        <v>{"dy":11,"sl":5,"tp":"fe","vl":"Equip6002","cn":1,"pt":"GO","pr":2300}</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0.26670458240691497</v>
      </c>
      <c r="E108">
        <f t="shared" ca="1" si="52"/>
        <v>0.41600236970609705</v>
      </c>
      <c r="F108">
        <f t="shared" ca="1" si="52"/>
        <v>0.19907618848593156</v>
      </c>
      <c r="G108">
        <f t="shared" ca="1" si="52"/>
        <v>0.23654661654476028</v>
      </c>
      <c r="H108">
        <f t="shared" ca="1" si="52"/>
        <v>1.5707518002340493E-2</v>
      </c>
      <c r="I108">
        <f t="shared" ca="1" si="52"/>
        <v>0.21951543490844028</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t="e">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#VALUE!</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110</v>
      </c>
      <c r="W108">
        <v>1</v>
      </c>
      <c r="X108" t="s">
        <v>125</v>
      </c>
      <c r="Z108">
        <v>3200</v>
      </c>
      <c r="AA108" t="str">
        <f t="shared" ca="1" si="38"/>
        <v>fe</v>
      </c>
      <c r="AB108" t="s">
        <v>82</v>
      </c>
      <c r="AC108" t="s">
        <v>450</v>
      </c>
      <c r="AD108">
        <v>1</v>
      </c>
      <c r="AE108" t="s">
        <v>125</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v>
      </c>
      <c r="AN108" t="str">
        <f t="shared" ca="1" si="42"/>
        <v>{"dy":11,"sl":6,"tp":"fe","vl":"Equip7102","cn":1,"pt":"GO","pr":3200}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0.45118376875718846</v>
      </c>
      <c r="E109">
        <f t="shared" ca="1" si="52"/>
        <v>0.6876649933030291</v>
      </c>
      <c r="F109">
        <f t="shared" ca="1" si="52"/>
        <v>0.272979767380788</v>
      </c>
      <c r="G109">
        <f t="shared" ca="1" si="52"/>
        <v>3.4832493318402102E-2</v>
      </c>
      <c r="H109">
        <f t="shared" ca="1" si="52"/>
        <v>0.36687492392664134</v>
      </c>
      <c r="I109">
        <f t="shared" ca="1" si="52"/>
        <v>0.4990206671156644</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DI</v>
      </c>
      <c r="Q109" t="e">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#VALUE!</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200</v>
      </c>
      <c r="W109">
        <v>1</v>
      </c>
      <c r="X109" t="s">
        <v>125</v>
      </c>
      <c r="Z109">
        <v>700</v>
      </c>
      <c r="AA109" t="str">
        <f t="shared" ca="1" si="38"/>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v>
      </c>
      <c r="AN109" t="str">
        <f t="shared" ca="1" si="42"/>
        <v>{"dy":11,"sl":7,"tp":"uph","vl":"50496","cn":9,"pt":"GO","pr":2700}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0.4758408585102617</v>
      </c>
      <c r="E110">
        <f t="shared" ca="1" si="52"/>
        <v>0.54759254186021333</v>
      </c>
      <c r="F110">
        <f t="shared" ca="1" si="52"/>
        <v>0.18354577364945901</v>
      </c>
      <c r="G110">
        <f t="shared" ca="1" si="52"/>
        <v>0.41472318106395101</v>
      </c>
      <c r="H110">
        <f t="shared" ca="1" si="52"/>
        <v>0.1563003035235202</v>
      </c>
      <c r="I110">
        <f t="shared" ca="1" si="52"/>
        <v>0.47149490527484894</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fl5</v>
      </c>
      <c r="AB110" t="s">
        <v>434</v>
      </c>
      <c r="AC110" t="s">
        <v>469</v>
      </c>
      <c r="AD110">
        <v>1</v>
      </c>
      <c r="AE110" t="s">
        <v>129</v>
      </c>
      <c r="AF110">
        <v>80</v>
      </c>
      <c r="AG110">
        <v>49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에이잭</v>
      </c>
      <c r="AL110">
        <v>1</v>
      </c>
      <c r="AM11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v>
      </c>
      <c r="AN110" t="str">
        <f t="shared" ca="1" si="42"/>
        <v>{"dy":11,"sl":8,"tp":"fl5","vl":"Actor1029","cn":1,"pt":"DI","pp":80,"pr":49}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0.32086883913114128</v>
      </c>
      <c r="E111">
        <f t="shared" ca="1" si="52"/>
        <v>0.28494353000892114</v>
      </c>
      <c r="F111">
        <f t="shared" ca="1" si="52"/>
        <v>0.26775617351872216</v>
      </c>
      <c r="G111">
        <f t="shared" ca="1" si="52"/>
        <v>0.27372057998953281</v>
      </c>
      <c r="H111">
        <f t="shared" ca="1" si="52"/>
        <v>0.84287640089618721</v>
      </c>
      <c r="I111">
        <f t="shared" ca="1" si="52"/>
        <v>0.39987230965487475</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fl6</v>
      </c>
      <c r="AB111" t="s">
        <v>435</v>
      </c>
      <c r="AC111" t="s">
        <v>469</v>
      </c>
      <c r="AD111">
        <v>1</v>
      </c>
      <c r="AE111" t="s">
        <v>129</v>
      </c>
      <c r="AF111">
        <v>80</v>
      </c>
      <c r="AG111">
        <v>49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에이잭</v>
      </c>
      <c r="AL111">
        <v>1</v>
      </c>
      <c r="AM11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v>
      </c>
      <c r="AN111" t="str">
        <f t="shared" ca="1" si="42"/>
        <v>{"dy":11,"sl":9,"tp":"fl6","vl":"Actor1029","cn":1,"pt":"DI","pp":80,"pr":49}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0.7671234973029426</v>
      </c>
      <c r="E112">
        <f t="shared" ca="1" si="53"/>
        <v>3.4721027864821674E-2</v>
      </c>
      <c r="F112">
        <f t="shared" ca="1" si="53"/>
        <v>0.86001285277280604</v>
      </c>
      <c r="G112">
        <f t="shared" ca="1" si="53"/>
        <v>0.94663045296305837</v>
      </c>
      <c r="H112">
        <f t="shared" ca="1" si="53"/>
        <v>0.31715573553474319</v>
      </c>
      <c r="I112">
        <f t="shared" ca="1" si="53"/>
        <v>0.47796639143071773</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129</v>
      </c>
      <c r="Z112">
        <v>149</v>
      </c>
      <c r="AA112" t="str">
        <f t="shared" ca="1" si="38"/>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v>
      </c>
      <c r="AN112" t="str">
        <f t="shared" ca="1" si="42"/>
        <v>{"dy":12,"sl":0,"tp":"upn","vl":"42969","cn":5,"pt":"GO","pr":1500}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0.42142761999598455</v>
      </c>
      <c r="E113">
        <f t="shared" ca="1" si="53"/>
        <v>0.559048066663414</v>
      </c>
      <c r="F113">
        <f t="shared" ca="1" si="53"/>
        <v>0.90447506159205271</v>
      </c>
      <c r="G113">
        <f t="shared" ca="1" si="53"/>
        <v>0.78560430772578327</v>
      </c>
      <c r="H113">
        <f t="shared" ca="1" si="53"/>
        <v>0.9129871484165728</v>
      </c>
      <c r="I113">
        <f t="shared" ca="1" si="53"/>
        <v>0.599055252497116</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190</v>
      </c>
      <c r="W113">
        <v>1</v>
      </c>
      <c r="X113" t="s">
        <v>125</v>
      </c>
      <c r="Z113">
        <v>1200</v>
      </c>
      <c r="AA113" t="str">
        <f t="shared" ca="1" si="38"/>
        <v>fe</v>
      </c>
      <c r="AB113" t="s">
        <v>82</v>
      </c>
      <c r="AC113" t="s">
        <v>412</v>
      </c>
      <c r="AD113">
        <v>1</v>
      </c>
      <c r="AE113" t="s">
        <v>125</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v>
      </c>
      <c r="AN113" t="str">
        <f t="shared" ca="1" si="42"/>
        <v>{"dy":12,"sl":1,"tp":"fe","vl":"Equip3101","cn":1,"pt":"GO","pr":1200}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0.54061547553672806</v>
      </c>
      <c r="E114">
        <f t="shared" ca="1" si="53"/>
        <v>0.2063076635201504</v>
      </c>
      <c r="F114">
        <f t="shared" ca="1" si="53"/>
        <v>0.29757448903423633</v>
      </c>
      <c r="G114">
        <f t="shared" ca="1" si="53"/>
        <v>0.24880057299223957</v>
      </c>
      <c r="H114">
        <f t="shared" ca="1" si="53"/>
        <v>0.47694218049912041</v>
      </c>
      <c r="I114">
        <f t="shared" ca="1" si="53"/>
        <v>0.66942081465705405</v>
      </c>
      <c r="M114" t="str">
        <f t="shared" ca="1" si="34"/>
        <v>안 지정 캐릭터 PP 영웅등급</v>
      </c>
      <c r="N114">
        <f t="shared" ca="1" si="35"/>
        <v>20630</v>
      </c>
      <c r="O114">
        <f t="shared" ca="1" si="36"/>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125</v>
      </c>
      <c r="Z114">
        <v>1000</v>
      </c>
      <c r="AA114" t="str">
        <f t="shared" ca="1" si="38"/>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v>
      </c>
      <c r="AN114" t="str">
        <f t="shared" ca="1" si="42"/>
        <v>{"dy":12,"sl":2,"tp":"upn","vl":"29697","cn":8,"pt":"GO","pr":2400}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0.16297519487570067</v>
      </c>
      <c r="E115">
        <f t="shared" ca="1" si="53"/>
        <v>0.55949918080033034</v>
      </c>
      <c r="F115">
        <f t="shared" ca="1" si="53"/>
        <v>0.77325426334440639</v>
      </c>
      <c r="G115">
        <f t="shared" ca="1" si="53"/>
        <v>0.96487856993141541</v>
      </c>
      <c r="H115">
        <f t="shared" ca="1" si="53"/>
        <v>0.94502211714087392</v>
      </c>
      <c r="I115">
        <f t="shared" ca="1" si="53"/>
        <v>0.23615069529675137</v>
      </c>
      <c r="M115" t="str">
        <f t="shared" ca="1" si="34"/>
        <v>안 지정 캐릭터 PP 영웅등급</v>
      </c>
      <c r="N115">
        <f t="shared" ca="1" si="35"/>
        <v>55949</v>
      </c>
      <c r="O115">
        <f t="shared" ca="1" si="36"/>
        <v>9</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2700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125</v>
      </c>
      <c r="Z115">
        <v>1200</v>
      </c>
      <c r="AA115" t="str">
        <f t="shared" ca="1" si="38"/>
        <v>fe</v>
      </c>
      <c r="AB115" t="s">
        <v>82</v>
      </c>
      <c r="AC115" t="s">
        <v>356</v>
      </c>
      <c r="AD115">
        <v>1</v>
      </c>
      <c r="AE115" t="s">
        <v>125</v>
      </c>
      <c r="AG115">
        <v>7600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울려퍼지는 여명</v>
      </c>
      <c r="AL115">
        <v>1</v>
      </c>
      <c r="AM11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v>
      </c>
      <c r="AN115" t="str">
        <f t="shared" ca="1" si="42"/>
        <v>{"dy":12,"sl":3,"tp":"fe","vl":"Equip2302","cn":1,"pt":"GO","pr":7600}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0.23106970419528972</v>
      </c>
      <c r="E116">
        <f t="shared" ca="1" si="53"/>
        <v>0.7895596800671989</v>
      </c>
      <c r="F116">
        <f t="shared" ca="1" si="53"/>
        <v>0.80582099421122644</v>
      </c>
      <c r="G116">
        <f t="shared" ca="1" si="53"/>
        <v>0.19614417007972662</v>
      </c>
      <c r="H116">
        <f t="shared" ca="1" si="53"/>
        <v>0.8546764160867748</v>
      </c>
      <c r="I116">
        <f t="shared" ca="1" si="53"/>
        <v>0.73226520198885015</v>
      </c>
      <c r="M116" t="str">
        <f t="shared" ca="1" si="34"/>
        <v>안 지정 캐릭터 PP 일반등급</v>
      </c>
      <c r="N116">
        <f t="shared" ca="1" si="35"/>
        <v>78955</v>
      </c>
      <c r="O116">
        <f t="shared" ca="1" si="36"/>
        <v>12</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3600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125</v>
      </c>
      <c r="Z116">
        <v>1300</v>
      </c>
      <c r="AA116" t="str">
        <f t="shared" ca="1" si="38"/>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v>
      </c>
      <c r="AN116" t="str">
        <f t="shared" ca="1" si="42"/>
        <v>{"dy":12,"sl":4,"tp":"uph","vl":"59726","cn":13,"pt":"DI","pr":3}</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0.90538638279993267</v>
      </c>
      <c r="E117">
        <f t="shared" ca="1" si="53"/>
        <v>0.98401387251673977</v>
      </c>
      <c r="F117">
        <f t="shared" ca="1" si="53"/>
        <v>0.58020026145195114</v>
      </c>
      <c r="G117">
        <f t="shared" ca="1" si="53"/>
        <v>0.71421089185354236</v>
      </c>
      <c r="H117">
        <f t="shared" ca="1" si="53"/>
        <v>0.49005753541359787</v>
      </c>
      <c r="I117">
        <f t="shared" ca="1" si="53"/>
        <v>0.18738690925863133</v>
      </c>
      <c r="M117" t="str">
        <f t="shared" ca="1" si="34"/>
        <v>안 지정 캐릭터 PP 일반등급</v>
      </c>
      <c r="N117">
        <f t="shared" ca="1" si="35"/>
        <v>98401</v>
      </c>
      <c r="O117">
        <f t="shared" ca="1" si="36"/>
        <v>14</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4200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125</v>
      </c>
      <c r="Z117">
        <v>1300</v>
      </c>
      <c r="AA117" t="str">
        <f t="shared" ca="1" si="38"/>
        <v>fe</v>
      </c>
      <c r="AB117" t="s">
        <v>82</v>
      </c>
      <c r="AC117" t="s">
        <v>396</v>
      </c>
      <c r="AD117">
        <v>1</v>
      </c>
      <c r="AE117" t="s">
        <v>125</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v>
      </c>
      <c r="AN117" t="str">
        <f t="shared" ca="1" si="42"/>
        <v>{"dy":12,"sl":5,"tp":"fe","vl":"Equip6101","cn":1,"pt":"GO","pr":3100}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0.37331425900586501</v>
      </c>
      <c r="E118">
        <f t="shared" ca="1" si="53"/>
        <v>0.91193767718419216</v>
      </c>
      <c r="F118">
        <f t="shared" ca="1" si="53"/>
        <v>0.7365800784316312</v>
      </c>
      <c r="G118">
        <f t="shared" ca="1" si="53"/>
        <v>0.51168170378240507</v>
      </c>
      <c r="H118">
        <f t="shared" ca="1" si="53"/>
        <v>0.16324283186168109</v>
      </c>
      <c r="I118">
        <f t="shared" ca="1" si="53"/>
        <v>0.69832372810036869</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246</v>
      </c>
      <c r="W118">
        <v>1</v>
      </c>
      <c r="X118" t="s">
        <v>125</v>
      </c>
      <c r="Z118">
        <v>9600</v>
      </c>
      <c r="AA118" t="str">
        <f t="shared" ca="1" si="38"/>
        <v>fe</v>
      </c>
      <c r="AB118" t="s">
        <v>82</v>
      </c>
      <c r="AC118" t="s">
        <v>423</v>
      </c>
      <c r="AD118">
        <v>1</v>
      </c>
      <c r="AE118" t="s">
        <v>125</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0.78167082738064897</v>
      </c>
      <c r="E119">
        <f t="shared" ca="1" si="53"/>
        <v>0.14115246098274481</v>
      </c>
      <c r="F119">
        <f t="shared" ca="1" si="53"/>
        <v>0.65701812891401679</v>
      </c>
      <c r="G119">
        <f t="shared" ca="1" si="53"/>
        <v>0.88716952222282974</v>
      </c>
      <c r="H119">
        <f t="shared" ca="1" si="53"/>
        <v>0.92696076797133353</v>
      </c>
      <c r="I119">
        <f t="shared" ca="1" si="53"/>
        <v>0.65360369276311181</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293</v>
      </c>
      <c r="W119">
        <v>1</v>
      </c>
      <c r="X119" t="s">
        <v>125</v>
      </c>
      <c r="Z119">
        <v>5300</v>
      </c>
      <c r="AA119" t="str">
        <f t="shared" ca="1" si="38"/>
        <v>fe</v>
      </c>
      <c r="AB119" t="s">
        <v>82</v>
      </c>
      <c r="AC119" t="s">
        <v>357</v>
      </c>
      <c r="AD119">
        <v>1</v>
      </c>
      <c r="AE119" t="s">
        <v>125</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v>
      </c>
      <c r="AN119" t="str">
        <f t="shared" ca="1" si="42"/>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7.389390808377494E-2</v>
      </c>
      <c r="E120">
        <f t="shared" ca="1" si="53"/>
        <v>0.64093625232364604</v>
      </c>
      <c r="F120">
        <f t="shared" ca="1" si="53"/>
        <v>0.63936923941247581</v>
      </c>
      <c r="G120">
        <f t="shared" ca="1" si="53"/>
        <v>0.13549757455158207</v>
      </c>
      <c r="H120">
        <f t="shared" ca="1" si="53"/>
        <v>0.89279833941409215</v>
      </c>
      <c r="I120">
        <f t="shared" ca="1" si="53"/>
        <v>0.88646084444137119</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0.75664846308081335</v>
      </c>
      <c r="E121">
        <f t="shared" ca="1" si="53"/>
        <v>2.865802588395161E-2</v>
      </c>
      <c r="F121">
        <f t="shared" ca="1" si="53"/>
        <v>0.24250456329356274</v>
      </c>
      <c r="G121">
        <f t="shared" ca="1" si="53"/>
        <v>0.54873356658907224</v>
      </c>
      <c r="H121">
        <f t="shared" ca="1" si="53"/>
        <v>0.6405756639160306</v>
      </c>
      <c r="I121">
        <f t="shared" ca="1" si="53"/>
        <v>0.87600937744899832</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0.55121846487827975</v>
      </c>
      <c r="E122">
        <f t="shared" ca="1" si="54"/>
        <v>0.39998825029029506</v>
      </c>
      <c r="F122">
        <f t="shared" ca="1" si="54"/>
        <v>0.174234508751131</v>
      </c>
      <c r="G122">
        <f t="shared" ca="1" si="54"/>
        <v>0.87842531092621678</v>
      </c>
      <c r="H122">
        <f t="shared" ca="1" si="54"/>
        <v>0.40927809297759077</v>
      </c>
      <c r="I122">
        <f t="shared" ca="1" si="54"/>
        <v>0.57799821643662541</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250</v>
      </c>
      <c r="W122">
        <v>1</v>
      </c>
      <c r="X122" t="s">
        <v>125</v>
      </c>
      <c r="Z122">
        <v>900</v>
      </c>
      <c r="AA122" t="str">
        <f t="shared" ca="1" si="38"/>
        <v>fe</v>
      </c>
      <c r="AB122" t="s">
        <v>82</v>
      </c>
      <c r="AC122" t="s">
        <v>397</v>
      </c>
      <c r="AD122">
        <v>1</v>
      </c>
      <c r="AE122" t="s">
        <v>125</v>
      </c>
      <c r="AG122">
        <v>800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v>
      </c>
      <c r="AN122" t="str">
        <f t="shared" ca="1" si="42"/>
        <v>{"dy":13,"sl":0,"tp":"fe","vl":"Equip3001","cn":1,"pt":"GO","pr":800}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0.9347136787184942</v>
      </c>
      <c r="E123">
        <f t="shared" ca="1" si="54"/>
        <v>0.41326133646189556</v>
      </c>
      <c r="F123">
        <f t="shared" ca="1" si="54"/>
        <v>0.78704992186819012</v>
      </c>
      <c r="G123">
        <f t="shared" ca="1" si="54"/>
        <v>0.85216664712805745</v>
      </c>
      <c r="H123">
        <f t="shared" ca="1" si="54"/>
        <v>0.92977580486599576</v>
      </c>
      <c r="I123">
        <f t="shared" ca="1" si="54"/>
        <v>0.96742715464787965</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251</v>
      </c>
      <c r="W123">
        <v>1</v>
      </c>
      <c r="X123" t="s">
        <v>125</v>
      </c>
      <c r="Z123">
        <v>900</v>
      </c>
      <c r="AA123" t="str">
        <f t="shared" ca="1" si="38"/>
        <v>fe</v>
      </c>
      <c r="AB123" t="s">
        <v>82</v>
      </c>
      <c r="AC123" t="s">
        <v>440</v>
      </c>
      <c r="AD123">
        <v>1</v>
      </c>
      <c r="AE123" t="s">
        <v>125</v>
      </c>
      <c r="AG123">
        <v>3300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미스틱 해머</v>
      </c>
      <c r="AL123">
        <v>1</v>
      </c>
      <c r="AM12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v>
      </c>
      <c r="AN123" t="str">
        <f t="shared" ca="1" si="42"/>
        <v>{"dy":13,"sl":1,"tp":"fe","vl":"Equip4202","cn":1,"pt":"GO","pr":3300}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0.80051818717541134</v>
      </c>
      <c r="E124">
        <f t="shared" ca="1" si="54"/>
        <v>0.31412991062090578</v>
      </c>
      <c r="F124">
        <f t="shared" ca="1" si="54"/>
        <v>0.26529819036852886</v>
      </c>
      <c r="G124">
        <f t="shared" ca="1" si="54"/>
        <v>0.49362985056637176</v>
      </c>
      <c r="H124">
        <f t="shared" ca="1" si="54"/>
        <v>9.3265561646493911E-3</v>
      </c>
      <c r="I124">
        <f t="shared" ca="1" si="54"/>
        <v>0.9221541259538808</v>
      </c>
      <c r="M124" t="str">
        <f t="shared" ca="1" si="34"/>
        <v>안 지정 캐릭터 PP 영웅등급</v>
      </c>
      <c r="N124">
        <f t="shared" ca="1" si="35"/>
        <v>31412</v>
      </c>
      <c r="O124">
        <f t="shared" ca="1" si="36"/>
        <v>6</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1800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125</v>
      </c>
      <c r="Z124">
        <v>900</v>
      </c>
      <c r="AA124" t="str">
        <f t="shared" ca="1" si="38"/>
        <v>fe</v>
      </c>
      <c r="AB124" t="s">
        <v>82</v>
      </c>
      <c r="AC124" t="s">
        <v>425</v>
      </c>
      <c r="AD124">
        <v>1</v>
      </c>
      <c r="AE124" t="s">
        <v>129</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v>
      </c>
      <c r="AN124" t="str">
        <f t="shared" ca="1" si="42"/>
        <v>{"dy":13,"sl":2,"tp":"fe","vl":"Equip0302","cn":1,"pt":"DI","pr":10}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0.92663359114792965</v>
      </c>
      <c r="E125">
        <f t="shared" ca="1" si="54"/>
        <v>0.66600327883279176</v>
      </c>
      <c r="F125">
        <f t="shared" ca="1" si="54"/>
        <v>0.4445179695399829</v>
      </c>
      <c r="G125">
        <f t="shared" ca="1" si="54"/>
        <v>0.89919883343010187</v>
      </c>
      <c r="H125">
        <f t="shared" ca="1" si="54"/>
        <v>0.76774906142196808</v>
      </c>
      <c r="I125">
        <f t="shared" ca="1" si="54"/>
        <v>0.22563757521622418</v>
      </c>
      <c r="M125" t="str">
        <f t="shared" ca="1" si="34"/>
        <v>안 지정 캐릭터 PP 일반등급</v>
      </c>
      <c r="N125">
        <f t="shared" ca="1" si="35"/>
        <v>66600</v>
      </c>
      <c r="O125">
        <f t="shared" ca="1" si="36"/>
        <v>10</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3000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125</v>
      </c>
      <c r="Z125">
        <v>1000</v>
      </c>
      <c r="AA125" t="str">
        <f t="shared" ca="1" si="38"/>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v>
      </c>
      <c r="AN125" t="str">
        <f t="shared" ca="1" si="42"/>
        <v>{"dy":13,"sl":3,"tp":"upn","vl":"19794","cn":5,"pt":"GO","pr":1500}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0.29067571888234944</v>
      </c>
      <c r="E126">
        <f t="shared" ca="1" si="54"/>
        <v>0.44600999827156751</v>
      </c>
      <c r="F126">
        <f t="shared" ca="1" si="54"/>
        <v>0.76129013726341932</v>
      </c>
      <c r="G126">
        <f t="shared" ca="1" si="54"/>
        <v>0.95839644210050356</v>
      </c>
      <c r="H126">
        <f t="shared" ca="1" si="54"/>
        <v>5.9024496079209565E-2</v>
      </c>
      <c r="I126">
        <f t="shared" ca="1" si="54"/>
        <v>0.88315750867663945</v>
      </c>
      <c r="M126" t="str">
        <f t="shared" ca="1" si="34"/>
        <v>안 지정 캐릭터 PP 일반등급</v>
      </c>
      <c r="N126">
        <f t="shared" ca="1" si="35"/>
        <v>44600</v>
      </c>
      <c r="O126">
        <f t="shared" ca="1" si="36"/>
        <v>8</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2400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125</v>
      </c>
      <c r="Z126">
        <v>1300</v>
      </c>
      <c r="AA126" t="str">
        <f t="shared" ca="1" si="38"/>
        <v>fe</v>
      </c>
      <c r="AB126" t="s">
        <v>82</v>
      </c>
      <c r="AC126" t="s">
        <v>205</v>
      </c>
      <c r="AD126">
        <v>1</v>
      </c>
      <c r="AE126" t="s">
        <v>125</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0.72991540175235747</v>
      </c>
      <c r="E127">
        <f t="shared" ca="1" si="54"/>
        <v>5.7232036664040531E-2</v>
      </c>
      <c r="F127">
        <f t="shared" ca="1" si="54"/>
        <v>0.63344386982910694</v>
      </c>
      <c r="G127">
        <f t="shared" ca="1" si="54"/>
        <v>0.42234780752799861</v>
      </c>
      <c r="H127">
        <f t="shared" ca="1" si="54"/>
        <v>0.73855516072351091</v>
      </c>
      <c r="I127">
        <f t="shared" ca="1" si="54"/>
        <v>0.48779239979400024</v>
      </c>
      <c r="M127" t="str">
        <f t="shared" ca="1" si="34"/>
        <v>안 지정 캐릭터 PP 영웅등급</v>
      </c>
      <c r="N127">
        <f t="shared" ca="1" si="35"/>
        <v>5723</v>
      </c>
      <c r="O127">
        <f t="shared" ca="1" si="36"/>
        <v>3</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900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196</v>
      </c>
      <c r="W127">
        <v>1</v>
      </c>
      <c r="X127" t="s">
        <v>125</v>
      </c>
      <c r="Z127">
        <v>7100</v>
      </c>
      <c r="AA127" t="str">
        <f t="shared" ca="1" si="38"/>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v>
      </c>
      <c r="AN127" t="str">
        <f t="shared" ca="1" si="42"/>
        <v>{"dy":13,"sl":5,"tp":"uph","vl":"22663","cn":7,"pt":"GO","pr":2100}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6.6341513324304824E-2</v>
      </c>
      <c r="E128">
        <f t="shared" ca="1" si="54"/>
        <v>9.0217666893931736E-2</v>
      </c>
      <c r="F128">
        <f t="shared" ca="1" si="54"/>
        <v>0.89969302695798659</v>
      </c>
      <c r="G128">
        <f t="shared" ca="1" si="54"/>
        <v>0.56449153265188357</v>
      </c>
      <c r="H128">
        <f t="shared" ca="1" si="54"/>
        <v>0.70191594466584617</v>
      </c>
      <c r="I128">
        <f t="shared" ca="1" si="54"/>
        <v>0.35661563972413812</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205</v>
      </c>
      <c r="W128">
        <v>1</v>
      </c>
      <c r="X128" t="s">
        <v>125</v>
      </c>
      <c r="Z128">
        <v>3300</v>
      </c>
      <c r="AA128" t="str">
        <f t="shared" ca="1" si="38"/>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v>
      </c>
      <c r="AN128" t="str">
        <f t="shared" ca="1" si="42"/>
        <v>{"dy":13,"sl":6,"tp":"upn","vl":"38454","cn":10,"pt":"GO","pr":3000}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0.61348951198364998</v>
      </c>
      <c r="E129">
        <f t="shared" ca="1" si="54"/>
        <v>0.52460445103406661</v>
      </c>
      <c r="F129">
        <f t="shared" ca="1" si="54"/>
        <v>0.3470579700807146</v>
      </c>
      <c r="G129">
        <f t="shared" ca="1" si="54"/>
        <v>0.8169784736728386</v>
      </c>
      <c r="H129">
        <f t="shared" ca="1" si="54"/>
        <v>5.9943299689384055E-2</v>
      </c>
      <c r="I129">
        <f t="shared" ca="1" si="54"/>
        <v>0.22936376443470641</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241</v>
      </c>
      <c r="W129">
        <v>1</v>
      </c>
      <c r="X129" t="s">
        <v>129</v>
      </c>
      <c r="Z129">
        <v>10</v>
      </c>
      <c r="AA129" t="str">
        <f t="shared" ca="1" si="38"/>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v>
      </c>
      <c r="AN129" t="str">
        <f t="shared" ca="1" si="42"/>
        <v>{"dy":13,"sl":7,"tp":"uph","vl":"85071","cn":12,"pt":"GO","pr":3600}</v>
      </c>
    </row>
    <row r="130" spans="1:40">
      <c r="A130">
        <v>13</v>
      </c>
      <c r="B130">
        <v>8</v>
      </c>
      <c r="C130">
        <f t="shared" ref="C130:C193" si="55">IF(B130&lt;=9,0,
IF(B130=10,1,2))</f>
        <v>0</v>
      </c>
      <c r="D130">
        <f t="shared" ca="1" si="54"/>
        <v>1.8221332331319395E-2</v>
      </c>
      <c r="E130">
        <f t="shared" ca="1" si="54"/>
        <v>0.65454128148859081</v>
      </c>
      <c r="F130">
        <f t="shared" ca="1" si="54"/>
        <v>0.85526449188463871</v>
      </c>
      <c r="G130">
        <f t="shared" ca="1" si="54"/>
        <v>0.5265617754496249</v>
      </c>
      <c r="H130">
        <f t="shared" ca="1" si="54"/>
        <v>0.28916147989864582</v>
      </c>
      <c r="I130">
        <f t="shared" ca="1" si="54"/>
        <v>0.73945588600100287</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0.61265879244105548</v>
      </c>
      <c r="E131">
        <f t="shared" ca="1" si="54"/>
        <v>0.14203893132734724</v>
      </c>
      <c r="F131">
        <f t="shared" ca="1" si="54"/>
        <v>0.34711514774119689</v>
      </c>
      <c r="G131">
        <f t="shared" ca="1" si="54"/>
        <v>0.47981810329826091</v>
      </c>
      <c r="H131">
        <f t="shared" ca="1" si="54"/>
        <v>9.2023087831586081E-2</v>
      </c>
      <c r="I131">
        <f t="shared" ca="1" si="54"/>
        <v>0.92507038977148748</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v>
      </c>
      <c r="AN131" t="str">
        <f t="shared" ca="1" si="64"/>
        <v>{"dy":13,"sl":9}</v>
      </c>
    </row>
    <row r="132" spans="1:40">
      <c r="A132">
        <v>14</v>
      </c>
      <c r="B132">
        <v>0</v>
      </c>
      <c r="C132">
        <f t="shared" si="55"/>
        <v>0</v>
      </c>
      <c r="D132">
        <f t="shared" ref="D132:I141" ca="1" si="65">RAND()</f>
        <v>0.79620775945888889</v>
      </c>
      <c r="E132">
        <f t="shared" ca="1" si="65"/>
        <v>0.51374562194541462</v>
      </c>
      <c r="F132">
        <f t="shared" ca="1" si="65"/>
        <v>0.38016933984637657</v>
      </c>
      <c r="G132">
        <f t="shared" ca="1" si="65"/>
        <v>0.98093553176222847</v>
      </c>
      <c r="H132">
        <f t="shared" ca="1" si="65"/>
        <v>0.35240695251800047</v>
      </c>
      <c r="I132">
        <f t="shared" ca="1" si="65"/>
        <v>0.83045039358731498</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129</v>
      </c>
      <c r="Z132">
        <v>149</v>
      </c>
      <c r="AA132" t="str">
        <f t="shared" ca="1" si="60"/>
        <v>uph</v>
      </c>
      <c r="AB132" t="s">
        <v>91</v>
      </c>
      <c r="AC132">
        <v>84704</v>
      </c>
      <c r="AD132">
        <v>5</v>
      </c>
      <c r="AE132" t="s">
        <v>398</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v>
      </c>
      <c r="AN132" t="str">
        <f t="shared" ca="1" si="64"/>
        <v>{"dy":14,"sl":0,"tp":"uph","vl":"84704","cn":5,"pt":"GO","pr":1500}</v>
      </c>
    </row>
    <row r="133" spans="1:40">
      <c r="A133">
        <v>14</v>
      </c>
      <c r="B133">
        <v>1</v>
      </c>
      <c r="C133">
        <f t="shared" si="55"/>
        <v>0</v>
      </c>
      <c r="D133">
        <f t="shared" ca="1" si="65"/>
        <v>0.10864712872617488</v>
      </c>
      <c r="E133">
        <f t="shared" ca="1" si="65"/>
        <v>0.89649771605975892</v>
      </c>
      <c r="F133">
        <f t="shared" ca="1" si="65"/>
        <v>0.80557223862035865</v>
      </c>
      <c r="G133">
        <f t="shared" ca="1" si="65"/>
        <v>0.95187017096590842</v>
      </c>
      <c r="H133">
        <f t="shared" ca="1" si="65"/>
        <v>0.19535128886951192</v>
      </c>
      <c r="I133">
        <f t="shared" ca="1" si="65"/>
        <v>0.61488716377546704</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252</v>
      </c>
      <c r="W133">
        <v>1</v>
      </c>
      <c r="X133" t="s">
        <v>129</v>
      </c>
      <c r="Z133">
        <v>11</v>
      </c>
      <c r="AA133" t="str">
        <f t="shared" ca="1" si="60"/>
        <v>fe</v>
      </c>
      <c r="AB133" t="s">
        <v>82</v>
      </c>
      <c r="AC133" t="s">
        <v>395</v>
      </c>
      <c r="AD133">
        <v>1</v>
      </c>
      <c r="AE133" t="s">
        <v>125</v>
      </c>
      <c r="AG133">
        <v>800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숨겨온 원한</v>
      </c>
      <c r="AL133">
        <v>1</v>
      </c>
      <c r="AM13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v>
      </c>
      <c r="AN133" t="str">
        <f t="shared" ca="1" si="64"/>
        <v>{"dy":14,"sl":1,"tp":"fe","vl":"Equip1002","cn":1,"pt":"GO","pr":800}</v>
      </c>
    </row>
    <row r="134" spans="1:40">
      <c r="A134">
        <v>14</v>
      </c>
      <c r="B134">
        <v>2</v>
      </c>
      <c r="C134">
        <f t="shared" si="55"/>
        <v>0</v>
      </c>
      <c r="D134">
        <f t="shared" ca="1" si="65"/>
        <v>0.69619343991595584</v>
      </c>
      <c r="E134">
        <f t="shared" ca="1" si="65"/>
        <v>0.26662778286701427</v>
      </c>
      <c r="F134">
        <f t="shared" ca="1" si="65"/>
        <v>0.86417902937459634</v>
      </c>
      <c r="G134">
        <f t="shared" ca="1" si="65"/>
        <v>0.57061619399888353</v>
      </c>
      <c r="H134">
        <f t="shared" ca="1" si="65"/>
        <v>0.41809133583757774</v>
      </c>
      <c r="I134">
        <f t="shared" ca="1" si="65"/>
        <v>0.93669774879084766</v>
      </c>
      <c r="M134" t="str">
        <f t="shared" ca="1" si="56"/>
        <v>안 지정 캐릭터 PP 영웅등급</v>
      </c>
      <c r="N134">
        <f t="shared" ca="1" si="57"/>
        <v>26662</v>
      </c>
      <c r="O134">
        <f t="shared" ca="1" si="58"/>
        <v>6</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1800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125</v>
      </c>
      <c r="Z134">
        <v>1300</v>
      </c>
      <c r="AA134" t="str">
        <f t="shared" ca="1" si="60"/>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v>
      </c>
      <c r="AN134" t="str">
        <f t="shared" ca="1" si="64"/>
        <v>{"dy":14,"sl":2,"tp":"upn","vl":"33450","cn":11,"pt":"GO","pr":3300}</v>
      </c>
    </row>
    <row r="135" spans="1:40">
      <c r="A135">
        <v>14</v>
      </c>
      <c r="B135">
        <v>3</v>
      </c>
      <c r="C135">
        <f t="shared" si="55"/>
        <v>0</v>
      </c>
      <c r="D135">
        <f t="shared" ca="1" si="65"/>
        <v>0.44402467274220758</v>
      </c>
      <c r="E135">
        <f t="shared" ca="1" si="65"/>
        <v>0.77187491290454946</v>
      </c>
      <c r="F135">
        <f t="shared" ca="1" si="65"/>
        <v>0.31390694378598394</v>
      </c>
      <c r="G135">
        <f t="shared" ca="1" si="65"/>
        <v>0.36997226151228413</v>
      </c>
      <c r="H135">
        <f t="shared" ca="1" si="65"/>
        <v>0.20116921982137337</v>
      </c>
      <c r="I135">
        <f t="shared" ca="1" si="65"/>
        <v>0.60054445947420187</v>
      </c>
      <c r="M135" t="str">
        <f t="shared" ca="1" si="56"/>
        <v>안 지정 캐릭터 PP 일반등급</v>
      </c>
      <c r="N135">
        <f t="shared" ca="1" si="57"/>
        <v>77187</v>
      </c>
      <c r="O135">
        <f t="shared" ca="1" si="58"/>
        <v>12</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3600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125</v>
      </c>
      <c r="Z135">
        <v>1100</v>
      </c>
      <c r="AA135" t="str">
        <f t="shared" ca="1" si="60"/>
        <v>fe</v>
      </c>
      <c r="AB135" t="s">
        <v>82</v>
      </c>
      <c r="AC135" t="s">
        <v>436</v>
      </c>
      <c r="AD135">
        <v>1</v>
      </c>
      <c r="AE135" t="s">
        <v>129</v>
      </c>
      <c r="AF135">
        <v>219</v>
      </c>
      <c r="AG135">
        <v>149</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전설</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실체화된 마나</v>
      </c>
      <c r="AL135">
        <v>1</v>
      </c>
      <c r="AM13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v>
      </c>
      <c r="AN135" t="str">
        <f t="shared" ca="1" si="64"/>
        <v>{"dy":14,"sl":3,"tp":"fe","vl":"Equip3402","cn":1,"pt":"DI","pp":219,"pr":149}</v>
      </c>
    </row>
    <row r="136" spans="1:40">
      <c r="A136">
        <v>14</v>
      </c>
      <c r="B136">
        <v>4</v>
      </c>
      <c r="C136">
        <f t="shared" si="55"/>
        <v>0</v>
      </c>
      <c r="D136">
        <f t="shared" ca="1" si="65"/>
        <v>0.14477913701049117</v>
      </c>
      <c r="E136">
        <f t="shared" ca="1" si="65"/>
        <v>6.274106117636391E-2</v>
      </c>
      <c r="F136">
        <f t="shared" ca="1" si="65"/>
        <v>0.52525232796224985</v>
      </c>
      <c r="G136">
        <f t="shared" ca="1" si="65"/>
        <v>0.28378329414624415</v>
      </c>
      <c r="H136">
        <f t="shared" ca="1" si="65"/>
        <v>0.71575223862153525</v>
      </c>
      <c r="I136">
        <f t="shared" ca="1" si="65"/>
        <v>0.38354367171955406</v>
      </c>
      <c r="M136" t="str">
        <f t="shared" ca="1" si="56"/>
        <v>안 지정 캐릭터 PP 일반등급</v>
      </c>
      <c r="N136">
        <f t="shared" ca="1" si="57"/>
        <v>6274</v>
      </c>
      <c r="O136">
        <f t="shared" ca="1" si="58"/>
        <v>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125</v>
      </c>
      <c r="Z136">
        <v>1300</v>
      </c>
      <c r="AA136" t="str">
        <f t="shared" ca="1" si="60"/>
        <v>fe</v>
      </c>
      <c r="AB136" t="s">
        <v>82</v>
      </c>
      <c r="AC136" t="s">
        <v>432</v>
      </c>
      <c r="AD136">
        <v>1</v>
      </c>
      <c r="AE136" t="s">
        <v>125</v>
      </c>
      <c r="AG136">
        <v>1200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강철 마울</v>
      </c>
      <c r="AL136">
        <v>1</v>
      </c>
      <c r="AM13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v>
      </c>
      <c r="AN136" t="str">
        <f t="shared" ca="1" si="64"/>
        <v>{"dy":14,"sl":4,"tp":"fe","vl":"Equip4102","cn":1,"pt":"GO","pr":1200}</v>
      </c>
    </row>
    <row r="137" spans="1:40">
      <c r="A137">
        <v>14</v>
      </c>
      <c r="B137">
        <v>5</v>
      </c>
      <c r="C137">
        <f t="shared" si="55"/>
        <v>0</v>
      </c>
      <c r="D137">
        <f t="shared" ca="1" si="65"/>
        <v>0.94953364550871555</v>
      </c>
      <c r="E137">
        <f t="shared" ca="1" si="65"/>
        <v>0.14963786824561509</v>
      </c>
      <c r="F137">
        <f t="shared" ca="1" si="65"/>
        <v>8.2712009606105363E-2</v>
      </c>
      <c r="G137">
        <f t="shared" ca="1" si="65"/>
        <v>0.84880051203502771</v>
      </c>
      <c r="H137">
        <f t="shared" ca="1" si="65"/>
        <v>0.33574317818906774</v>
      </c>
      <c r="I137">
        <f t="shared" ca="1" si="65"/>
        <v>0.30535686555954855</v>
      </c>
      <c r="M137" t="str">
        <f t="shared" ca="1" si="56"/>
        <v>안 지정 캐릭터 PP 일반등급</v>
      </c>
      <c r="N137">
        <f t="shared" ca="1" si="57"/>
        <v>14963</v>
      </c>
      <c r="O137">
        <f t="shared" ca="1" si="58"/>
        <v>4</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1200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199</v>
      </c>
      <c r="W137">
        <v>1</v>
      </c>
      <c r="X137" t="s">
        <v>125</v>
      </c>
      <c r="Z137">
        <v>3100</v>
      </c>
      <c r="AA137" t="str">
        <f t="shared" ca="1" si="60"/>
        <v>fe</v>
      </c>
      <c r="AB137" t="s">
        <v>82</v>
      </c>
      <c r="AC137" t="s">
        <v>428</v>
      </c>
      <c r="AD137">
        <v>1</v>
      </c>
      <c r="AE137" t="s">
        <v>125</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파수꾼의 숏보우</v>
      </c>
      <c r="AL137">
        <v>1</v>
      </c>
      <c r="AM13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v>
      </c>
      <c r="AN137" t="str">
        <f t="shared" ca="1" si="64"/>
        <v>{"dy":14,"sl":5,"tp":"fe","vl":"Equip2202","cn":1,"pt":"GO","pr":3300}</v>
      </c>
    </row>
    <row r="138" spans="1:40">
      <c r="A138">
        <v>14</v>
      </c>
      <c r="B138">
        <v>6</v>
      </c>
      <c r="C138">
        <f t="shared" si="55"/>
        <v>0</v>
      </c>
      <c r="D138">
        <f t="shared" ca="1" si="65"/>
        <v>0.19353501047714683</v>
      </c>
      <c r="E138">
        <f t="shared" ca="1" si="65"/>
        <v>0.82677256053259807</v>
      </c>
      <c r="F138">
        <f t="shared" ca="1" si="65"/>
        <v>0.94725350792236407</v>
      </c>
      <c r="G138">
        <f t="shared" ca="1" si="65"/>
        <v>0.77114211718361736</v>
      </c>
      <c r="H138">
        <f t="shared" ca="1" si="65"/>
        <v>0.23985095731151529</v>
      </c>
      <c r="I138">
        <f t="shared" ca="1" si="65"/>
        <v>0.66228074240104906</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195</v>
      </c>
      <c r="W138">
        <v>1</v>
      </c>
      <c r="X138" t="s">
        <v>125</v>
      </c>
      <c r="Z138">
        <v>22400</v>
      </c>
      <c r="AA138" t="str">
        <f t="shared" ca="1" si="60"/>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v>
      </c>
      <c r="AN138" t="str">
        <f t="shared" ca="1" si="64"/>
        <v>{"dy":14,"sl":6,"tp":"uph","vl":"84504","cn":14,"pt":"GO","pr":4200}</v>
      </c>
    </row>
    <row r="139" spans="1:40">
      <c r="A139">
        <v>14</v>
      </c>
      <c r="B139">
        <v>7</v>
      </c>
      <c r="C139">
        <f t="shared" si="55"/>
        <v>0</v>
      </c>
      <c r="D139">
        <f t="shared" ca="1" si="65"/>
        <v>0.2056513143625156</v>
      </c>
      <c r="E139">
        <f t="shared" ca="1" si="65"/>
        <v>0.90222365058271792</v>
      </c>
      <c r="F139">
        <f t="shared" ca="1" si="65"/>
        <v>0.2946160917843117</v>
      </c>
      <c r="G139">
        <f t="shared" ca="1" si="65"/>
        <v>0.64151900808307738</v>
      </c>
      <c r="H139">
        <f t="shared" ca="1" si="65"/>
        <v>0.69096579647725276</v>
      </c>
      <c r="I139">
        <f t="shared" ca="1" si="65"/>
        <v>0.9831673079267822</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187</v>
      </c>
      <c r="W139">
        <v>1</v>
      </c>
      <c r="X139" t="s">
        <v>125</v>
      </c>
      <c r="Z139">
        <v>7800</v>
      </c>
      <c r="AA139" t="str">
        <f t="shared" ca="1" si="60"/>
        <v>fe</v>
      </c>
      <c r="AB139" t="s">
        <v>82</v>
      </c>
      <c r="AC139" t="s">
        <v>357</v>
      </c>
      <c r="AD139">
        <v>1</v>
      </c>
      <c r="AE139" t="s">
        <v>125</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v>
      </c>
      <c r="AN139" t="str">
        <f t="shared" ca="1" si="64"/>
        <v>{"dy":14,"sl":7,"tp":"fe","vl":"Equip8001","cn":1,"pt":"GO","pr":5100}</v>
      </c>
    </row>
    <row r="140" spans="1:40">
      <c r="A140">
        <v>14</v>
      </c>
      <c r="B140">
        <v>8</v>
      </c>
      <c r="C140">
        <f t="shared" si="55"/>
        <v>0</v>
      </c>
      <c r="D140">
        <f t="shared" ca="1" si="65"/>
        <v>0.41433737369754953</v>
      </c>
      <c r="E140">
        <f t="shared" ca="1" si="65"/>
        <v>0.70597538112228742</v>
      </c>
      <c r="F140">
        <f t="shared" ca="1" si="65"/>
        <v>0.32616280427420241</v>
      </c>
      <c r="G140">
        <f t="shared" ca="1" si="65"/>
        <v>0.12892009150150152</v>
      </c>
      <c r="H140">
        <f t="shared" ca="1" si="65"/>
        <v>0.78039133831368201</v>
      </c>
      <c r="I140">
        <f t="shared" ca="1" si="65"/>
        <v>0.90919806675691173</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v>
      </c>
      <c r="AN140" t="str">
        <f t="shared" ca="1" si="64"/>
        <v>{"dy":14,"sl":8}</v>
      </c>
    </row>
    <row r="141" spans="1:40">
      <c r="A141">
        <v>14</v>
      </c>
      <c r="B141">
        <v>9</v>
      </c>
      <c r="C141">
        <f t="shared" si="55"/>
        <v>0</v>
      </c>
      <c r="D141">
        <f t="shared" ca="1" si="65"/>
        <v>0.72037249474289211</v>
      </c>
      <c r="E141">
        <f t="shared" ca="1" si="65"/>
        <v>0.80712056924924791</v>
      </c>
      <c r="F141">
        <f t="shared" ca="1" si="65"/>
        <v>0.81796317287788545</v>
      </c>
      <c r="G141">
        <f t="shared" ca="1" si="65"/>
        <v>0.90420663320942707</v>
      </c>
      <c r="H141">
        <f t="shared" ca="1" si="65"/>
        <v>0.10188275718323703</v>
      </c>
      <c r="I141">
        <f t="shared" ca="1" si="65"/>
        <v>0.71666444601844781</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v>
      </c>
      <c r="AN141" t="str">
        <f t="shared" ca="1" si="64"/>
        <v>{"dy":14,"sl":9}</v>
      </c>
    </row>
    <row r="142" spans="1:40">
      <c r="A142">
        <v>15</v>
      </c>
      <c r="B142">
        <v>0</v>
      </c>
      <c r="C142">
        <f t="shared" si="55"/>
        <v>0</v>
      </c>
      <c r="D142">
        <f t="shared" ref="D142:I151" ca="1" si="66">RAND()</f>
        <v>0.95773709522783224</v>
      </c>
      <c r="E142">
        <f t="shared" ca="1" si="66"/>
        <v>0.6055321042167654</v>
      </c>
      <c r="F142">
        <f t="shared" ca="1" si="66"/>
        <v>0.14008958872565491</v>
      </c>
      <c r="G142">
        <f t="shared" ca="1" si="66"/>
        <v>0.19508769557809713</v>
      </c>
      <c r="H142">
        <f t="shared" ca="1" si="66"/>
        <v>0.84296927524043308</v>
      </c>
      <c r="I142">
        <f t="shared" ca="1" si="66"/>
        <v>0.98941188161473625</v>
      </c>
      <c r="M142" t="str">
        <f t="shared" ca="1" si="56"/>
        <v>캐릭터 상자 영웅등급</v>
      </c>
      <c r="N142" t="str">
        <f t="shared" ca="1" si="57"/>
        <v>삭제</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149</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237</v>
      </c>
      <c r="W142">
        <v>1</v>
      </c>
      <c r="X142" t="s">
        <v>125</v>
      </c>
      <c r="Z142">
        <v>7700</v>
      </c>
      <c r="AA142" t="str">
        <f t="shared" ca="1" si="60"/>
        <v>fe</v>
      </c>
      <c r="AB142" t="s">
        <v>82</v>
      </c>
      <c r="AC142" t="s">
        <v>113</v>
      </c>
      <c r="AD142">
        <v>1</v>
      </c>
      <c r="AE142" t="s">
        <v>125</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v>
      </c>
      <c r="AN142" t="str">
        <f t="shared" ca="1" si="64"/>
        <v>{"dy":15,"sl":0,"tp":"fe","vl":"Equip0102","cn":1,"pt":"GO","pr":1100}</v>
      </c>
    </row>
    <row r="143" spans="1:40">
      <c r="A143">
        <v>15</v>
      </c>
      <c r="B143">
        <v>1</v>
      </c>
      <c r="C143">
        <f t="shared" si="55"/>
        <v>0</v>
      </c>
      <c r="D143">
        <f t="shared" ca="1" si="66"/>
        <v>0.17607311665328074</v>
      </c>
      <c r="E143">
        <f t="shared" ca="1" si="66"/>
        <v>0.28814250710369427</v>
      </c>
      <c r="F143">
        <f t="shared" ca="1" si="66"/>
        <v>0.51062825016432423</v>
      </c>
      <c r="G143">
        <f t="shared" ca="1" si="66"/>
        <v>1.193597607664687E-3</v>
      </c>
      <c r="H143">
        <f t="shared" ca="1" si="66"/>
        <v>0.66369433043515624</v>
      </c>
      <c r="I143">
        <f t="shared" ca="1" si="66"/>
        <v>0.93750065734561105</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e">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#VALUE!</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242</v>
      </c>
      <c r="W143">
        <v>1</v>
      </c>
      <c r="X143" t="s">
        <v>125</v>
      </c>
      <c r="Z143">
        <v>7400</v>
      </c>
      <c r="AA143" t="str">
        <f t="shared" ca="1" si="60"/>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v>
      </c>
      <c r="AN143" t="str">
        <f t="shared" ca="1" si="64"/>
        <v>{"dy":15,"sl":1,"tp":"upn","vl":"69684","cn":12,"pt":"GO","pr":3600}</v>
      </c>
    </row>
    <row r="144" spans="1:40">
      <c r="A144">
        <v>15</v>
      </c>
      <c r="B144">
        <v>2</v>
      </c>
      <c r="C144">
        <f t="shared" si="55"/>
        <v>0</v>
      </c>
      <c r="D144">
        <f t="shared" ca="1" si="66"/>
        <v>0.51346739910568895</v>
      </c>
      <c r="E144">
        <f t="shared" ca="1" si="66"/>
        <v>0.63435966968636404</v>
      </c>
      <c r="F144">
        <f t="shared" ca="1" si="66"/>
        <v>0.33853272186479122</v>
      </c>
      <c r="G144">
        <f t="shared" ca="1" si="66"/>
        <v>0.49181685459997448</v>
      </c>
      <c r="H144">
        <f t="shared" ca="1" si="66"/>
        <v>0.17085664071086648</v>
      </c>
      <c r="I144">
        <f t="shared" ca="1" si="66"/>
        <v>4.0598225708257107E-2</v>
      </c>
      <c r="M144" t="str">
        <f t="shared" ca="1" si="56"/>
        <v>안 지정 캐릭터 PP 영웅등급</v>
      </c>
      <c r="N144">
        <f t="shared" ca="1" si="57"/>
        <v>63435</v>
      </c>
      <c r="O144">
        <f t="shared" ca="1" si="58"/>
        <v>10</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3000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125</v>
      </c>
      <c r="Z144">
        <v>1100</v>
      </c>
      <c r="AA144" t="str">
        <f t="shared" ca="1" si="60"/>
        <v>fe</v>
      </c>
      <c r="AB144" t="s">
        <v>82</v>
      </c>
      <c r="AC144" t="s">
        <v>184</v>
      </c>
      <c r="AD144">
        <v>1</v>
      </c>
      <c r="AE144" t="s">
        <v>125</v>
      </c>
      <c r="AG144">
        <v>7400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v>
      </c>
      <c r="AN144" t="str">
        <f t="shared" ca="1" si="64"/>
        <v>{"dy":15,"sl":2,"tp":"fe","vl":"Equip1302","cn":1,"pt":"GO","pr":7400}</v>
      </c>
    </row>
    <row r="145" spans="1:40">
      <c r="A145">
        <v>15</v>
      </c>
      <c r="B145">
        <v>3</v>
      </c>
      <c r="C145">
        <f t="shared" si="55"/>
        <v>0</v>
      </c>
      <c r="D145">
        <f t="shared" ca="1" si="66"/>
        <v>0.55915259377967486</v>
      </c>
      <c r="E145">
        <f t="shared" ca="1" si="66"/>
        <v>0.40798807498917977</v>
      </c>
      <c r="F145">
        <f t="shared" ca="1" si="66"/>
        <v>0.54678641817434637</v>
      </c>
      <c r="G145">
        <f t="shared" ca="1" si="66"/>
        <v>0.89119131244226957</v>
      </c>
      <c r="H145">
        <f t="shared" ca="1" si="66"/>
        <v>0.29850419502208247</v>
      </c>
      <c r="I145">
        <f t="shared" ca="1" si="66"/>
        <v>0.10871433104441797</v>
      </c>
      <c r="M145" t="str">
        <f t="shared" ca="1" si="56"/>
        <v>안 지정 캐릭터 PP 일반등급</v>
      </c>
      <c r="N145">
        <f t="shared" ca="1" si="57"/>
        <v>40798</v>
      </c>
      <c r="O145">
        <f t="shared" ca="1" si="58"/>
        <v>7</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2100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125</v>
      </c>
      <c r="Z145">
        <v>1400</v>
      </c>
      <c r="AA145" t="str">
        <f t="shared" ca="1" si="60"/>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v>
      </c>
      <c r="AN145" t="str">
        <f t="shared" ca="1" si="64"/>
        <v>{"dy":15,"sl":3,"tp":"upn","vl":"48810","cn":3,"pt":"GO","pr":900}</v>
      </c>
    </row>
    <row r="146" spans="1:40">
      <c r="A146">
        <v>15</v>
      </c>
      <c r="B146">
        <v>4</v>
      </c>
      <c r="C146">
        <f t="shared" si="55"/>
        <v>0</v>
      </c>
      <c r="D146">
        <f t="shared" ca="1" si="66"/>
        <v>0.12412511041864638</v>
      </c>
      <c r="E146">
        <f t="shared" ca="1" si="66"/>
        <v>0.85939697933868053</v>
      </c>
      <c r="F146">
        <f t="shared" ca="1" si="66"/>
        <v>0.15167065122433765</v>
      </c>
      <c r="G146">
        <f t="shared" ca="1" si="66"/>
        <v>0.42366038562167752</v>
      </c>
      <c r="H146">
        <f t="shared" ca="1" si="66"/>
        <v>0.62252676542161667</v>
      </c>
      <c r="I146">
        <f t="shared" ca="1" si="66"/>
        <v>0.62514145067472948</v>
      </c>
      <c r="M146" t="str">
        <f t="shared" ca="1" si="56"/>
        <v>안 지정 캐릭터 PP 일반등급</v>
      </c>
      <c r="N146">
        <f t="shared" ca="1" si="57"/>
        <v>85939</v>
      </c>
      <c r="O146">
        <f t="shared" ca="1" si="58"/>
        <v>13</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3900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125</v>
      </c>
      <c r="Z146">
        <v>1000</v>
      </c>
      <c r="AA146" t="str">
        <f t="shared" ca="1" si="60"/>
        <v>fe</v>
      </c>
      <c r="AB146" t="s">
        <v>82</v>
      </c>
      <c r="AC146" t="s">
        <v>437</v>
      </c>
      <c r="AD146">
        <v>1</v>
      </c>
      <c r="AE146" t="s">
        <v>125</v>
      </c>
      <c r="AG146">
        <v>3100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야만인의 분노</v>
      </c>
      <c r="AL146">
        <v>1</v>
      </c>
      <c r="AM14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v>
      </c>
      <c r="AN146" t="str">
        <f t="shared" ca="1" si="64"/>
        <v>{"dy":15,"sl":4,"tp":"fe","vl":"Equip0201","cn":1,"pt":"GO","pr":3100}</v>
      </c>
    </row>
    <row r="147" spans="1:40">
      <c r="A147">
        <v>15</v>
      </c>
      <c r="B147">
        <v>5</v>
      </c>
      <c r="C147">
        <f t="shared" si="55"/>
        <v>0</v>
      </c>
      <c r="D147">
        <f t="shared" ca="1" si="66"/>
        <v>0.17618914965889232</v>
      </c>
      <c r="E147">
        <f t="shared" ca="1" si="66"/>
        <v>7.5330127707372574E-2</v>
      </c>
      <c r="F147">
        <f t="shared" ca="1" si="66"/>
        <v>0.5535092611252731</v>
      </c>
      <c r="G147">
        <f t="shared" ca="1" si="66"/>
        <v>0.54187344978055296</v>
      </c>
      <c r="H147">
        <f t="shared" ca="1" si="66"/>
        <v>0.98279950401955263</v>
      </c>
      <c r="I147">
        <f t="shared" ca="1" si="66"/>
        <v>0.92157908965057189</v>
      </c>
      <c r="M147" t="str">
        <f t="shared" ca="1" si="56"/>
        <v>지정 장비</v>
      </c>
      <c r="N147" t="e">
        <f t="shared" ca="1" si="57"/>
        <v>#VALUE!</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t="e">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#VALUE!</v>
      </c>
      <c r="S147" t="e">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#VALUE!</v>
      </c>
      <c r="T147" t="e">
        <f t="shared" ca="1" si="59"/>
        <v>#VALUE!</v>
      </c>
      <c r="U147" t="s">
        <v>82</v>
      </c>
      <c r="V147" t="s">
        <v>277</v>
      </c>
      <c r="W147">
        <v>1</v>
      </c>
      <c r="X147" t="s">
        <v>125</v>
      </c>
      <c r="Z147">
        <v>3300</v>
      </c>
      <c r="AA147" t="str">
        <f t="shared" ca="1" si="60"/>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v>
      </c>
      <c r="AN147" t="str">
        <f t="shared" ca="1" si="64"/>
        <v>{"dy":15,"sl":5,"tp":"uph","vl":"70085","cn":10,"pt":"GO","pr":3000}</v>
      </c>
    </row>
    <row r="148" spans="1:40">
      <c r="A148">
        <v>15</v>
      </c>
      <c r="B148">
        <v>6</v>
      </c>
      <c r="C148">
        <f t="shared" si="55"/>
        <v>0</v>
      </c>
      <c r="D148">
        <f t="shared" ca="1" si="66"/>
        <v>4.879485557296892E-3</v>
      </c>
      <c r="E148">
        <f t="shared" ca="1" si="66"/>
        <v>0.31306921153534217</v>
      </c>
      <c r="F148">
        <f t="shared" ca="1" si="66"/>
        <v>0.26362140025879821</v>
      </c>
      <c r="G148">
        <f t="shared" ca="1" si="66"/>
        <v>0.53346920108800966</v>
      </c>
      <c r="H148">
        <f t="shared" ca="1" si="66"/>
        <v>0.11053769297420202</v>
      </c>
      <c r="I148">
        <f t="shared" ca="1" si="66"/>
        <v>5.6850995142476268E-2</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184</v>
      </c>
      <c r="W148">
        <v>1</v>
      </c>
      <c r="X148" t="s">
        <v>125</v>
      </c>
      <c r="Z148">
        <v>7600</v>
      </c>
      <c r="AA148" t="str">
        <f t="shared" ca="1" si="60"/>
        <v>fe</v>
      </c>
      <c r="AB148" t="s">
        <v>82</v>
      </c>
      <c r="AC148" t="s">
        <v>451</v>
      </c>
      <c r="AD148">
        <v>1</v>
      </c>
      <c r="AE148" t="s">
        <v>125</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v>
      </c>
      <c r="AN148" t="str">
        <f t="shared" ca="1" si="64"/>
        <v>{"dy":15,"sl":6,"tp":"fe","vl":"Equip7302","cn":1,"pt":"GO","pr":22400}</v>
      </c>
    </row>
    <row r="149" spans="1:40">
      <c r="A149">
        <v>15</v>
      </c>
      <c r="B149">
        <v>7</v>
      </c>
      <c r="C149">
        <f t="shared" si="55"/>
        <v>0</v>
      </c>
      <c r="D149">
        <f t="shared" ca="1" si="66"/>
        <v>0.72604952379033261</v>
      </c>
      <c r="E149">
        <f t="shared" ca="1" si="66"/>
        <v>0.97349884068724524</v>
      </c>
      <c r="F149">
        <f t="shared" ca="1" si="66"/>
        <v>0.2141619235997545</v>
      </c>
      <c r="G149">
        <f t="shared" ca="1" si="66"/>
        <v>0.71807896535206717</v>
      </c>
      <c r="H149">
        <f t="shared" ca="1" si="66"/>
        <v>9.8485782778238162E-3</v>
      </c>
      <c r="I149">
        <f t="shared" ca="1" si="66"/>
        <v>0.94717882975820711</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180</v>
      </c>
      <c r="W149">
        <v>1</v>
      </c>
      <c r="X149" t="s">
        <v>125</v>
      </c>
      <c r="Z149">
        <v>5100</v>
      </c>
      <c r="AA149" t="str">
        <f t="shared" ca="1" si="60"/>
        <v>fe</v>
      </c>
      <c r="AB149" t="s">
        <v>82</v>
      </c>
      <c r="AC149" t="s">
        <v>187</v>
      </c>
      <c r="AD149">
        <v>1</v>
      </c>
      <c r="AE149" t="s">
        <v>125</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v>
      </c>
      <c r="AN149" t="str">
        <f t="shared" ca="1" si="64"/>
        <v>{"dy":15,"sl":7,"tp":"fe","vl":"Equip8101","cn":1,"pt":"GO","pr":7800}</v>
      </c>
    </row>
    <row r="150" spans="1:40">
      <c r="A150">
        <v>15</v>
      </c>
      <c r="B150">
        <v>8</v>
      </c>
      <c r="C150">
        <f t="shared" si="55"/>
        <v>0</v>
      </c>
      <c r="D150">
        <f t="shared" ca="1" si="66"/>
        <v>0.7299505143986893</v>
      </c>
      <c r="E150">
        <f t="shared" ca="1" si="66"/>
        <v>0.21950217697768559</v>
      </c>
      <c r="F150">
        <f t="shared" ca="1" si="66"/>
        <v>8.7243359364835404E-2</v>
      </c>
      <c r="G150">
        <f t="shared" ca="1" si="66"/>
        <v>0.21123085480464743</v>
      </c>
      <c r="H150">
        <f t="shared" ca="1" si="66"/>
        <v>0.97487250473560938</v>
      </c>
      <c r="I150">
        <f t="shared" ca="1" si="66"/>
        <v>0.99976389289367595</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v>
      </c>
      <c r="AN150" t="str">
        <f t="shared" ca="1" si="64"/>
        <v>{"dy":15,"sl":8}</v>
      </c>
    </row>
    <row r="151" spans="1:40">
      <c r="A151">
        <v>15</v>
      </c>
      <c r="B151">
        <v>9</v>
      </c>
      <c r="C151">
        <f t="shared" si="55"/>
        <v>0</v>
      </c>
      <c r="D151">
        <f t="shared" ca="1" si="66"/>
        <v>0.95456919048778488</v>
      </c>
      <c r="E151">
        <f t="shared" ca="1" si="66"/>
        <v>0.34692746460588064</v>
      </c>
      <c r="F151">
        <f t="shared" ca="1" si="66"/>
        <v>0.22064899997527598</v>
      </c>
      <c r="G151">
        <f t="shared" ca="1" si="66"/>
        <v>0.74619034460568046</v>
      </c>
      <c r="H151">
        <f t="shared" ca="1" si="66"/>
        <v>0.16066256499185372</v>
      </c>
      <c r="I151">
        <f t="shared" ca="1" si="66"/>
        <v>0.6677628572953237</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v>
      </c>
      <c r="AN151" t="str">
        <f t="shared" ca="1" si="64"/>
        <v>{"dy":15,"sl":9}</v>
      </c>
    </row>
    <row r="152" spans="1:40">
      <c r="A152">
        <v>16</v>
      </c>
      <c r="B152">
        <v>0</v>
      </c>
      <c r="C152">
        <f t="shared" si="55"/>
        <v>0</v>
      </c>
      <c r="D152">
        <f t="shared" ref="D152:I161" ca="1" si="67">RAND()</f>
        <v>0.78308856621991463</v>
      </c>
      <c r="E152">
        <f t="shared" ca="1" si="67"/>
        <v>0.59033833622725385</v>
      </c>
      <c r="F152">
        <f t="shared" ca="1" si="67"/>
        <v>0.19778311936456439</v>
      </c>
      <c r="G152">
        <f t="shared" ca="1" si="67"/>
        <v>0.86229797178075485</v>
      </c>
      <c r="H152">
        <f t="shared" ca="1" si="67"/>
        <v>0.72407232058547866</v>
      </c>
      <c r="I152">
        <f t="shared" ca="1" si="67"/>
        <v>0.79347421469192814</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204</v>
      </c>
      <c r="W152">
        <v>1</v>
      </c>
      <c r="X152" t="s">
        <v>125</v>
      </c>
      <c r="Z152">
        <v>3400</v>
      </c>
      <c r="AA152" t="str">
        <f t="shared" ca="1" si="60"/>
        <v>fe</v>
      </c>
      <c r="AB152" t="s">
        <v>82</v>
      </c>
      <c r="AC152" t="s">
        <v>417</v>
      </c>
      <c r="AD152">
        <v>1</v>
      </c>
      <c r="AE152" t="s">
        <v>125</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0.9781249935684585</v>
      </c>
      <c r="E153">
        <f t="shared" ca="1" si="67"/>
        <v>0.11297472236677897</v>
      </c>
      <c r="F153">
        <f t="shared" ca="1" si="67"/>
        <v>0.15156816818806151</v>
      </c>
      <c r="G153">
        <f t="shared" ca="1" si="67"/>
        <v>0.69573495442710631</v>
      </c>
      <c r="H153">
        <f t="shared" ca="1" si="67"/>
        <v>0.17600387977357235</v>
      </c>
      <c r="I153">
        <f t="shared" ca="1" si="67"/>
        <v>0.23012483523362437</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178</v>
      </c>
      <c r="W153">
        <v>1</v>
      </c>
      <c r="X153" t="s">
        <v>125</v>
      </c>
      <c r="Z153">
        <v>1200</v>
      </c>
      <c r="AA153" t="str">
        <f t="shared" ca="1" si="60"/>
        <v>fe</v>
      </c>
      <c r="AB153" t="s">
        <v>82</v>
      </c>
      <c r="AC153" t="s">
        <v>413</v>
      </c>
      <c r="AD153">
        <v>1</v>
      </c>
      <c r="AE153" t="s">
        <v>125</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칼날 손잡이</v>
      </c>
      <c r="AL153">
        <v>1</v>
      </c>
      <c r="AM15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v>
      </c>
      <c r="AN153" t="str">
        <f t="shared" ca="1" si="64"/>
        <v>{"dy":16,"sl":1,"tp":"fe","vl":"Equip1101","cn":1,"pt":"GO","pr":1200}</v>
      </c>
    </row>
    <row r="154" spans="1:40">
      <c r="A154">
        <v>16</v>
      </c>
      <c r="B154">
        <v>2</v>
      </c>
      <c r="C154">
        <f t="shared" si="55"/>
        <v>0</v>
      </c>
      <c r="D154">
        <f t="shared" ca="1" si="67"/>
        <v>0.83177685803810586</v>
      </c>
      <c r="E154">
        <f t="shared" ca="1" si="67"/>
        <v>0.67730131293967943</v>
      </c>
      <c r="F154">
        <f t="shared" ca="1" si="67"/>
        <v>0.5796629865450158</v>
      </c>
      <c r="G154">
        <f t="shared" ca="1" si="67"/>
        <v>0.698670729162163</v>
      </c>
      <c r="H154">
        <f t="shared" ca="1" si="67"/>
        <v>0.73104080935126481</v>
      </c>
      <c r="I154">
        <f t="shared" ca="1" si="67"/>
        <v>0.51725386071072921</v>
      </c>
      <c r="M154" t="str">
        <f t="shared" ca="1" si="56"/>
        <v>안 지정 캐릭터 PP 영웅등급</v>
      </c>
      <c r="N154">
        <f t="shared" ca="1" si="57"/>
        <v>67730</v>
      </c>
      <c r="O154">
        <f t="shared" ca="1" si="58"/>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125</v>
      </c>
      <c r="Z154">
        <v>900</v>
      </c>
      <c r="AA154" t="str">
        <f t="shared" ca="1" si="60"/>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v>
      </c>
      <c r="AN154" t="str">
        <f t="shared" ca="1" si="64"/>
        <v>{"dy":16,"sl":2,"tp":"upn","vl":"11315","cn":11,"pt":"DI","pr":3}</v>
      </c>
    </row>
    <row r="155" spans="1:40">
      <c r="A155">
        <v>16</v>
      </c>
      <c r="B155">
        <v>3</v>
      </c>
      <c r="C155">
        <f t="shared" si="55"/>
        <v>0</v>
      </c>
      <c r="D155">
        <f t="shared" ca="1" si="67"/>
        <v>0.97638279824951713</v>
      </c>
      <c r="E155">
        <f t="shared" ca="1" si="67"/>
        <v>0.52872302819802863</v>
      </c>
      <c r="F155">
        <f t="shared" ca="1" si="67"/>
        <v>8.8351910613682083E-4</v>
      </c>
      <c r="G155">
        <f t="shared" ca="1" si="67"/>
        <v>6.8103856645289729E-2</v>
      </c>
      <c r="H155">
        <f t="shared" ca="1" si="67"/>
        <v>0.68949143410619451</v>
      </c>
      <c r="I155">
        <f t="shared" ca="1" si="67"/>
        <v>0.37155898384005348</v>
      </c>
      <c r="M155" t="str">
        <f t="shared" ca="1" si="56"/>
        <v>안 지정 캐릭터 PP 일반등급</v>
      </c>
      <c r="N155">
        <f t="shared" ca="1" si="57"/>
        <v>52872</v>
      </c>
      <c r="O155">
        <f t="shared" ca="1" si="58"/>
        <v>9</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2700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125</v>
      </c>
      <c r="Z155">
        <v>1400</v>
      </c>
      <c r="AA155" t="str">
        <f t="shared" ca="1" si="60"/>
        <v>fe</v>
      </c>
      <c r="AB155" t="s">
        <v>82</v>
      </c>
      <c r="AC155" t="s">
        <v>442</v>
      </c>
      <c r="AD155">
        <v>1</v>
      </c>
      <c r="AE155" t="s">
        <v>125</v>
      </c>
      <c r="AG155">
        <v>1000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노장의 친구</v>
      </c>
      <c r="AL155">
        <v>1</v>
      </c>
      <c r="AM15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v>
      </c>
      <c r="AN155" t="str">
        <f t="shared" ca="1" si="64"/>
        <v>{"dy":16,"sl":3,"tp":"fe","vl":"Equip5101","cn":1,"pt":"GO","pr":1000}</v>
      </c>
    </row>
    <row r="156" spans="1:40">
      <c r="A156">
        <v>16</v>
      </c>
      <c r="B156">
        <v>4</v>
      </c>
      <c r="C156">
        <f t="shared" si="55"/>
        <v>0</v>
      </c>
      <c r="D156">
        <f t="shared" ca="1" si="67"/>
        <v>0.20257292521689385</v>
      </c>
      <c r="E156">
        <f t="shared" ca="1" si="67"/>
        <v>0.41464328038854226</v>
      </c>
      <c r="F156">
        <f t="shared" ca="1" si="67"/>
        <v>0.13599904879326807</v>
      </c>
      <c r="G156">
        <f t="shared" ca="1" si="67"/>
        <v>0.50429916292943844</v>
      </c>
      <c r="H156">
        <f t="shared" ca="1" si="67"/>
        <v>0.24149416303202897</v>
      </c>
      <c r="I156">
        <f t="shared" ca="1" si="67"/>
        <v>0.30582096475289411</v>
      </c>
      <c r="M156" t="str">
        <f t="shared" ca="1" si="56"/>
        <v>안 지정 캐릭터 PP 일반등급</v>
      </c>
      <c r="N156">
        <f t="shared" ca="1" si="57"/>
        <v>41464</v>
      </c>
      <c r="O156">
        <f t="shared" ca="1" si="58"/>
        <v>7</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2100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125</v>
      </c>
      <c r="Z156">
        <v>1400</v>
      </c>
      <c r="AA156" t="str">
        <f t="shared" ca="1" si="60"/>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v>
      </c>
      <c r="AN156" t="str">
        <f t="shared" ca="1" si="64"/>
        <v>{"dy":16,"sl":4,"tp":"upn","vl":"83631","cn":6,"pt":"GO","pr":1800}</v>
      </c>
    </row>
    <row r="157" spans="1:40">
      <c r="A157">
        <v>16</v>
      </c>
      <c r="B157">
        <v>5</v>
      </c>
      <c r="C157">
        <f t="shared" si="55"/>
        <v>0</v>
      </c>
      <c r="D157">
        <f t="shared" ca="1" si="67"/>
        <v>0.80399616886195979</v>
      </c>
      <c r="E157">
        <f t="shared" ca="1" si="67"/>
        <v>0.90913998883831926</v>
      </c>
      <c r="F157">
        <f t="shared" ca="1" si="67"/>
        <v>0.5732161823213765</v>
      </c>
      <c r="G157">
        <f t="shared" ca="1" si="67"/>
        <v>0.54588063821638988</v>
      </c>
      <c r="H157">
        <f t="shared" ca="1" si="67"/>
        <v>0.22536474855825894</v>
      </c>
      <c r="I157">
        <f t="shared" ca="1" si="67"/>
        <v>0.41315575429725593</v>
      </c>
      <c r="M157" t="str">
        <f t="shared" ca="1" si="56"/>
        <v>안 지정 캐릭터 PP 일반등급</v>
      </c>
      <c r="N157">
        <f t="shared" ca="1" si="57"/>
        <v>90913</v>
      </c>
      <c r="O157">
        <f t="shared" ca="1" si="58"/>
        <v>13</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3900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187</v>
      </c>
      <c r="W157">
        <v>1</v>
      </c>
      <c r="X157" t="s">
        <v>125</v>
      </c>
      <c r="Z157">
        <v>7900</v>
      </c>
      <c r="AA157" t="str">
        <f t="shared" ca="1" si="60"/>
        <v>fe</v>
      </c>
      <c r="AB157" t="s">
        <v>82</v>
      </c>
      <c r="AC157" t="s">
        <v>440</v>
      </c>
      <c r="AD157">
        <v>1</v>
      </c>
      <c r="AE157" t="s">
        <v>125</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미스틱 해머</v>
      </c>
      <c r="AL157">
        <v>1</v>
      </c>
      <c r="AM15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v>
      </c>
      <c r="AN157" t="str">
        <f t="shared" ca="1" si="64"/>
        <v>{"dy":16,"sl":5,"tp":"fe","vl":"Equip4202","cn":1,"pt":"GO","pr":2700}</v>
      </c>
    </row>
    <row r="158" spans="1:40">
      <c r="A158">
        <v>16</v>
      </c>
      <c r="B158">
        <v>6</v>
      </c>
      <c r="C158">
        <f t="shared" si="55"/>
        <v>0</v>
      </c>
      <c r="D158">
        <f t="shared" ca="1" si="67"/>
        <v>0.51246872407725574</v>
      </c>
      <c r="E158">
        <f t="shared" ca="1" si="67"/>
        <v>0.34813935805614005</v>
      </c>
      <c r="F158">
        <f t="shared" ca="1" si="67"/>
        <v>0.8581700002953333</v>
      </c>
      <c r="G158">
        <f t="shared" ca="1" si="67"/>
        <v>0.76266287492850104</v>
      </c>
      <c r="H158">
        <f t="shared" ca="1" si="67"/>
        <v>0.57123915167402572</v>
      </c>
      <c r="I158">
        <f t="shared" ca="1" si="67"/>
        <v>0.16667851283335888</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191</v>
      </c>
      <c r="W158">
        <v>1</v>
      </c>
      <c r="X158" t="s">
        <v>125</v>
      </c>
      <c r="Z158">
        <v>2100</v>
      </c>
      <c r="AA158" t="str">
        <f t="shared" ca="1" si="60"/>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v>
      </c>
      <c r="AN158" t="str">
        <f t="shared" ca="1" si="64"/>
        <v>{"dy":16,"sl":6,"tp":"uph","vl":"85863","cn":14,"pt":"GO","pr":4200}</v>
      </c>
    </row>
    <row r="159" spans="1:40">
      <c r="A159">
        <v>16</v>
      </c>
      <c r="B159">
        <v>7</v>
      </c>
      <c r="C159">
        <f t="shared" si="55"/>
        <v>0</v>
      </c>
      <c r="D159">
        <f t="shared" ca="1" si="67"/>
        <v>0.73393253133302305</v>
      </c>
      <c r="E159">
        <f t="shared" ca="1" si="67"/>
        <v>0.14238970199166057</v>
      </c>
      <c r="F159">
        <f t="shared" ca="1" si="67"/>
        <v>5.2194556353322485E-2</v>
      </c>
      <c r="G159">
        <f t="shared" ca="1" si="67"/>
        <v>0.47997610742181429</v>
      </c>
      <c r="H159">
        <f t="shared" ca="1" si="67"/>
        <v>0.60015662348351562</v>
      </c>
      <c r="I159">
        <f t="shared" ca="1" si="67"/>
        <v>0.75291298484885838</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239</v>
      </c>
      <c r="W159">
        <v>1</v>
      </c>
      <c r="X159" t="s">
        <v>125</v>
      </c>
      <c r="Z159">
        <v>29300</v>
      </c>
      <c r="AA159" t="str">
        <f t="shared" ca="1" si="60"/>
        <v>fe</v>
      </c>
      <c r="AB159" t="s">
        <v>82</v>
      </c>
      <c r="AC159" t="s">
        <v>422</v>
      </c>
      <c r="AD159">
        <v>1</v>
      </c>
      <c r="AE159" t="s">
        <v>125</v>
      </c>
      <c r="AG159">
        <v>9600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더블 이퀄라이저</v>
      </c>
      <c r="AL159">
        <v>1</v>
      </c>
      <c r="AM15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v>
      </c>
      <c r="AN159" t="str">
        <f t="shared" ca="1" si="64"/>
        <v>{"dy":16,"sl":7,"tp":"fe","vl":"Equip6201","cn":1,"pt":"GO","pr":9600}</v>
      </c>
    </row>
    <row r="160" spans="1:40">
      <c r="A160">
        <v>16</v>
      </c>
      <c r="B160">
        <v>8</v>
      </c>
      <c r="C160">
        <f t="shared" si="55"/>
        <v>0</v>
      </c>
      <c r="D160">
        <f t="shared" ca="1" si="67"/>
        <v>5.5769624582510779E-2</v>
      </c>
      <c r="E160">
        <f t="shared" ca="1" si="67"/>
        <v>0.35150844597926978</v>
      </c>
      <c r="F160">
        <f t="shared" ca="1" si="67"/>
        <v>0.5522592835153961</v>
      </c>
      <c r="G160">
        <f t="shared" ca="1" si="67"/>
        <v>0.39307921822464398</v>
      </c>
      <c r="H160">
        <f t="shared" ca="1" si="67"/>
        <v>0.38971259440053119</v>
      </c>
      <c r="I160">
        <f t="shared" ca="1" si="67"/>
        <v>0.2810409371182534</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v>
      </c>
      <c r="AN160" t="str">
        <f t="shared" ca="1" si="64"/>
        <v>{"dy":16,"sl":8}</v>
      </c>
    </row>
    <row r="161" spans="1:40">
      <c r="A161">
        <v>16</v>
      </c>
      <c r="B161">
        <v>9</v>
      </c>
      <c r="C161">
        <f t="shared" si="55"/>
        <v>0</v>
      </c>
      <c r="D161">
        <f t="shared" ca="1" si="67"/>
        <v>0.67034755673931623</v>
      </c>
      <c r="E161">
        <f t="shared" ca="1" si="67"/>
        <v>0.40274989837518482</v>
      </c>
      <c r="F161">
        <f t="shared" ca="1" si="67"/>
        <v>0.79669018696871885</v>
      </c>
      <c r="G161">
        <f t="shared" ca="1" si="67"/>
        <v>0.85360755040660374</v>
      </c>
      <c r="H161">
        <f t="shared" ca="1" si="67"/>
        <v>0.772740522651298</v>
      </c>
      <c r="I161">
        <f t="shared" ca="1" si="67"/>
        <v>0.82348356888315455</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v>
      </c>
      <c r="AN161" t="str">
        <f t="shared" ca="1" si="64"/>
        <v>{"dy":16,"sl":9}</v>
      </c>
    </row>
    <row r="162" spans="1:40">
      <c r="A162">
        <v>17</v>
      </c>
      <c r="B162">
        <v>0</v>
      </c>
      <c r="C162">
        <f t="shared" si="55"/>
        <v>0</v>
      </c>
      <c r="D162">
        <f t="shared" ref="D162:I171" ca="1" si="68">RAND()</f>
        <v>9.8077863601588655E-2</v>
      </c>
      <c r="E162">
        <f t="shared" ca="1" si="68"/>
        <v>0.72107396333746421</v>
      </c>
      <c r="F162">
        <f t="shared" ca="1" si="68"/>
        <v>0.52712229754446649</v>
      </c>
      <c r="G162">
        <f t="shared" ca="1" si="68"/>
        <v>0.29818240106412186</v>
      </c>
      <c r="H162">
        <f t="shared" ca="1" si="68"/>
        <v>0.61070804890479047</v>
      </c>
      <c r="I162">
        <f t="shared" ca="1" si="68"/>
        <v>0.86920472852486086</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e">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#VALUE!</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187</v>
      </c>
      <c r="W162">
        <v>1</v>
      </c>
      <c r="X162" t="s">
        <v>125</v>
      </c>
      <c r="Z162">
        <v>8300</v>
      </c>
      <c r="AA162" t="str">
        <f t="shared" ca="1" si="60"/>
        <v>fe</v>
      </c>
      <c r="AB162" t="s">
        <v>82</v>
      </c>
      <c r="AC162" t="s">
        <v>419</v>
      </c>
      <c r="AD162">
        <v>1</v>
      </c>
      <c r="AE162" t="s">
        <v>125</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v>
      </c>
      <c r="AN162" t="str">
        <f t="shared" ca="1" si="64"/>
        <v>{"dy":17,"sl":0,"tp":"fe","vl":"Equip0101","cn":1,"pt":"GO","pr":1000}</v>
      </c>
    </row>
    <row r="163" spans="1:40">
      <c r="A163">
        <v>17</v>
      </c>
      <c r="B163">
        <v>1</v>
      </c>
      <c r="C163">
        <f t="shared" si="55"/>
        <v>0</v>
      </c>
      <c r="D163">
        <f t="shared" ca="1" si="68"/>
        <v>0.19178383799693455</v>
      </c>
      <c r="E163">
        <f t="shared" ca="1" si="68"/>
        <v>0.66025912675765863</v>
      </c>
      <c r="F163">
        <f t="shared" ca="1" si="68"/>
        <v>4.624344780157319E-2</v>
      </c>
      <c r="G163">
        <f t="shared" ca="1" si="68"/>
        <v>0.24765652830879636</v>
      </c>
      <c r="H163">
        <f t="shared" ca="1" si="68"/>
        <v>0.4899392506314818</v>
      </c>
      <c r="I163">
        <f t="shared" ca="1" si="68"/>
        <v>0.9539262821512563</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e">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#VALUE!</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182</v>
      </c>
      <c r="W163">
        <v>1</v>
      </c>
      <c r="X163" t="s">
        <v>129</v>
      </c>
      <c r="Z163">
        <v>4</v>
      </c>
      <c r="AA163" t="str">
        <f t="shared" ca="1" si="60"/>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v>
      </c>
      <c r="AN163" t="str">
        <f t="shared" ca="1" si="64"/>
        <v>{"dy":17,"sl":1,"tp":"upn","vl":"24840","cn":7,"pt":"GO","pr":2100}</v>
      </c>
    </row>
    <row r="164" spans="1:40">
      <c r="A164">
        <v>17</v>
      </c>
      <c r="B164">
        <v>2</v>
      </c>
      <c r="C164">
        <f t="shared" si="55"/>
        <v>0</v>
      </c>
      <c r="D164">
        <f t="shared" ca="1" si="68"/>
        <v>1.4829372793688234E-2</v>
      </c>
      <c r="E164">
        <f t="shared" ca="1" si="68"/>
        <v>0.36220212188392431</v>
      </c>
      <c r="F164">
        <f t="shared" ca="1" si="68"/>
        <v>0.54094471131525856</v>
      </c>
      <c r="G164">
        <f t="shared" ca="1" si="68"/>
        <v>0.6121921670678323</v>
      </c>
      <c r="H164">
        <f t="shared" ca="1" si="68"/>
        <v>0.97410823311812067</v>
      </c>
      <c r="I164">
        <f t="shared" ca="1" si="68"/>
        <v>0.17622798903460524</v>
      </c>
      <c r="M164" t="str">
        <f t="shared" ca="1" si="56"/>
        <v>안 지정 캐릭터 PP 영웅등급</v>
      </c>
      <c r="N164">
        <f t="shared" ca="1" si="57"/>
        <v>36220</v>
      </c>
      <c r="O164">
        <f t="shared" ca="1" si="58"/>
        <v>7</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2100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125</v>
      </c>
      <c r="Z164">
        <v>1400</v>
      </c>
      <c r="AA164" t="str">
        <f t="shared" ca="1" si="60"/>
        <v>fe</v>
      </c>
      <c r="AB164" t="s">
        <v>82</v>
      </c>
      <c r="AC164" t="s">
        <v>181</v>
      </c>
      <c r="AD164">
        <v>1</v>
      </c>
      <c r="AE164" t="s">
        <v>129</v>
      </c>
      <c r="AG164">
        <v>14</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귀족의 하사품</v>
      </c>
      <c r="AL164">
        <v>1</v>
      </c>
      <c r="AM16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v>
      </c>
      <c r="AN164" t="str">
        <f t="shared" ca="1" si="64"/>
        <v>{"dy":17,"sl":2,"tp":"fe","vl":"Equip7201","cn":1,"pt":"DI","pr":14}</v>
      </c>
    </row>
    <row r="165" spans="1:40">
      <c r="A165">
        <v>17</v>
      </c>
      <c r="B165">
        <v>3</v>
      </c>
      <c r="C165">
        <f t="shared" si="55"/>
        <v>0</v>
      </c>
      <c r="D165">
        <f t="shared" ca="1" si="68"/>
        <v>7.6000287325391658E-2</v>
      </c>
      <c r="E165">
        <f t="shared" ca="1" si="68"/>
        <v>0.28711195942854439</v>
      </c>
      <c r="F165">
        <f t="shared" ca="1" si="68"/>
        <v>0.19260722198701397</v>
      </c>
      <c r="G165">
        <f t="shared" ca="1" si="68"/>
        <v>0.21883689282973606</v>
      </c>
      <c r="H165">
        <f t="shared" ca="1" si="68"/>
        <v>0.95327444433453024</v>
      </c>
      <c r="I165">
        <f t="shared" ca="1" si="68"/>
        <v>0.52800303372163082</v>
      </c>
      <c r="M165" t="str">
        <f t="shared" ca="1" si="56"/>
        <v>안 지정 캐릭터 PP 영웅등급</v>
      </c>
      <c r="N165">
        <f t="shared" ca="1" si="57"/>
        <v>28711</v>
      </c>
      <c r="O165">
        <f t="shared" ca="1" si="58"/>
        <v>6</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1800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125</v>
      </c>
      <c r="Z165">
        <v>1000</v>
      </c>
      <c r="AA165" t="str">
        <f t="shared" ca="1" si="60"/>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v>
      </c>
      <c r="AN165" t="str">
        <f t="shared" ca="1" si="64"/>
        <v>{"dy":17,"sl":3,"tp":"uph","vl":"86575","cn":14,"pt":"DI","pr":4}</v>
      </c>
    </row>
    <row r="166" spans="1:40">
      <c r="A166">
        <v>17</v>
      </c>
      <c r="B166">
        <v>4</v>
      </c>
      <c r="C166">
        <f t="shared" si="55"/>
        <v>0</v>
      </c>
      <c r="D166">
        <f t="shared" ca="1" si="68"/>
        <v>0.85152317932140931</v>
      </c>
      <c r="E166">
        <f t="shared" ca="1" si="68"/>
        <v>0.9042327787328478</v>
      </c>
      <c r="F166">
        <f t="shared" ca="1" si="68"/>
        <v>0.98267973901152916</v>
      </c>
      <c r="G166">
        <f t="shared" ca="1" si="68"/>
        <v>0.63406359946302271</v>
      </c>
      <c r="H166">
        <f t="shared" ca="1" si="68"/>
        <v>0.44118361582746146</v>
      </c>
      <c r="I166">
        <f t="shared" ca="1" si="68"/>
        <v>0.78553885291824843</v>
      </c>
      <c r="M166" t="str">
        <f t="shared" ca="1" si="56"/>
        <v>안 지정 캐릭터 PP 일반등급</v>
      </c>
      <c r="N166">
        <f t="shared" ca="1" si="57"/>
        <v>90423</v>
      </c>
      <c r="O166">
        <f t="shared" ca="1" si="58"/>
        <v>13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125</v>
      </c>
      <c r="Z166">
        <v>900</v>
      </c>
      <c r="AA166" t="str">
        <f t="shared" ca="1" si="60"/>
        <v>fe</v>
      </c>
      <c r="AB166" t="s">
        <v>82</v>
      </c>
      <c r="AC166" t="s">
        <v>113</v>
      </c>
      <c r="AD166">
        <v>1</v>
      </c>
      <c r="AE166" t="s">
        <v>125</v>
      </c>
      <c r="AG166">
        <v>1000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이국의 무기</v>
      </c>
      <c r="AL166">
        <v>1</v>
      </c>
      <c r="AM16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v>
      </c>
      <c r="AN166" t="str">
        <f t="shared" ca="1" si="64"/>
        <v>{"dy":17,"sl":4,"tp":"fe","vl":"Equip0102","cn":1,"pt":"GO","pr":1000}</v>
      </c>
    </row>
    <row r="167" spans="1:40">
      <c r="A167">
        <v>17</v>
      </c>
      <c r="B167">
        <v>5</v>
      </c>
      <c r="C167">
        <f t="shared" si="55"/>
        <v>0</v>
      </c>
      <c r="D167">
        <f t="shared" ca="1" si="68"/>
        <v>0.9250770750007703</v>
      </c>
      <c r="E167">
        <f t="shared" ca="1" si="68"/>
        <v>0.33412173267547807</v>
      </c>
      <c r="F167">
        <f t="shared" ca="1" si="68"/>
        <v>0.3773318136196947</v>
      </c>
      <c r="G167">
        <f t="shared" ca="1" si="68"/>
        <v>0.58234206313037851</v>
      </c>
      <c r="H167">
        <f t="shared" ca="1" si="68"/>
        <v>0.7974476552776153</v>
      </c>
      <c r="I167">
        <f t="shared" ca="1" si="68"/>
        <v>0.68693011424803574</v>
      </c>
      <c r="M167" t="str">
        <f t="shared" ca="1" si="56"/>
        <v>안 지정 캐릭터 PP 일반등급</v>
      </c>
      <c r="N167">
        <f t="shared" ca="1" si="57"/>
        <v>33412</v>
      </c>
      <c r="O167">
        <f t="shared" ca="1" si="58"/>
        <v>7</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2100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205</v>
      </c>
      <c r="W167">
        <v>1</v>
      </c>
      <c r="X167" t="s">
        <v>125</v>
      </c>
      <c r="Z167">
        <v>3100</v>
      </c>
      <c r="AA167" t="str">
        <f t="shared" ca="1" si="60"/>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v>
      </c>
      <c r="AN167" t="str">
        <f t="shared" ca="1" si="64"/>
        <v>{"dy":17,"sl":5,"tp":"upn","vl":"10498","cn":9,"pt":"GO","pr":2700}</v>
      </c>
    </row>
    <row r="168" spans="1:40">
      <c r="A168">
        <v>17</v>
      </c>
      <c r="B168">
        <v>6</v>
      </c>
      <c r="C168">
        <f t="shared" si="55"/>
        <v>0</v>
      </c>
      <c r="D168">
        <f t="shared" ca="1" si="68"/>
        <v>0.59210937315261913</v>
      </c>
      <c r="E168">
        <f t="shared" ca="1" si="68"/>
        <v>0.48743244840003419</v>
      </c>
      <c r="F168">
        <f t="shared" ca="1" si="68"/>
        <v>0.33370501809947029</v>
      </c>
      <c r="G168">
        <f t="shared" ca="1" si="68"/>
        <v>0.8442175945512288</v>
      </c>
      <c r="H168">
        <f t="shared" ca="1" si="68"/>
        <v>0.28504384578525432</v>
      </c>
      <c r="I168">
        <f t="shared" ca="1" si="68"/>
        <v>0.69952241330256759</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181</v>
      </c>
      <c r="W168">
        <v>1</v>
      </c>
      <c r="X168" t="s">
        <v>129</v>
      </c>
      <c r="Z168">
        <v>14</v>
      </c>
      <c r="AA168" t="str">
        <f t="shared" ca="1" si="60"/>
        <v>fe</v>
      </c>
      <c r="AB168" t="s">
        <v>82</v>
      </c>
      <c r="AC168" t="s">
        <v>110</v>
      </c>
      <c r="AD168">
        <v>1</v>
      </c>
      <c r="AE168" t="s">
        <v>125</v>
      </c>
      <c r="AG168">
        <v>3100</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v>
      </c>
      <c r="AN168" t="str">
        <f t="shared" ca="1" si="64"/>
        <v>{"dy":17,"sl":6,"tp":"fe","vl":"Equip6101","cn":1,"pt":"GO","pr":3100}</v>
      </c>
    </row>
    <row r="169" spans="1:40">
      <c r="A169">
        <v>17</v>
      </c>
      <c r="B169">
        <v>7</v>
      </c>
      <c r="C169">
        <f t="shared" si="55"/>
        <v>0</v>
      </c>
      <c r="D169">
        <f t="shared" ca="1" si="68"/>
        <v>0.21565417036227752</v>
      </c>
      <c r="E169">
        <f t="shared" ca="1" si="68"/>
        <v>0.93691821362543604</v>
      </c>
      <c r="F169">
        <f t="shared" ca="1" si="68"/>
        <v>0.69819010565897277</v>
      </c>
      <c r="G169">
        <f t="shared" ca="1" si="68"/>
        <v>0.31411132805959374</v>
      </c>
      <c r="H169">
        <f t="shared" ca="1" si="68"/>
        <v>0.61629513262673841</v>
      </c>
      <c r="I169">
        <f t="shared" ca="1" si="68"/>
        <v>2.3296205665918057E-3</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113</v>
      </c>
      <c r="W169">
        <v>1</v>
      </c>
      <c r="X169" t="s">
        <v>125</v>
      </c>
      <c r="Z169">
        <v>1000</v>
      </c>
      <c r="AA169" t="str">
        <f t="shared" ca="1" si="60"/>
        <v>fe</v>
      </c>
      <c r="AB169" t="s">
        <v>82</v>
      </c>
      <c r="AC169" t="s">
        <v>420</v>
      </c>
      <c r="AD169">
        <v>1</v>
      </c>
      <c r="AE169" t="s">
        <v>125</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v>
      </c>
      <c r="AN169" t="str">
        <f t="shared" ca="1" si="64"/>
        <v>{"dy":17,"sl":7,"tp":"fe","vl":"Equip8102","cn":1,"pt":"GO","pr":8300}</v>
      </c>
    </row>
    <row r="170" spans="1:40">
      <c r="A170">
        <v>17</v>
      </c>
      <c r="B170">
        <v>8</v>
      </c>
      <c r="C170">
        <f t="shared" si="55"/>
        <v>0</v>
      </c>
      <c r="D170">
        <f t="shared" ca="1" si="68"/>
        <v>0.96215471521020135</v>
      </c>
      <c r="E170">
        <f t="shared" ca="1" si="68"/>
        <v>0.1529681529103023</v>
      </c>
      <c r="F170">
        <f t="shared" ca="1" si="68"/>
        <v>0.70165888499376461</v>
      </c>
      <c r="G170">
        <f t="shared" ca="1" si="68"/>
        <v>0.468836721965734</v>
      </c>
      <c r="H170">
        <f t="shared" ca="1" si="68"/>
        <v>0.23050082160833585</v>
      </c>
      <c r="I170">
        <f t="shared" ca="1" si="68"/>
        <v>0.6641362279848626</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fl2</v>
      </c>
      <c r="AB170" t="s">
        <v>430</v>
      </c>
      <c r="AC170" t="s">
        <v>489</v>
      </c>
      <c r="AD170">
        <v>1</v>
      </c>
      <c r="AE170" t="s">
        <v>129</v>
      </c>
      <c r="AF170">
        <v>190</v>
      </c>
      <c r="AG170">
        <v>89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테이슨</v>
      </c>
      <c r="AL170">
        <v>1</v>
      </c>
      <c r="AM17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v>
      </c>
      <c r="AN170" t="str">
        <f t="shared" ca="1" si="64"/>
        <v>{"dy":17,"sl":8,"tp":"fl2","vl":"Actor1108","cn":1,"pt":"DI","pp":190,"pr":89}</v>
      </c>
    </row>
    <row r="171" spans="1:40">
      <c r="A171">
        <v>17</v>
      </c>
      <c r="B171">
        <v>9</v>
      </c>
      <c r="C171">
        <f t="shared" si="55"/>
        <v>0</v>
      </c>
      <c r="D171">
        <f t="shared" ca="1" si="68"/>
        <v>9.3059145801400067E-2</v>
      </c>
      <c r="E171">
        <f t="shared" ca="1" si="68"/>
        <v>0.61460394639043858</v>
      </c>
      <c r="F171">
        <f t="shared" ca="1" si="68"/>
        <v>0.82331607935944995</v>
      </c>
      <c r="G171">
        <f t="shared" ca="1" si="68"/>
        <v>0.31217798422116783</v>
      </c>
      <c r="H171">
        <f t="shared" ca="1" si="68"/>
        <v>2.3952640653501778E-2</v>
      </c>
      <c r="I171">
        <f t="shared" ca="1" si="68"/>
        <v>0.79690964252556951</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fl3</v>
      </c>
      <c r="AB171" t="s">
        <v>431</v>
      </c>
      <c r="AC171" t="s">
        <v>489</v>
      </c>
      <c r="AD171">
        <v>1</v>
      </c>
      <c r="AE171" t="s">
        <v>129</v>
      </c>
      <c r="AF171">
        <v>230</v>
      </c>
      <c r="AG171">
        <v>129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테이슨</v>
      </c>
      <c r="AL171">
        <v>1</v>
      </c>
      <c r="AM17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v>
      </c>
      <c r="AN171" t="str">
        <f t="shared" ca="1" si="64"/>
        <v>{"dy":17,"sl":9,"tp":"fl3","vl":"Actor1108","cn":1,"pt":"DI","pp":230,"pr":129}</v>
      </c>
    </row>
    <row r="172" spans="1:40">
      <c r="A172">
        <v>18</v>
      </c>
      <c r="B172">
        <v>0</v>
      </c>
      <c r="C172">
        <f t="shared" si="55"/>
        <v>0</v>
      </c>
      <c r="D172">
        <f t="shared" ref="D172:I181" ca="1" si="69">RAND()</f>
        <v>0.98091753977091589</v>
      </c>
      <c r="E172">
        <f t="shared" ca="1" si="69"/>
        <v>0.74730704751472687</v>
      </c>
      <c r="F172">
        <f t="shared" ca="1" si="69"/>
        <v>0.3471704717188091</v>
      </c>
      <c r="G172">
        <f t="shared" ca="1" si="69"/>
        <v>0.5721271351078614</v>
      </c>
      <c r="H172">
        <f t="shared" ca="1" si="69"/>
        <v>0.69424370226440446</v>
      </c>
      <c r="I172">
        <f t="shared" ca="1" si="69"/>
        <v>0.88691209942798677</v>
      </c>
      <c r="M172" t="str">
        <f t="shared" ca="1" si="56"/>
        <v>캐릭터 상자 영웅등급</v>
      </c>
      <c r="N172" t="str">
        <f t="shared" ca="1" si="57"/>
        <v>삭제</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149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184</v>
      </c>
      <c r="W172">
        <v>1</v>
      </c>
      <c r="X172" t="s">
        <v>125</v>
      </c>
      <c r="Z172">
        <v>7300</v>
      </c>
      <c r="AA172" t="str">
        <f t="shared" ca="1" si="60"/>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v>
      </c>
      <c r="AN172" t="str">
        <f t="shared" ca="1" si="64"/>
        <v>{"dy":18,"sl":0,"tp":"upn","vl":"13427","cn":9,"pt":"GO","pr":2700}</v>
      </c>
    </row>
    <row r="173" spans="1:40">
      <c r="A173">
        <v>18</v>
      </c>
      <c r="B173">
        <v>1</v>
      </c>
      <c r="C173">
        <f t="shared" si="55"/>
        <v>0</v>
      </c>
      <c r="D173">
        <f t="shared" ca="1" si="69"/>
        <v>4.4260349564486212E-2</v>
      </c>
      <c r="E173">
        <f t="shared" ca="1" si="69"/>
        <v>0.2170109447997477</v>
      </c>
      <c r="F173">
        <f t="shared" ca="1" si="69"/>
        <v>0.95750183303472403</v>
      </c>
      <c r="G173">
        <f t="shared" ca="1" si="69"/>
        <v>0.3693958316604804</v>
      </c>
      <c r="H173">
        <f t="shared" ca="1" si="69"/>
        <v>0.42525778800527247</v>
      </c>
      <c r="I173">
        <f t="shared" ca="1" si="69"/>
        <v>0.68454752633712557</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e">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#VALUE!</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255</v>
      </c>
      <c r="W173">
        <v>1</v>
      </c>
      <c r="X173" t="s">
        <v>125</v>
      </c>
      <c r="Z173">
        <v>2000</v>
      </c>
      <c r="AA173" t="str">
        <f t="shared" ca="1" si="60"/>
        <v>fe</v>
      </c>
      <c r="AB173" t="s">
        <v>82</v>
      </c>
      <c r="AC173" t="s">
        <v>356</v>
      </c>
      <c r="AD173">
        <v>1</v>
      </c>
      <c r="AE173" t="s">
        <v>125</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v>
      </c>
      <c r="AN173" t="str">
        <f t="shared" ca="1" si="64"/>
        <v>{"dy":18,"sl":1,"tp":"fe","vl":"Equip2302","cn":1,"pt":"GO","pr":7300}</v>
      </c>
    </row>
    <row r="174" spans="1:40">
      <c r="A174">
        <v>18</v>
      </c>
      <c r="B174">
        <v>2</v>
      </c>
      <c r="C174">
        <f t="shared" si="55"/>
        <v>0</v>
      </c>
      <c r="D174">
        <f t="shared" ca="1" si="69"/>
        <v>0.7658994526337457</v>
      </c>
      <c r="E174">
        <f t="shared" ca="1" si="69"/>
        <v>0.6983237223515838</v>
      </c>
      <c r="F174">
        <f t="shared" ca="1" si="69"/>
        <v>0.89488248409436599</v>
      </c>
      <c r="G174">
        <f t="shared" ca="1" si="69"/>
        <v>0.34253783425176065</v>
      </c>
      <c r="H174">
        <f t="shared" ca="1" si="69"/>
        <v>0.58432535463844515</v>
      </c>
      <c r="I174">
        <f t="shared" ca="1" si="69"/>
        <v>0.747348796067556</v>
      </c>
      <c r="M174" t="str">
        <f t="shared" ca="1" si="56"/>
        <v>안 지정 캐릭터 PP 영웅등급</v>
      </c>
      <c r="N174">
        <f t="shared" ca="1" si="57"/>
        <v>69832</v>
      </c>
      <c r="O174">
        <f t="shared" ca="1" si="58"/>
        <v>11</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3300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125</v>
      </c>
      <c r="Z174">
        <v>1000</v>
      </c>
      <c r="AA174" t="str">
        <f t="shared" ca="1" si="60"/>
        <v>fe</v>
      </c>
      <c r="AB174" t="s">
        <v>82</v>
      </c>
      <c r="AC174" t="s">
        <v>452</v>
      </c>
      <c r="AD174">
        <v>1</v>
      </c>
      <c r="AE174" t="s">
        <v>125</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v>
      </c>
      <c r="AN174" t="str">
        <f t="shared" ca="1" si="64"/>
        <v>{"dy":18,"sl":2,"tp":"fe","vl":"Equip5101","cn":1,"pt":"GO","pr":1500}</v>
      </c>
    </row>
    <row r="175" spans="1:40">
      <c r="A175">
        <v>18</v>
      </c>
      <c r="B175">
        <v>3</v>
      </c>
      <c r="C175">
        <f t="shared" si="55"/>
        <v>0</v>
      </c>
      <c r="D175">
        <f t="shared" ca="1" si="69"/>
        <v>0.34192957509360722</v>
      </c>
      <c r="E175">
        <f t="shared" ca="1" si="69"/>
        <v>0.83796171227041616</v>
      </c>
      <c r="F175">
        <f t="shared" ca="1" si="69"/>
        <v>0.86902372473428324</v>
      </c>
      <c r="G175">
        <f t="shared" ca="1" si="69"/>
        <v>0.69501187578066281</v>
      </c>
      <c r="H175">
        <f t="shared" ca="1" si="69"/>
        <v>0.24525572833438403</v>
      </c>
      <c r="I175">
        <f t="shared" ca="1" si="69"/>
        <v>0.36226299734822953</v>
      </c>
      <c r="M175" t="str">
        <f t="shared" ca="1" si="56"/>
        <v>안 지정 캐릭터 PP 일반등급</v>
      </c>
      <c r="N175">
        <f t="shared" ca="1" si="57"/>
        <v>83796</v>
      </c>
      <c r="O175">
        <f t="shared" ca="1" si="58"/>
        <v>13</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125</v>
      </c>
      <c r="Z175">
        <v>900</v>
      </c>
      <c r="AA175" t="str">
        <f t="shared" ca="1" si="60"/>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v>
      </c>
      <c r="AN175" t="str">
        <f t="shared" ca="1" si="64"/>
        <v>{"dy":18,"sl":3,"tp":"upn","vl":"75725","cn":6,"pt":"GO","pr":1800}</v>
      </c>
    </row>
    <row r="176" spans="1:40">
      <c r="A176">
        <v>18</v>
      </c>
      <c r="B176">
        <v>4</v>
      </c>
      <c r="C176">
        <f t="shared" si="55"/>
        <v>0</v>
      </c>
      <c r="D176">
        <f t="shared" ca="1" si="69"/>
        <v>0.10084631569051061</v>
      </c>
      <c r="E176">
        <f t="shared" ca="1" si="69"/>
        <v>0.96530147604686889</v>
      </c>
      <c r="F176">
        <f t="shared" ca="1" si="69"/>
        <v>0.93624313277318238</v>
      </c>
      <c r="G176">
        <f t="shared" ca="1" si="69"/>
        <v>0.29848617701266822</v>
      </c>
      <c r="H176">
        <f t="shared" ca="1" si="69"/>
        <v>0.7081453993029535</v>
      </c>
      <c r="I176">
        <f t="shared" ca="1" si="69"/>
        <v>0.45133887526518945</v>
      </c>
      <c r="M176" t="str">
        <f t="shared" ca="1" si="56"/>
        <v>안 지정 캐릭터 PP 일반등급</v>
      </c>
      <c r="N176">
        <f t="shared" ca="1" si="57"/>
        <v>96530</v>
      </c>
      <c r="O176">
        <f t="shared" ca="1" si="58"/>
        <v>14</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4200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125</v>
      </c>
      <c r="Z176">
        <v>1400</v>
      </c>
      <c r="AA176" t="str">
        <f t="shared" ca="1" si="60"/>
        <v>fe</v>
      </c>
      <c r="AB176" t="s">
        <v>82</v>
      </c>
      <c r="AC176" t="s">
        <v>414</v>
      </c>
      <c r="AD176">
        <v>1</v>
      </c>
      <c r="AE176" t="s">
        <v>68</v>
      </c>
      <c r="AG176">
        <v>3300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v>
      </c>
      <c r="AN176" t="str">
        <f t="shared" ca="1" si="64"/>
        <v>{"dy":18,"sl":4,"tp":"fe","vl":"Equip1201","cn":1,"pt":"GO","pr":3300}</v>
      </c>
    </row>
    <row r="177" spans="1:40">
      <c r="A177">
        <v>18</v>
      </c>
      <c r="B177">
        <v>5</v>
      </c>
      <c r="C177">
        <f t="shared" si="55"/>
        <v>0</v>
      </c>
      <c r="D177">
        <f t="shared" ca="1" si="69"/>
        <v>0.34407141579064116</v>
      </c>
      <c r="E177">
        <f t="shared" ca="1" si="69"/>
        <v>0.22710254088901272</v>
      </c>
      <c r="F177">
        <f t="shared" ca="1" si="69"/>
        <v>0.77388116140725327</v>
      </c>
      <c r="G177">
        <f t="shared" ca="1" si="69"/>
        <v>0.81395810744828989</v>
      </c>
      <c r="H177">
        <f t="shared" ca="1" si="69"/>
        <v>0.75224545284635003</v>
      </c>
      <c r="I177">
        <f t="shared" ca="1" si="69"/>
        <v>8.3191287860739926E-2</v>
      </c>
      <c r="M177" t="str">
        <f t="shared" ca="1" si="56"/>
        <v>지정 장비</v>
      </c>
      <c r="N177" t="e">
        <f t="shared" ca="1" si="57"/>
        <v>#VALUE!</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t="e">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#VALUE!</v>
      </c>
      <c r="S177" t="e">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#VALUE!</v>
      </c>
      <c r="T177" t="e">
        <f t="shared" ca="1" si="59"/>
        <v>#VALUE!</v>
      </c>
      <c r="U177" t="s">
        <v>82</v>
      </c>
      <c r="V177" t="s">
        <v>249</v>
      </c>
      <c r="W177">
        <v>1</v>
      </c>
      <c r="X177" t="s">
        <v>125</v>
      </c>
      <c r="Z177">
        <v>1500</v>
      </c>
      <c r="AA177" t="str">
        <f t="shared" ca="1" si="60"/>
        <v>fe</v>
      </c>
      <c r="AB177" t="s">
        <v>82</v>
      </c>
      <c r="AC177" t="s">
        <v>459</v>
      </c>
      <c r="AD177">
        <v>1</v>
      </c>
      <c r="AE177" t="s">
        <v>125</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v>
      </c>
      <c r="AN177" t="str">
        <f t="shared" ca="1" si="64"/>
        <v>{"dy":18,"sl":5,"tp":"fe","vl":"Equip7101","cn":1,"pt":"GO","pr":3600}</v>
      </c>
    </row>
    <row r="178" spans="1:40">
      <c r="A178">
        <v>18</v>
      </c>
      <c r="B178">
        <v>6</v>
      </c>
      <c r="C178">
        <f t="shared" si="55"/>
        <v>0</v>
      </c>
      <c r="D178">
        <f t="shared" ca="1" si="69"/>
        <v>2.8223850101138481E-2</v>
      </c>
      <c r="E178">
        <f t="shared" ca="1" si="69"/>
        <v>0.54025592849973214</v>
      </c>
      <c r="F178">
        <f t="shared" ca="1" si="69"/>
        <v>0.10643958635813466</v>
      </c>
      <c r="G178">
        <f t="shared" ca="1" si="69"/>
        <v>0.32248891886158104</v>
      </c>
      <c r="H178">
        <f t="shared" ca="1" si="69"/>
        <v>0.1875889389476435</v>
      </c>
      <c r="I178">
        <f t="shared" ca="1" si="69"/>
        <v>0.1942091644935553</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183</v>
      </c>
      <c r="W178">
        <v>1</v>
      </c>
      <c r="X178" t="s">
        <v>125</v>
      </c>
      <c r="Z178">
        <v>3600</v>
      </c>
      <c r="AA178" t="str">
        <f t="shared" ca="1" si="60"/>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v>
      </c>
      <c r="AN178" t="str">
        <f t="shared" ca="1" si="64"/>
        <v>{"dy":18,"sl":6,"tp":"uph","vl":"22126","cn":10,"pt":"GO","pr":3000}</v>
      </c>
    </row>
    <row r="179" spans="1:40">
      <c r="A179">
        <v>18</v>
      </c>
      <c r="B179">
        <v>7</v>
      </c>
      <c r="C179">
        <f t="shared" si="55"/>
        <v>0</v>
      </c>
      <c r="D179">
        <f t="shared" ca="1" si="69"/>
        <v>0.65917876663571229</v>
      </c>
      <c r="E179">
        <f t="shared" ca="1" si="69"/>
        <v>0.70809933908391598</v>
      </c>
      <c r="F179">
        <f t="shared" ca="1" si="69"/>
        <v>0.45085581097390826</v>
      </c>
      <c r="G179">
        <f t="shared" ca="1" si="69"/>
        <v>0.2976823878066418</v>
      </c>
      <c r="H179">
        <f t="shared" ca="1" si="69"/>
        <v>0.84147137061479305</v>
      </c>
      <c r="I179">
        <f t="shared" ca="1" si="69"/>
        <v>0.68264952647501154</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293</v>
      </c>
      <c r="W179">
        <v>1</v>
      </c>
      <c r="X179" t="s">
        <v>125</v>
      </c>
      <c r="Z179">
        <v>4500</v>
      </c>
      <c r="AA179" t="str">
        <f t="shared" ca="1" si="60"/>
        <v>fe</v>
      </c>
      <c r="AB179" t="s">
        <v>82</v>
      </c>
      <c r="AC179" t="s">
        <v>466</v>
      </c>
      <c r="AD179">
        <v>1</v>
      </c>
      <c r="AE179" t="s">
        <v>125</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v>
      </c>
      <c r="AN179" t="str">
        <f t="shared" ca="1" si="64"/>
        <v>{"dy":18,"sl":7,"tp":"fe","vl":"Equip8002","cn":1,"pt":"GO","pr":4500}</v>
      </c>
    </row>
    <row r="180" spans="1:40">
      <c r="A180">
        <v>18</v>
      </c>
      <c r="B180">
        <v>8</v>
      </c>
      <c r="C180">
        <f t="shared" si="55"/>
        <v>0</v>
      </c>
      <c r="D180">
        <f t="shared" ca="1" si="69"/>
        <v>0.17377604993597262</v>
      </c>
      <c r="E180">
        <f t="shared" ca="1" si="69"/>
        <v>0.90887087884432172</v>
      </c>
      <c r="F180">
        <f t="shared" ca="1" si="69"/>
        <v>0.76476389086068552</v>
      </c>
      <c r="G180">
        <f t="shared" ca="1" si="69"/>
        <v>0.74711106160360297</v>
      </c>
      <c r="H180">
        <f t="shared" ca="1" si="69"/>
        <v>0.68383544943773755</v>
      </c>
      <c r="I180">
        <f t="shared" ca="1" si="69"/>
        <v>0.75647726941663396</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v>
      </c>
      <c r="AN180" t="str">
        <f t="shared" ca="1" si="64"/>
        <v>{"dy":18,"sl":8}</v>
      </c>
    </row>
    <row r="181" spans="1:40">
      <c r="A181">
        <v>18</v>
      </c>
      <c r="B181">
        <v>9</v>
      </c>
      <c r="C181">
        <f t="shared" si="55"/>
        <v>0</v>
      </c>
      <c r="D181">
        <f t="shared" ca="1" si="69"/>
        <v>9.2233196968774411E-2</v>
      </c>
      <c r="E181">
        <f t="shared" ca="1" si="69"/>
        <v>0.9957317339203704</v>
      </c>
      <c r="F181">
        <f t="shared" ca="1" si="69"/>
        <v>0.18387001159058181</v>
      </c>
      <c r="G181">
        <f t="shared" ca="1" si="69"/>
        <v>0.32078961255182381</v>
      </c>
      <c r="H181">
        <f t="shared" ca="1" si="69"/>
        <v>0.73954157842798551</v>
      </c>
      <c r="I181">
        <f t="shared" ca="1" si="69"/>
        <v>0.13998476614167976</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v>
      </c>
      <c r="AN181" t="str">
        <f t="shared" ca="1" si="64"/>
        <v>{"dy":18,"sl":9}</v>
      </c>
    </row>
    <row r="182" spans="1:40">
      <c r="A182">
        <v>19</v>
      </c>
      <c r="B182">
        <v>0</v>
      </c>
      <c r="C182">
        <f t="shared" si="55"/>
        <v>0</v>
      </c>
      <c r="D182">
        <f t="shared" ref="D182:I191" ca="1" si="70">RAND()</f>
        <v>4.587320941827322E-2</v>
      </c>
      <c r="E182">
        <f t="shared" ca="1" si="70"/>
        <v>0.8684411504516828</v>
      </c>
      <c r="F182">
        <f t="shared" ca="1" si="70"/>
        <v>0.69706931010322515</v>
      </c>
      <c r="G182">
        <f t="shared" ca="1" si="70"/>
        <v>0.64322728921329908</v>
      </c>
      <c r="H182">
        <f t="shared" ca="1" si="70"/>
        <v>0.16870624756361163</v>
      </c>
      <c r="I182">
        <f t="shared" ca="1" si="70"/>
        <v>0.96999043589698097</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292</v>
      </c>
      <c r="W182">
        <v>1</v>
      </c>
      <c r="X182" t="s">
        <v>125</v>
      </c>
      <c r="Z182">
        <v>1300</v>
      </c>
      <c r="AA182" t="str">
        <f t="shared" ca="1" si="60"/>
        <v>fe</v>
      </c>
      <c r="AB182" t="s">
        <v>82</v>
      </c>
      <c r="AC182" t="s">
        <v>458</v>
      </c>
      <c r="AD182">
        <v>1</v>
      </c>
      <c r="AE182" t="s">
        <v>125</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v>
      </c>
      <c r="AN182" t="str">
        <f t="shared" ca="1" si="64"/>
        <v>{"dy":19,"sl":0,"tp":"fe","vl":"Equip2102","cn":1,"pt":"GO","pr":1300}</v>
      </c>
    </row>
    <row r="183" spans="1:40">
      <c r="A183">
        <v>19</v>
      </c>
      <c r="B183">
        <v>1</v>
      </c>
      <c r="C183">
        <f t="shared" si="55"/>
        <v>0</v>
      </c>
      <c r="D183">
        <f t="shared" ca="1" si="70"/>
        <v>0.6722410403247614</v>
      </c>
      <c r="E183">
        <f t="shared" ca="1" si="70"/>
        <v>0.2277071542719501</v>
      </c>
      <c r="F183">
        <f t="shared" ca="1" si="70"/>
        <v>0.9991238903709444</v>
      </c>
      <c r="G183">
        <f t="shared" ca="1" si="70"/>
        <v>8.5334542412439873E-2</v>
      </c>
      <c r="H183">
        <f t="shared" ca="1" si="70"/>
        <v>0.70204789838117709</v>
      </c>
      <c r="I183">
        <f t="shared" ca="1" si="70"/>
        <v>0.57133205152091637</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e">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#VALUE!</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246</v>
      </c>
      <c r="W183">
        <v>1</v>
      </c>
      <c r="X183" t="s">
        <v>129</v>
      </c>
      <c r="Z183">
        <v>15</v>
      </c>
      <c r="AA183" t="str">
        <f t="shared" ca="1" si="60"/>
        <v>fe</v>
      </c>
      <c r="AB183" t="s">
        <v>82</v>
      </c>
      <c r="AC183" t="s">
        <v>277</v>
      </c>
      <c r="AD183">
        <v>1</v>
      </c>
      <c r="AE183" t="s">
        <v>129</v>
      </c>
      <c r="AG183">
        <v>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T75식 레이피어</v>
      </c>
      <c r="AL183">
        <v>1</v>
      </c>
      <c r="AM18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v>
      </c>
      <c r="AN183" t="str">
        <f t="shared" ca="1" si="64"/>
        <v>{"dy":19,"sl":1,"tp":"fe","vl":"Equip5202","cn":1,"pt":"DI","pr":5}</v>
      </c>
    </row>
    <row r="184" spans="1:40">
      <c r="A184">
        <v>19</v>
      </c>
      <c r="B184">
        <v>2</v>
      </c>
      <c r="C184">
        <f t="shared" si="55"/>
        <v>0</v>
      </c>
      <c r="D184">
        <f t="shared" ca="1" si="70"/>
        <v>0.25562723829295986</v>
      </c>
      <c r="E184">
        <f t="shared" ca="1" si="70"/>
        <v>0.15284540842234451</v>
      </c>
      <c r="F184">
        <f t="shared" ca="1" si="70"/>
        <v>0.48069567611030861</v>
      </c>
      <c r="G184">
        <f t="shared" ca="1" si="70"/>
        <v>0.3724826321479654</v>
      </c>
      <c r="H184">
        <f t="shared" ca="1" si="70"/>
        <v>0.82774660967983871</v>
      </c>
      <c r="I184">
        <f t="shared" ca="1" si="70"/>
        <v>0.92290851843486132</v>
      </c>
      <c r="M184" t="str">
        <f t="shared" ca="1" si="56"/>
        <v>안 지정 캐릭터 PP 영웅등급</v>
      </c>
      <c r="N184">
        <f t="shared" ca="1" si="57"/>
        <v>15284</v>
      </c>
      <c r="O184">
        <f t="shared" ca="1" si="58"/>
        <v>4</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1200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125</v>
      </c>
      <c r="Z184">
        <v>1200</v>
      </c>
      <c r="AA184" t="str">
        <f t="shared" ca="1" si="60"/>
        <v>fe</v>
      </c>
      <c r="AB184" t="s">
        <v>82</v>
      </c>
      <c r="AC184" t="s">
        <v>241</v>
      </c>
      <c r="AD184">
        <v>1</v>
      </c>
      <c r="AE184" t="s">
        <v>125</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v>
      </c>
      <c r="AN184" t="str">
        <f t="shared" ca="1" si="64"/>
        <v>{"dy":19,"sl":2,"tp":"fe","vl":"Equip1301","cn":1,"pt":"GO","pr":7100}</v>
      </c>
    </row>
    <row r="185" spans="1:40">
      <c r="A185">
        <v>19</v>
      </c>
      <c r="B185">
        <v>3</v>
      </c>
      <c r="C185">
        <f t="shared" si="55"/>
        <v>0</v>
      </c>
      <c r="D185">
        <f t="shared" ca="1" si="70"/>
        <v>0.59621050154130184</v>
      </c>
      <c r="E185">
        <f t="shared" ca="1" si="70"/>
        <v>0.27326852127397161</v>
      </c>
      <c r="F185">
        <f t="shared" ca="1" si="70"/>
        <v>0.35220051147114584</v>
      </c>
      <c r="G185">
        <f t="shared" ca="1" si="70"/>
        <v>0.8495885614410319</v>
      </c>
      <c r="H185">
        <f t="shared" ca="1" si="70"/>
        <v>0.18308466427227155</v>
      </c>
      <c r="I185">
        <f t="shared" ca="1" si="70"/>
        <v>0.67596356591650042</v>
      </c>
      <c r="M185" t="str">
        <f t="shared" ca="1" si="56"/>
        <v>안 지정 캐릭터 PP 일반등급</v>
      </c>
      <c r="N185">
        <f t="shared" ca="1" si="57"/>
        <v>27326</v>
      </c>
      <c r="O185">
        <f t="shared" ca="1" si="58"/>
        <v>6</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1800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125</v>
      </c>
      <c r="Z185">
        <v>900</v>
      </c>
      <c r="AA185" t="str">
        <f t="shared" ca="1" si="60"/>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v>
      </c>
      <c r="AN185" t="str">
        <f t="shared" ca="1" si="64"/>
        <v>{"dy":19,"sl":3,"tp":"upn","vl":"13618","cn":9,"pt":"GO","pr":2700}</v>
      </c>
    </row>
    <row r="186" spans="1:40">
      <c r="A186">
        <v>19</v>
      </c>
      <c r="B186">
        <v>4</v>
      </c>
      <c r="C186">
        <f t="shared" si="55"/>
        <v>0</v>
      </c>
      <c r="D186">
        <f t="shared" ca="1" si="70"/>
        <v>0.38198557150620438</v>
      </c>
      <c r="E186">
        <f t="shared" ca="1" si="70"/>
        <v>0.13857260568386764</v>
      </c>
      <c r="F186">
        <f t="shared" ca="1" si="70"/>
        <v>0.43556590676745977</v>
      </c>
      <c r="G186">
        <f t="shared" ca="1" si="70"/>
        <v>0.76421507811590628</v>
      </c>
      <c r="H186">
        <f t="shared" ca="1" si="70"/>
        <v>0.74006578579035054</v>
      </c>
      <c r="I186">
        <f t="shared" ca="1" si="70"/>
        <v>0.44127393421081751</v>
      </c>
      <c r="M186" t="str">
        <f t="shared" ca="1" si="56"/>
        <v>안 지정 캐릭터 PP 일반등급</v>
      </c>
      <c r="N186">
        <f t="shared" ca="1" si="57"/>
        <v>13857</v>
      </c>
      <c r="O186">
        <f t="shared" ca="1" si="58"/>
        <v>4</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1200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125</v>
      </c>
      <c r="Z186">
        <v>1200</v>
      </c>
      <c r="AA186" t="str">
        <f t="shared" ca="1" si="60"/>
        <v>fe</v>
      </c>
      <c r="AB186" t="s">
        <v>82</v>
      </c>
      <c r="AC186" t="s">
        <v>477</v>
      </c>
      <c r="AD186">
        <v>1</v>
      </c>
      <c r="AE186" t="s">
        <v>129</v>
      </c>
      <c r="AF186">
        <v>199</v>
      </c>
      <c r="AG186">
        <v>129</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전설</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단단한 칼날 메이스</v>
      </c>
      <c r="AL186">
        <v>1</v>
      </c>
      <c r="AM18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v>
      </c>
      <c r="AN186" t="str">
        <f t="shared" ca="1" si="64"/>
        <v>{"dy":19,"sl":4,"tp":"fe","vl":"Equip4401","cn":1,"pt":"DI","pp":199,"pr":129}</v>
      </c>
    </row>
    <row r="187" spans="1:40">
      <c r="A187">
        <v>19</v>
      </c>
      <c r="B187">
        <v>5</v>
      </c>
      <c r="C187">
        <f t="shared" si="55"/>
        <v>0</v>
      </c>
      <c r="D187">
        <f t="shared" ca="1" si="70"/>
        <v>0.68995519267584104</v>
      </c>
      <c r="E187">
        <f t="shared" ca="1" si="70"/>
        <v>0.17600849682353359</v>
      </c>
      <c r="F187">
        <f t="shared" ca="1" si="70"/>
        <v>0.69607963436619169</v>
      </c>
      <c r="G187">
        <f t="shared" ca="1" si="70"/>
        <v>0.41260226917545206</v>
      </c>
      <c r="H187">
        <f t="shared" ca="1" si="70"/>
        <v>0.85711461465120908</v>
      </c>
      <c r="I187">
        <f t="shared" ca="1" si="70"/>
        <v>0.68210075779091472</v>
      </c>
      <c r="M187" t="str">
        <f t="shared" ca="1" si="56"/>
        <v>안 지정 캐릭터 PP 영웅등급</v>
      </c>
      <c r="N187">
        <f t="shared" ca="1" si="57"/>
        <v>17600</v>
      </c>
      <c r="O187">
        <f t="shared" ca="1" si="58"/>
        <v>5</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1500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241</v>
      </c>
      <c r="W187">
        <v>1</v>
      </c>
      <c r="X187" t="s">
        <v>125</v>
      </c>
      <c r="Z187">
        <v>7100</v>
      </c>
      <c r="AA187" t="str">
        <f t="shared" ca="1" si="60"/>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v>
      </c>
      <c r="AN187" t="str">
        <f t="shared" ca="1" si="64"/>
        <v>{"dy":19,"sl":5,"tp":"uph","vl":"57917","cn":12,"pt":"GO","pr":3600}</v>
      </c>
    </row>
    <row r="188" spans="1:40">
      <c r="A188">
        <v>19</v>
      </c>
      <c r="B188">
        <v>6</v>
      </c>
      <c r="C188">
        <f t="shared" si="55"/>
        <v>0</v>
      </c>
      <c r="D188">
        <f t="shared" ca="1" si="70"/>
        <v>0.43572919254803677</v>
      </c>
      <c r="E188">
        <f t="shared" ca="1" si="70"/>
        <v>0.84930702374705547</v>
      </c>
      <c r="F188">
        <f t="shared" ca="1" si="70"/>
        <v>0.26378401834971643</v>
      </c>
      <c r="G188">
        <f t="shared" ca="1" si="70"/>
        <v>0.61135918816073698</v>
      </c>
      <c r="H188">
        <f t="shared" ca="1" si="70"/>
        <v>0.42125770857901657</v>
      </c>
      <c r="I188">
        <f t="shared" ca="1" si="70"/>
        <v>0.98175576429432132</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110</v>
      </c>
      <c r="W188">
        <v>1</v>
      </c>
      <c r="X188" t="s">
        <v>125</v>
      </c>
      <c r="Z188">
        <v>3300</v>
      </c>
      <c r="AA188" t="str">
        <f t="shared" ca="1" si="60"/>
        <v>fe</v>
      </c>
      <c r="AB188" t="s">
        <v>82</v>
      </c>
      <c r="AC188" t="s">
        <v>294</v>
      </c>
      <c r="AD188">
        <v>1</v>
      </c>
      <c r="AE188" t="s">
        <v>125</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v>
      </c>
      <c r="AN188" t="str">
        <f t="shared" ca="1" si="64"/>
        <v>{"dy":19,"sl":6,"tp":"fe","vl":"Equip7001","cn":1,"pt":"GO","pr":1800}</v>
      </c>
    </row>
    <row r="189" spans="1:40">
      <c r="A189">
        <v>19</v>
      </c>
      <c r="B189">
        <v>7</v>
      </c>
      <c r="C189">
        <f t="shared" si="55"/>
        <v>0</v>
      </c>
      <c r="D189">
        <f t="shared" ca="1" si="70"/>
        <v>0.50650256782753467</v>
      </c>
      <c r="E189">
        <f t="shared" ca="1" si="70"/>
        <v>0.98713975156920108</v>
      </c>
      <c r="F189">
        <f t="shared" ca="1" si="70"/>
        <v>6.529405342293626E-2</v>
      </c>
      <c r="G189">
        <f t="shared" ca="1" si="70"/>
        <v>0.68204031387360486</v>
      </c>
      <c r="H189">
        <f t="shared" ca="1" si="70"/>
        <v>0.3256579767058897</v>
      </c>
      <c r="I189">
        <f t="shared" ca="1" si="70"/>
        <v>3.8422487383694914E-2</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180</v>
      </c>
      <c r="W189">
        <v>1</v>
      </c>
      <c r="X189" t="s">
        <v>125</v>
      </c>
      <c r="Z189">
        <v>5200</v>
      </c>
      <c r="AA189" t="str">
        <f t="shared" ca="1" si="60"/>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0.47489528505621348</v>
      </c>
      <c r="E190">
        <f t="shared" ca="1" si="70"/>
        <v>0.26617592387541034</v>
      </c>
      <c r="F190">
        <f t="shared" ca="1" si="70"/>
        <v>0.73498269988684017</v>
      </c>
      <c r="G190">
        <f t="shared" ca="1" si="70"/>
        <v>0.86254691350461743</v>
      </c>
      <c r="H190">
        <f t="shared" ca="1" si="70"/>
        <v>3.2569023819942644E-2</v>
      </c>
      <c r="I190">
        <f t="shared" ca="1" si="70"/>
        <v>0.69891762266367186</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v>
      </c>
      <c r="AN190" t="str">
        <f t="shared" ca="1" si="64"/>
        <v>{"dy":19,"sl":8}</v>
      </c>
    </row>
    <row r="191" spans="1:40">
      <c r="A191">
        <v>19</v>
      </c>
      <c r="B191">
        <v>9</v>
      </c>
      <c r="C191">
        <f t="shared" si="55"/>
        <v>0</v>
      </c>
      <c r="D191">
        <f t="shared" ca="1" si="70"/>
        <v>0.34638170914102995</v>
      </c>
      <c r="E191">
        <f t="shared" ca="1" si="70"/>
        <v>0.811011244679953</v>
      </c>
      <c r="F191">
        <f t="shared" ca="1" si="70"/>
        <v>0.44869560793062513</v>
      </c>
      <c r="G191">
        <f t="shared" ca="1" si="70"/>
        <v>0.79270755485938771</v>
      </c>
      <c r="H191">
        <f t="shared" ca="1" si="70"/>
        <v>0.17476001875119429</v>
      </c>
      <c r="I191">
        <f t="shared" ca="1" si="70"/>
        <v>3.1171852547279277E-2</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v>
      </c>
      <c r="AN191" t="str">
        <f t="shared" ca="1" si="64"/>
        <v>{"dy":19,"sl":9}</v>
      </c>
    </row>
    <row r="192" spans="1:40">
      <c r="A192">
        <v>20</v>
      </c>
      <c r="B192">
        <v>0</v>
      </c>
      <c r="C192">
        <f t="shared" si="55"/>
        <v>0</v>
      </c>
      <c r="D192">
        <f t="shared" ref="D192:I201" ca="1" si="71">RAND()</f>
        <v>0.15421753871378374</v>
      </c>
      <c r="E192">
        <f t="shared" ca="1" si="71"/>
        <v>0.89935470180916066</v>
      </c>
      <c r="F192">
        <f t="shared" ca="1" si="71"/>
        <v>0.32412622413020464</v>
      </c>
      <c r="G192">
        <f t="shared" ca="1" si="71"/>
        <v>0.64021785232449169</v>
      </c>
      <c r="H192">
        <f t="shared" ca="1" si="71"/>
        <v>0.96568356260243138</v>
      </c>
      <c r="I192">
        <f t="shared" ca="1" si="71"/>
        <v>0.75950571850621673</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190</v>
      </c>
      <c r="W192">
        <v>1</v>
      </c>
      <c r="X192" t="s">
        <v>125</v>
      </c>
      <c r="Z192">
        <v>1200</v>
      </c>
      <c r="AA192" t="str">
        <f t="shared" ca="1" si="60"/>
        <v>upn</v>
      </c>
      <c r="AB192" t="s">
        <v>92</v>
      </c>
      <c r="AC192">
        <v>69160</v>
      </c>
      <c r="AD192">
        <v>10</v>
      </c>
      <c r="AE192" t="s">
        <v>379</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v>
      </c>
      <c r="AN192" t="str">
        <f t="shared" ca="1" si="64"/>
        <v>{"dy":20,"sl":0,"tp":"upn","vl":"69160","cn":10,"pt":"GO","pr":3000}</v>
      </c>
    </row>
    <row r="193" spans="1:40">
      <c r="A193">
        <v>20</v>
      </c>
      <c r="B193">
        <v>1</v>
      </c>
      <c r="C193">
        <f t="shared" si="55"/>
        <v>0</v>
      </c>
      <c r="D193">
        <f t="shared" ca="1" si="71"/>
        <v>0.20903615229248773</v>
      </c>
      <c r="E193">
        <f t="shared" ca="1" si="71"/>
        <v>0.49692904427116791</v>
      </c>
      <c r="F193">
        <f t="shared" ca="1" si="71"/>
        <v>0.46482018780500634</v>
      </c>
      <c r="G193">
        <f t="shared" ca="1" si="71"/>
        <v>0.60119258423730781</v>
      </c>
      <c r="H193">
        <f t="shared" ca="1" si="71"/>
        <v>0.74502236180489745</v>
      </c>
      <c r="I193">
        <f t="shared" ca="1" si="71"/>
        <v>0.13290178574776801</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277</v>
      </c>
      <c r="W193">
        <v>1</v>
      </c>
      <c r="X193" t="s">
        <v>129</v>
      </c>
      <c r="Z193">
        <v>5</v>
      </c>
      <c r="AA193" t="str">
        <f t="shared" ca="1" si="60"/>
        <v>fe</v>
      </c>
      <c r="AB193" t="s">
        <v>82</v>
      </c>
      <c r="AC193" t="s">
        <v>428</v>
      </c>
      <c r="AD193">
        <v>1</v>
      </c>
      <c r="AE193" t="s">
        <v>129</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파수꾼의 숏보우</v>
      </c>
      <c r="AL193">
        <v>1</v>
      </c>
      <c r="AM19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v>
      </c>
      <c r="AN193" t="str">
        <f t="shared" ca="1" si="64"/>
        <v>{"dy":20,"sl":1,"tp":"fe","vl":"Equip2202","cn":1,"pt":"DI","pr":5}</v>
      </c>
    </row>
    <row r="194" spans="1:40">
      <c r="A194">
        <v>20</v>
      </c>
      <c r="B194">
        <v>2</v>
      </c>
      <c r="C194">
        <f t="shared" ref="C194:C257" si="72">IF(B194&lt;=9,0,
IF(B194=10,1,2))</f>
        <v>0</v>
      </c>
      <c r="D194">
        <f t="shared" ca="1" si="71"/>
        <v>0.87029825868596522</v>
      </c>
      <c r="E194">
        <f t="shared" ca="1" si="71"/>
        <v>0.50759612431217271</v>
      </c>
      <c r="F194">
        <f t="shared" ca="1" si="71"/>
        <v>0.20055978714726197</v>
      </c>
      <c r="G194">
        <f t="shared" ca="1" si="71"/>
        <v>0.53799021461542951</v>
      </c>
      <c r="H194">
        <f t="shared" ca="1" si="71"/>
        <v>0.29649174422214375</v>
      </c>
      <c r="I194">
        <f t="shared" ca="1" si="71"/>
        <v>0.41013622568111208</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50759</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9</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2700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125</v>
      </c>
      <c r="Z194">
        <v>1400</v>
      </c>
      <c r="AA194" t="str">
        <f t="shared" ref="AA194:AA257" ca="1" si="77">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 t="shared" si="72"/>
        <v>0</v>
      </c>
      <c r="D195">
        <f t="shared" ca="1" si="71"/>
        <v>0.38106496202252682</v>
      </c>
      <c r="E195">
        <f t="shared" ca="1" si="71"/>
        <v>0.31787890511784644</v>
      </c>
      <c r="F195">
        <f t="shared" ca="1" si="71"/>
        <v>9.2027791924904512E-2</v>
      </c>
      <c r="G195">
        <f t="shared" ca="1" si="71"/>
        <v>0.26314953776850158</v>
      </c>
      <c r="H195">
        <f t="shared" ca="1" si="71"/>
        <v>0.43794389042810122</v>
      </c>
      <c r="I195">
        <f t="shared" ca="1" si="71"/>
        <v>0.17682309502207849</v>
      </c>
      <c r="M195" t="str">
        <f t="shared" ca="1" si="73"/>
        <v>안 지정 캐릭터 PP 일반등급</v>
      </c>
      <c r="N195">
        <f t="shared" ca="1" si="74"/>
        <v>31787</v>
      </c>
      <c r="O195">
        <f t="shared" ca="1" si="75"/>
        <v>6</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1800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125</v>
      </c>
      <c r="Z195">
        <v>1300</v>
      </c>
      <c r="AA195" t="str">
        <f t="shared" ca="1" si="77"/>
        <v>fe</v>
      </c>
      <c r="AB195" t="s">
        <v>82</v>
      </c>
      <c r="AC195" t="s">
        <v>438</v>
      </c>
      <c r="AD195">
        <v>1</v>
      </c>
      <c r="AE195" t="s">
        <v>125</v>
      </c>
      <c r="AG195">
        <v>800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얼룩진 도끼</v>
      </c>
      <c r="AL195">
        <v>1</v>
      </c>
      <c r="AM19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v>
      </c>
      <c r="AN195" t="str">
        <f t="shared" ca="1" si="81"/>
        <v>{"dy":20,"sl":3,"tp":"fe","vl":"Equip0002","cn":1,"pt":"GO","pr":800}</v>
      </c>
    </row>
    <row r="196" spans="1:40">
      <c r="A196">
        <v>20</v>
      </c>
      <c r="B196">
        <v>4</v>
      </c>
      <c r="C196">
        <f t="shared" si="72"/>
        <v>0</v>
      </c>
      <c r="D196">
        <f t="shared" ca="1" si="71"/>
        <v>0.70692157348484441</v>
      </c>
      <c r="E196">
        <f t="shared" ca="1" si="71"/>
        <v>0.84329440958097834</v>
      </c>
      <c r="F196">
        <f t="shared" ca="1" si="71"/>
        <v>0.27586303732191642</v>
      </c>
      <c r="G196">
        <f t="shared" ca="1" si="71"/>
        <v>0.48639529353119093</v>
      </c>
      <c r="H196">
        <f t="shared" ca="1" si="71"/>
        <v>0.71460552396251253</v>
      </c>
      <c r="I196">
        <f t="shared" ca="1" si="71"/>
        <v>0.87244633477224587</v>
      </c>
      <c r="M196" t="str">
        <f t="shared" ca="1" si="73"/>
        <v>안 지정 캐릭터 PP 일반등급</v>
      </c>
      <c r="N196">
        <f t="shared" ca="1" si="74"/>
        <v>84329</v>
      </c>
      <c r="O196">
        <f t="shared" ca="1" si="75"/>
        <v>13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125</v>
      </c>
      <c r="Z196">
        <v>1300</v>
      </c>
      <c r="AA196" t="str">
        <f t="shared" ca="1" si="77"/>
        <v>fe</v>
      </c>
      <c r="AB196" t="s">
        <v>82</v>
      </c>
      <c r="AC196" t="s">
        <v>393</v>
      </c>
      <c r="AD196">
        <v>1</v>
      </c>
      <c r="AE196" t="s">
        <v>125</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v>
      </c>
      <c r="AN196" t="str">
        <f t="shared" ca="1" si="81"/>
        <v>{"dy":20,"sl":4,"tp":"fe","vl":"Equip3002","cn":1,"pt":"GO","pr":800}</v>
      </c>
    </row>
    <row r="197" spans="1:40">
      <c r="A197">
        <v>20</v>
      </c>
      <c r="B197">
        <v>5</v>
      </c>
      <c r="C197">
        <f t="shared" si="72"/>
        <v>0</v>
      </c>
      <c r="D197">
        <f t="shared" ca="1" si="71"/>
        <v>0.48756826719399315</v>
      </c>
      <c r="E197">
        <f t="shared" ca="1" si="71"/>
        <v>0.73128755351635666</v>
      </c>
      <c r="F197">
        <f t="shared" ca="1" si="71"/>
        <v>0.41536378623474679</v>
      </c>
      <c r="G197">
        <f t="shared" ca="1" si="71"/>
        <v>0.83447616413870784</v>
      </c>
      <c r="H197">
        <f t="shared" ca="1" si="71"/>
        <v>0.23994556998502137</v>
      </c>
      <c r="I197">
        <f t="shared" ca="1" si="71"/>
        <v>0.27246677418115839</v>
      </c>
      <c r="M197" t="str">
        <f t="shared" ca="1" si="73"/>
        <v>지정 장비</v>
      </c>
      <c r="N197" t="e">
        <f t="shared" ca="1" si="74"/>
        <v>#VALUE!</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#VALUE!</v>
      </c>
      <c r="S197" t="e">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#VALUE!</v>
      </c>
      <c r="T197" t="e">
        <f t="shared" ca="1" si="76"/>
        <v>#VALUE!</v>
      </c>
      <c r="U197" t="s">
        <v>82</v>
      </c>
      <c r="V197" t="s">
        <v>250</v>
      </c>
      <c r="W197">
        <v>1</v>
      </c>
      <c r="X197" t="s">
        <v>125</v>
      </c>
      <c r="Z197">
        <v>800</v>
      </c>
      <c r="AA197" t="str">
        <f t="shared" ca="1" si="77"/>
        <v>fe</v>
      </c>
      <c r="AB197" t="s">
        <v>82</v>
      </c>
      <c r="AC197" t="s">
        <v>378</v>
      </c>
      <c r="AD197">
        <v>1</v>
      </c>
      <c r="AE197" t="s">
        <v>125</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v>
      </c>
      <c r="AN197" t="str">
        <f t="shared" ca="1" si="81"/>
        <v>{"dy":20,"sl":5,"tp":"fe","vl":"Equip6102","cn":1,"pt":"GO","pr":3800}</v>
      </c>
    </row>
    <row r="198" spans="1:40">
      <c r="A198">
        <v>20</v>
      </c>
      <c r="B198">
        <v>6</v>
      </c>
      <c r="C198">
        <f t="shared" si="72"/>
        <v>0</v>
      </c>
      <c r="D198">
        <f t="shared" ca="1" si="71"/>
        <v>0.48257626596668457</v>
      </c>
      <c r="E198">
        <f t="shared" ca="1" si="71"/>
        <v>0.54101951574518192</v>
      </c>
      <c r="F198">
        <f t="shared" ca="1" si="71"/>
        <v>0.51681442960289792</v>
      </c>
      <c r="G198">
        <f t="shared" ca="1" si="71"/>
        <v>9.513537746896128E-2</v>
      </c>
      <c r="H198">
        <f t="shared" ca="1" si="71"/>
        <v>0.26702707168299378</v>
      </c>
      <c r="I198">
        <f t="shared" ca="1" si="71"/>
        <v>0.95439826379447157</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e">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#VALUE!</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205</v>
      </c>
      <c r="W198">
        <v>1</v>
      </c>
      <c r="X198" t="s">
        <v>125</v>
      </c>
      <c r="Z198">
        <v>3800</v>
      </c>
      <c r="AA198" t="str">
        <f t="shared" ca="1" si="77"/>
        <v>fe</v>
      </c>
      <c r="AB198" t="s">
        <v>82</v>
      </c>
      <c r="AC198" t="s">
        <v>466</v>
      </c>
      <c r="AD198">
        <v>1</v>
      </c>
      <c r="AE198" t="s">
        <v>125</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으깨어 부수는 자</v>
      </c>
      <c r="AL198">
        <v>1</v>
      </c>
      <c r="AM19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v>
      </c>
      <c r="AN198" t="str">
        <f t="shared" ca="1" si="81"/>
        <v>{"dy":20,"sl":6,"tp":"fe","vl":"Equip8002","cn":1,"pt":"GO","pr":4600}</v>
      </c>
    </row>
    <row r="199" spans="1:40">
      <c r="A199">
        <v>20</v>
      </c>
      <c r="B199">
        <v>7</v>
      </c>
      <c r="C199">
        <f t="shared" si="72"/>
        <v>0</v>
      </c>
      <c r="D199">
        <f t="shared" ca="1" si="71"/>
        <v>0.94299037153675258</v>
      </c>
      <c r="E199">
        <f t="shared" ca="1" si="71"/>
        <v>0.14038188387531036</v>
      </c>
      <c r="F199">
        <f t="shared" ca="1" si="71"/>
        <v>0.7661925706388687</v>
      </c>
      <c r="G199">
        <f t="shared" ca="1" si="71"/>
        <v>0.51031196713484483</v>
      </c>
      <c r="H199">
        <f t="shared" ca="1" si="71"/>
        <v>0.8489508185467477</v>
      </c>
      <c r="I199">
        <f t="shared" ca="1" si="71"/>
        <v>0.38913665458337277</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293</v>
      </c>
      <c r="W199">
        <v>1</v>
      </c>
      <c r="X199" t="s">
        <v>125</v>
      </c>
      <c r="Z199">
        <v>4600</v>
      </c>
      <c r="AA199" t="str">
        <f t="shared" ca="1" si="77"/>
        <v>uph</v>
      </c>
      <c r="AB199" t="s">
        <v>91</v>
      </c>
      <c r="AC199">
        <v>88102</v>
      </c>
      <c r="AD199">
        <v>14</v>
      </c>
      <c r="AE199" t="s">
        <v>402</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v>
      </c>
      <c r="AN199" t="str">
        <f t="shared" ca="1" si="81"/>
        <v>{"dy":20,"sl":7,"tp":"uph","vl":"88102","cn":14,"pt":"DI","pr":3}</v>
      </c>
    </row>
    <row r="200" spans="1:40">
      <c r="A200">
        <v>20</v>
      </c>
      <c r="B200">
        <v>8</v>
      </c>
      <c r="C200">
        <f t="shared" si="72"/>
        <v>0</v>
      </c>
      <c r="D200">
        <f t="shared" ca="1" si="71"/>
        <v>0.16729236408590009</v>
      </c>
      <c r="E200">
        <f t="shared" ca="1" si="71"/>
        <v>3.1748674575938551E-2</v>
      </c>
      <c r="F200">
        <f t="shared" ca="1" si="71"/>
        <v>5.5936647302661013E-2</v>
      </c>
      <c r="G200">
        <f t="shared" ca="1" si="71"/>
        <v>0.75282344099390375</v>
      </c>
      <c r="H200">
        <f t="shared" ca="1" si="71"/>
        <v>0.12518690597798798</v>
      </c>
      <c r="I200">
        <f t="shared" ca="1" si="71"/>
        <v>0.57509291753351433</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v>
      </c>
      <c r="AN200" t="str">
        <f t="shared" ca="1" si="81"/>
        <v>{"dy":20,"sl":8}</v>
      </c>
    </row>
    <row r="201" spans="1:40">
      <c r="A201">
        <v>20</v>
      </c>
      <c r="B201">
        <v>9</v>
      </c>
      <c r="C201">
        <f t="shared" si="72"/>
        <v>0</v>
      </c>
      <c r="D201">
        <f t="shared" ca="1" si="71"/>
        <v>0.54643358752497895</v>
      </c>
      <c r="E201">
        <f t="shared" ca="1" si="71"/>
        <v>0.9373672721163302</v>
      </c>
      <c r="F201">
        <f t="shared" ca="1" si="71"/>
        <v>0.35138777976705671</v>
      </c>
      <c r="G201">
        <f t="shared" ca="1" si="71"/>
        <v>0.19348103218808721</v>
      </c>
      <c r="H201">
        <f t="shared" ca="1" si="71"/>
        <v>0.43575668635393427</v>
      </c>
      <c r="I201">
        <f t="shared" ca="1" si="71"/>
        <v>0.37204441995513071</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v>
      </c>
      <c r="AN201" t="str">
        <f t="shared" ca="1" si="81"/>
        <v>{"dy":20,"sl":9}</v>
      </c>
    </row>
    <row r="202" spans="1:40">
      <c r="A202">
        <v>21</v>
      </c>
      <c r="B202">
        <v>0</v>
      </c>
      <c r="C202">
        <f t="shared" si="72"/>
        <v>0</v>
      </c>
      <c r="D202">
        <f t="shared" ref="D202:I211" ca="1" si="82">RAND()</f>
        <v>0.51240736854296909</v>
      </c>
      <c r="E202">
        <f t="shared" ca="1" si="82"/>
        <v>6.6514104111703776E-2</v>
      </c>
      <c r="F202">
        <f t="shared" ca="1" si="82"/>
        <v>0.2286846201516276</v>
      </c>
      <c r="G202">
        <f t="shared" ca="1" si="82"/>
        <v>0.70249492171055505</v>
      </c>
      <c r="H202">
        <f t="shared" ca="1" si="82"/>
        <v>0.66015271247135254</v>
      </c>
      <c r="I202">
        <f t="shared" ca="1" si="82"/>
        <v>0.91724073344670209</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196</v>
      </c>
      <c r="W202">
        <v>1</v>
      </c>
      <c r="X202" t="s">
        <v>129</v>
      </c>
      <c r="Z202">
        <v>11</v>
      </c>
      <c r="AA202" t="str">
        <f t="shared" ca="1" si="77"/>
        <v>upn</v>
      </c>
      <c r="AB202" t="s">
        <v>377</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v>
      </c>
      <c r="AN202" t="str">
        <f t="shared" ca="1" si="81"/>
        <v>{"dy":21,"sl":0,"tp":"upn","vl":"16467","cn":4,"pt":"GO","pr":1200}</v>
      </c>
    </row>
    <row r="203" spans="1:40">
      <c r="A203">
        <v>21</v>
      </c>
      <c r="B203">
        <v>1</v>
      </c>
      <c r="C203">
        <f t="shared" si="72"/>
        <v>0</v>
      </c>
      <c r="D203">
        <f t="shared" ca="1" si="82"/>
        <v>0.23454253731935659</v>
      </c>
      <c r="E203">
        <f t="shared" ca="1" si="82"/>
        <v>0.2125108437609301</v>
      </c>
      <c r="F203">
        <f t="shared" ca="1" si="82"/>
        <v>0.70602439053804755</v>
      </c>
      <c r="G203">
        <f t="shared" ca="1" si="82"/>
        <v>0.15094417809358984</v>
      </c>
      <c r="H203">
        <f t="shared" ca="1" si="82"/>
        <v>0.24403830741553345</v>
      </c>
      <c r="I203">
        <f t="shared" ca="1" si="82"/>
        <v>0.2359412293051919</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e">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#VALUE!</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258</v>
      </c>
      <c r="W203">
        <v>1</v>
      </c>
      <c r="X203" t="s">
        <v>125</v>
      </c>
      <c r="Z203">
        <v>1200</v>
      </c>
      <c r="AA203" t="str">
        <f t="shared" ca="1" si="77"/>
        <v>uph</v>
      </c>
      <c r="AB203" t="s">
        <v>376</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v>
      </c>
      <c r="AN203" t="str">
        <f t="shared" ca="1" si="81"/>
        <v>{"dy":21,"sl":1,"tp":"uph","vl":"84861","cn":14,"pt":"DI","pr":4}</v>
      </c>
    </row>
    <row r="204" spans="1:40">
      <c r="A204">
        <v>21</v>
      </c>
      <c r="B204">
        <v>2</v>
      </c>
      <c r="C204">
        <f t="shared" si="72"/>
        <v>0</v>
      </c>
      <c r="D204">
        <f t="shared" ca="1" si="82"/>
        <v>0.49506530842613605</v>
      </c>
      <c r="E204">
        <f t="shared" ca="1" si="82"/>
        <v>0.63856502318507746</v>
      </c>
      <c r="F204">
        <f t="shared" ca="1" si="82"/>
        <v>0.64646007346344769</v>
      </c>
      <c r="G204">
        <f t="shared" ca="1" si="82"/>
        <v>0.21570424345853856</v>
      </c>
      <c r="H204">
        <f t="shared" ca="1" si="82"/>
        <v>0.59621604827702845</v>
      </c>
      <c r="I204">
        <f t="shared" ca="1" si="82"/>
        <v>0.61197463162132082</v>
      </c>
      <c r="M204" t="str">
        <f t="shared" ca="1" si="73"/>
        <v>안 지정 캐릭터 PP 영웅등급</v>
      </c>
      <c r="N204">
        <f t="shared" ca="1" si="74"/>
        <v>63856</v>
      </c>
      <c r="O204">
        <f t="shared" ca="1" si="75"/>
        <v>10</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3000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125</v>
      </c>
      <c r="Z204">
        <v>900</v>
      </c>
      <c r="AA204" t="str">
        <f t="shared" ca="1" si="77"/>
        <v>fe</v>
      </c>
      <c r="AB204" t="s">
        <v>82</v>
      </c>
      <c r="AC204" t="s">
        <v>467</v>
      </c>
      <c r="AD204">
        <v>1</v>
      </c>
      <c r="AE204" t="s">
        <v>129</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태양과 달과 별</v>
      </c>
      <c r="AL204">
        <v>1</v>
      </c>
      <c r="AM20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v>
      </c>
      <c r="AN204" t="str">
        <f t="shared" ca="1" si="81"/>
        <v>{"dy":21,"sl":2,"tp":"fe","vl":"Equip3302","cn":1,"pt":"DI","pr":11}</v>
      </c>
    </row>
    <row r="205" spans="1:40">
      <c r="A205">
        <v>21</v>
      </c>
      <c r="B205">
        <v>3</v>
      </c>
      <c r="C205">
        <f t="shared" si="72"/>
        <v>0</v>
      </c>
      <c r="D205">
        <f t="shared" ca="1" si="82"/>
        <v>0.57101046332968741</v>
      </c>
      <c r="E205">
        <f t="shared" ca="1" si="82"/>
        <v>0.6941332630828968</v>
      </c>
      <c r="F205">
        <f t="shared" ca="1" si="82"/>
        <v>0.71792619385802858</v>
      </c>
      <c r="G205">
        <f t="shared" ca="1" si="82"/>
        <v>5.9617800042545688E-2</v>
      </c>
      <c r="H205">
        <f t="shared" ca="1" si="82"/>
        <v>0.89830567083333124</v>
      </c>
      <c r="I205">
        <f t="shared" ca="1" si="82"/>
        <v>0.32063073856802393</v>
      </c>
      <c r="M205" t="str">
        <f t="shared" ca="1" si="73"/>
        <v>안 지정 캐릭터 PP 일반등급</v>
      </c>
      <c r="N205">
        <f t="shared" ca="1" si="74"/>
        <v>69413</v>
      </c>
      <c r="O205">
        <f t="shared" ca="1" si="75"/>
        <v>11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3300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125</v>
      </c>
      <c r="Z205">
        <v>1100</v>
      </c>
      <c r="AA205" t="str">
        <f t="shared" ca="1" si="77"/>
        <v>fe</v>
      </c>
      <c r="AB205" t="s">
        <v>82</v>
      </c>
      <c r="AC205" t="s">
        <v>486</v>
      </c>
      <c r="AD205">
        <v>1</v>
      </c>
      <c r="AE205" t="s">
        <v>129</v>
      </c>
      <c r="AF205">
        <v>249</v>
      </c>
      <c r="AG205">
        <v>169</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전설</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붉은 꼬리 단검</v>
      </c>
      <c r="AL205">
        <v>1</v>
      </c>
      <c r="AM20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v>
      </c>
      <c r="AN205" t="str">
        <f t="shared" ca="1" si="81"/>
        <v>{"dy":21,"sl":3,"tp":"fe","vl":"Equip1403","cn":1,"pt":"DI","pp":249,"pr":169}</v>
      </c>
    </row>
    <row r="206" spans="1:40">
      <c r="A206">
        <v>21</v>
      </c>
      <c r="B206">
        <v>4</v>
      </c>
      <c r="C206">
        <f t="shared" si="72"/>
        <v>0</v>
      </c>
      <c r="D206">
        <f t="shared" ca="1" si="82"/>
        <v>0.93012083548344737</v>
      </c>
      <c r="E206">
        <f t="shared" ca="1" si="82"/>
        <v>0.96249447633928231</v>
      </c>
      <c r="F206">
        <f t="shared" ca="1" si="82"/>
        <v>0.24694365730280732</v>
      </c>
      <c r="G206">
        <f t="shared" ca="1" si="82"/>
        <v>0.91475404853809839</v>
      </c>
      <c r="H206">
        <f t="shared" ca="1" si="82"/>
        <v>0.64733005714515002</v>
      </c>
      <c r="I206">
        <f t="shared" ca="1" si="82"/>
        <v>0.31450858936551174</v>
      </c>
      <c r="M206" t="str">
        <f t="shared" ca="1" si="73"/>
        <v>안 지정 캐릭터 PP 일반등급</v>
      </c>
      <c r="N206">
        <f t="shared" ca="1" si="74"/>
        <v>96249</v>
      </c>
      <c r="O206">
        <f t="shared" ca="1" si="75"/>
        <v>14</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4200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125</v>
      </c>
      <c r="Z206">
        <v>1400</v>
      </c>
      <c r="AA206" t="str">
        <f t="shared" ca="1" si="77"/>
        <v>fe</v>
      </c>
      <c r="AB206" t="s">
        <v>82</v>
      </c>
      <c r="AC206" t="s">
        <v>443</v>
      </c>
      <c r="AD206">
        <v>1</v>
      </c>
      <c r="AE206" t="s">
        <v>125</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그린 아이즈</v>
      </c>
      <c r="AL206">
        <v>1</v>
      </c>
      <c r="AM20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v>
      </c>
      <c r="AN206" t="str">
        <f t="shared" ca="1" si="81"/>
        <v>{"dy":21,"sl":4,"tp":"fe","vl":"Equip5002","cn":1,"pt":"GO","pr":700}</v>
      </c>
    </row>
    <row r="207" spans="1:40">
      <c r="A207">
        <v>21</v>
      </c>
      <c r="B207">
        <v>5</v>
      </c>
      <c r="C207">
        <f t="shared" si="72"/>
        <v>0</v>
      </c>
      <c r="D207">
        <f t="shared" ca="1" si="82"/>
        <v>3.4844734275427669E-3</v>
      </c>
      <c r="E207">
        <f t="shared" ca="1" si="82"/>
        <v>1.7368100306485168E-2</v>
      </c>
      <c r="F207">
        <f t="shared" ca="1" si="82"/>
        <v>0.82543913314552464</v>
      </c>
      <c r="G207">
        <f t="shared" ca="1" si="82"/>
        <v>0.76922454627327286</v>
      </c>
      <c r="H207">
        <f t="shared" ca="1" si="82"/>
        <v>0.27560955212594374</v>
      </c>
      <c r="I207">
        <f t="shared" ca="1" si="82"/>
        <v>0.95920623343752531</v>
      </c>
      <c r="M207" t="str">
        <f t="shared" ca="1" si="73"/>
        <v>지정 장비</v>
      </c>
      <c r="N207" t="e">
        <f t="shared" ca="1" si="74"/>
        <v>#VALUE!</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#VALUE!</v>
      </c>
      <c r="S207" t="e">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#VALUE!</v>
      </c>
      <c r="T207" t="e">
        <f t="shared" ca="1" si="76"/>
        <v>#VALUE!</v>
      </c>
      <c r="U207" t="s">
        <v>82</v>
      </c>
      <c r="V207" t="s">
        <v>111</v>
      </c>
      <c r="W207">
        <v>1</v>
      </c>
      <c r="X207" t="s">
        <v>125</v>
      </c>
      <c r="Z207">
        <v>700</v>
      </c>
      <c r="AA207" t="str">
        <f t="shared" ca="1" si="77"/>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v>
      </c>
      <c r="AN207" t="str">
        <f t="shared" ca="1" si="81"/>
        <v>{"dy":21,"sl":5,"tp":"upn","vl":"33155","cn":11,"pt":"GO","pr":3300}</v>
      </c>
    </row>
    <row r="208" spans="1:40">
      <c r="A208">
        <v>21</v>
      </c>
      <c r="B208">
        <v>6</v>
      </c>
      <c r="C208">
        <f t="shared" si="72"/>
        <v>0</v>
      </c>
      <c r="D208">
        <f t="shared" ca="1" si="82"/>
        <v>0.11316416912481819</v>
      </c>
      <c r="E208">
        <f t="shared" ca="1" si="82"/>
        <v>0.7822742427563254</v>
      </c>
      <c r="F208">
        <f t="shared" ca="1" si="82"/>
        <v>0.70479268563564823</v>
      </c>
      <c r="G208">
        <f t="shared" ca="1" si="82"/>
        <v>0.34711905388818887</v>
      </c>
      <c r="H208">
        <f t="shared" ca="1" si="82"/>
        <v>0.74598989800973803</v>
      </c>
      <c r="I208">
        <f t="shared" ca="1" si="82"/>
        <v>0.52874695330948707</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186</v>
      </c>
      <c r="W208">
        <v>1</v>
      </c>
      <c r="X208" t="s">
        <v>125</v>
      </c>
      <c r="Z208">
        <v>900</v>
      </c>
      <c r="AA208" t="str">
        <f t="shared" ca="1" si="77"/>
        <v>fe</v>
      </c>
      <c r="AB208" t="s">
        <v>82</v>
      </c>
      <c r="AC208" t="s">
        <v>253</v>
      </c>
      <c r="AD208">
        <v>1</v>
      </c>
      <c r="AE208" t="s">
        <v>125</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v>
      </c>
      <c r="AN208" t="str">
        <f t="shared" ca="1" si="81"/>
        <v>{"dy":21,"sl":6,"tp":"fe","vl":"Equip7101","cn":1,"pt":"GO","pr":3900}</v>
      </c>
    </row>
    <row r="209" spans="1:40">
      <c r="A209">
        <v>21</v>
      </c>
      <c r="B209">
        <v>7</v>
      </c>
      <c r="C209">
        <f t="shared" si="72"/>
        <v>0</v>
      </c>
      <c r="D209">
        <f t="shared" ca="1" si="82"/>
        <v>0.67853319700368953</v>
      </c>
      <c r="E209">
        <f t="shared" ca="1" si="82"/>
        <v>0.49238903373727305</v>
      </c>
      <c r="F209">
        <f t="shared" ca="1" si="82"/>
        <v>0.74666764190630852</v>
      </c>
      <c r="G209">
        <f t="shared" ca="1" si="82"/>
        <v>9.8713276323084576E-2</v>
      </c>
      <c r="H209">
        <f t="shared" ca="1" si="82"/>
        <v>0.67110192026805715</v>
      </c>
      <c r="I209">
        <f t="shared" ca="1" si="82"/>
        <v>0.80547468896834962</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e">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#VALUE!</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194</v>
      </c>
      <c r="W209">
        <v>1</v>
      </c>
      <c r="X209" t="s">
        <v>125</v>
      </c>
      <c r="Z209">
        <v>7800</v>
      </c>
      <c r="AA209" t="str">
        <f t="shared" ca="1" si="77"/>
        <v>fe</v>
      </c>
      <c r="AB209" t="s">
        <v>82</v>
      </c>
      <c r="AC209" t="s">
        <v>498</v>
      </c>
      <c r="AD209">
        <v>1</v>
      </c>
      <c r="AE209" t="s">
        <v>125</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뿔과 뼈</v>
      </c>
      <c r="AL209">
        <v>1</v>
      </c>
      <c r="AM20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v>
      </c>
      <c r="AN209" t="str">
        <f t="shared" ca="1" si="81"/>
        <v>{"dy":21,"sl":7,"tp":"fe","vl":"Equip2301","cn":1,"pt":"GO","pr":7800}</v>
      </c>
    </row>
    <row r="210" spans="1:40">
      <c r="A210">
        <v>21</v>
      </c>
      <c r="B210">
        <v>8</v>
      </c>
      <c r="C210">
        <f t="shared" si="72"/>
        <v>0</v>
      </c>
      <c r="D210">
        <f t="shared" ca="1" si="82"/>
        <v>0.33743257117411918</v>
      </c>
      <c r="E210">
        <f t="shared" ca="1" si="82"/>
        <v>0.67883642628279939</v>
      </c>
      <c r="F210">
        <f t="shared" ca="1" si="82"/>
        <v>0.38944056268232374</v>
      </c>
      <c r="G210">
        <f t="shared" ca="1" si="82"/>
        <v>0.31397424374049843</v>
      </c>
      <c r="H210">
        <f t="shared" ca="1" si="82"/>
        <v>0.18930644098572946</v>
      </c>
      <c r="I210">
        <f t="shared" ca="1" si="82"/>
        <v>0.35130008093753662</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v>
      </c>
      <c r="AN210" t="str">
        <f t="shared" ca="1" si="81"/>
        <v>{"dy":21,"sl":8}</v>
      </c>
    </row>
    <row r="211" spans="1:40">
      <c r="A211">
        <v>21</v>
      </c>
      <c r="B211">
        <v>9</v>
      </c>
      <c r="C211">
        <f t="shared" si="72"/>
        <v>0</v>
      </c>
      <c r="D211">
        <f t="shared" ca="1" si="82"/>
        <v>0.83375261170496762</v>
      </c>
      <c r="E211">
        <f t="shared" ca="1" si="82"/>
        <v>0.46861178574582019</v>
      </c>
      <c r="F211">
        <f t="shared" ca="1" si="82"/>
        <v>0.54929152169422957</v>
      </c>
      <c r="G211">
        <f t="shared" ca="1" si="82"/>
        <v>0.16518585360587557</v>
      </c>
      <c r="H211">
        <f t="shared" ca="1" si="82"/>
        <v>0.88832419571394661</v>
      </c>
      <c r="I211">
        <f t="shared" ca="1" si="82"/>
        <v>0.55053286262469647</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v>
      </c>
      <c r="AN211" t="str">
        <f t="shared" ca="1" si="81"/>
        <v>{"dy":21,"sl":9}</v>
      </c>
    </row>
    <row r="212" spans="1:40">
      <c r="A212">
        <v>22</v>
      </c>
      <c r="B212">
        <v>0</v>
      </c>
      <c r="C212">
        <f t="shared" si="72"/>
        <v>0</v>
      </c>
      <c r="D212">
        <f t="shared" ref="D212:I221" ca="1" si="83">RAND()</f>
        <v>0.19720200538143751</v>
      </c>
      <c r="E212">
        <f t="shared" ca="1" si="83"/>
        <v>0.12049643688863676</v>
      </c>
      <c r="F212">
        <f t="shared" ca="1" si="83"/>
        <v>0.29111600215353084</v>
      </c>
      <c r="G212">
        <f t="shared" ca="1" si="83"/>
        <v>0.39007460720939435</v>
      </c>
      <c r="H212">
        <f t="shared" ca="1" si="83"/>
        <v>0.3486787809709655</v>
      </c>
      <c r="I212">
        <f t="shared" ca="1" si="83"/>
        <v>0.89471291486791871</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e">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#VALUE!</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178</v>
      </c>
      <c r="W212">
        <v>1</v>
      </c>
      <c r="X212" t="s">
        <v>125</v>
      </c>
      <c r="Z212">
        <v>1400</v>
      </c>
      <c r="AA212" t="str">
        <f t="shared" ca="1" si="77"/>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v>
      </c>
      <c r="AN212" t="str">
        <f t="shared" ca="1" si="81"/>
        <v>{"dy":22,"sl":0,"tp":"upn","vl":"82746","cn":12,"pt":"GO","pr":3600}</v>
      </c>
    </row>
    <row r="213" spans="1:40">
      <c r="A213">
        <v>22</v>
      </c>
      <c r="B213">
        <v>1</v>
      </c>
      <c r="C213">
        <f t="shared" si="72"/>
        <v>0</v>
      </c>
      <c r="D213">
        <f t="shared" ca="1" si="83"/>
        <v>0.12956613276797591</v>
      </c>
      <c r="E213">
        <f t="shared" ca="1" si="83"/>
        <v>0.97433122920635018</v>
      </c>
      <c r="F213">
        <f t="shared" ca="1" si="83"/>
        <v>6.5932435011323398E-2</v>
      </c>
      <c r="G213">
        <f t="shared" ca="1" si="83"/>
        <v>0.1506686055255031</v>
      </c>
      <c r="H213">
        <f t="shared" ca="1" si="83"/>
        <v>0.16449856628326642</v>
      </c>
      <c r="I213">
        <f t="shared" ca="1" si="83"/>
        <v>0.30279768733053081</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293</v>
      </c>
      <c r="W213">
        <v>1</v>
      </c>
      <c r="X213" t="s">
        <v>125</v>
      </c>
      <c r="Z213">
        <v>5000</v>
      </c>
      <c r="AA213" t="str">
        <f t="shared" ca="1" si="77"/>
        <v>fe</v>
      </c>
      <c r="AB213" t="s">
        <v>82</v>
      </c>
      <c r="AC213" t="s">
        <v>421</v>
      </c>
      <c r="AD213">
        <v>1</v>
      </c>
      <c r="AE213" t="s">
        <v>129</v>
      </c>
      <c r="AG213">
        <v>10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영롱한 반증</v>
      </c>
      <c r="AL213">
        <v>1</v>
      </c>
      <c r="AM21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v>
      </c>
      <c r="AN213" t="str">
        <f t="shared" ca="1" si="81"/>
        <v>{"dy":22,"sl":1,"tp":"fe","vl":"Equip5301","cn":1,"pt":"DI","pr":10}</v>
      </c>
    </row>
    <row r="214" spans="1:40">
      <c r="A214">
        <v>22</v>
      </c>
      <c r="B214">
        <v>2</v>
      </c>
      <c r="C214">
        <f t="shared" si="72"/>
        <v>0</v>
      </c>
      <c r="D214">
        <f t="shared" ca="1" si="83"/>
        <v>0.44770833505742758</v>
      </c>
      <c r="E214">
        <f t="shared" ca="1" si="83"/>
        <v>0.29490771935720861</v>
      </c>
      <c r="F214">
        <f t="shared" ca="1" si="83"/>
        <v>0.58750778346212118</v>
      </c>
      <c r="G214">
        <f t="shared" ca="1" si="83"/>
        <v>2.1961645764737803E-2</v>
      </c>
      <c r="H214">
        <f t="shared" ca="1" si="83"/>
        <v>0.44879360829940951</v>
      </c>
      <c r="I214">
        <f t="shared" ca="1" si="83"/>
        <v>2.607517332296494E-2</v>
      </c>
      <c r="M214" t="str">
        <f t="shared" ca="1" si="73"/>
        <v>안 지정 캐릭터 PP 영웅등급</v>
      </c>
      <c r="N214">
        <f t="shared" ca="1" si="74"/>
        <v>29490</v>
      </c>
      <c r="O214">
        <f t="shared" ca="1" si="75"/>
        <v>6</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1800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125</v>
      </c>
      <c r="Z214">
        <v>1400</v>
      </c>
      <c r="AA214" t="str">
        <f t="shared" ca="1" si="77"/>
        <v>fe</v>
      </c>
      <c r="AB214" t="s">
        <v>82</v>
      </c>
      <c r="AC214" t="s">
        <v>382</v>
      </c>
      <c r="AD214">
        <v>1</v>
      </c>
      <c r="AE214" t="s">
        <v>125</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v>
      </c>
      <c r="AN214" t="str">
        <f t="shared" ca="1" si="81"/>
        <v>{"dy":22,"sl":2,"tp":"fe","vl":"Equip2002","cn":1,"pt":"GO","pr":800}</v>
      </c>
    </row>
    <row r="215" spans="1:40">
      <c r="A215">
        <v>22</v>
      </c>
      <c r="B215">
        <v>3</v>
      </c>
      <c r="C215">
        <f t="shared" si="72"/>
        <v>0</v>
      </c>
      <c r="D215">
        <f t="shared" ca="1" si="83"/>
        <v>0.61097718540043155</v>
      </c>
      <c r="E215">
        <f t="shared" ca="1" si="83"/>
        <v>3.8991282380432701E-2</v>
      </c>
      <c r="F215">
        <f t="shared" ca="1" si="83"/>
        <v>0.89936663740772271</v>
      </c>
      <c r="G215">
        <f t="shared" ca="1" si="83"/>
        <v>0.1731979834790901</v>
      </c>
      <c r="H215">
        <f t="shared" ca="1" si="83"/>
        <v>0.63466918386157123</v>
      </c>
      <c r="I215">
        <f t="shared" ca="1" si="83"/>
        <v>3.1062004869343296E-3</v>
      </c>
      <c r="M215" t="str">
        <f t="shared" ca="1" si="73"/>
        <v>안 지정 캐릭터 PP 일반등급</v>
      </c>
      <c r="N215">
        <f t="shared" ca="1" si="74"/>
        <v>3899</v>
      </c>
      <c r="O215">
        <f t="shared" ca="1" si="75"/>
        <v>3</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900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125</v>
      </c>
      <c r="Z215">
        <v>1100</v>
      </c>
      <c r="AA215" t="str">
        <f t="shared" ca="1" si="77"/>
        <v>fe</v>
      </c>
      <c r="AB215" t="s">
        <v>82</v>
      </c>
      <c r="AC215" t="s">
        <v>485</v>
      </c>
      <c r="AD215">
        <v>1</v>
      </c>
      <c r="AE215" t="s">
        <v>129</v>
      </c>
      <c r="AG215">
        <v>10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홍연의 해머</v>
      </c>
      <c r="AL215">
        <v>1</v>
      </c>
      <c r="AM21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v>
      </c>
      <c r="AN215" t="str">
        <f t="shared" ca="1" si="81"/>
        <v>{"dy":22,"sl":3,"tp":"fe","vl":"Equip4301","cn":1,"pt":"DI","pr":10}</v>
      </c>
    </row>
    <row r="216" spans="1:40">
      <c r="A216">
        <v>22</v>
      </c>
      <c r="B216">
        <v>4</v>
      </c>
      <c r="C216">
        <f t="shared" si="72"/>
        <v>0</v>
      </c>
      <c r="D216">
        <f t="shared" ca="1" si="83"/>
        <v>6.2529956841505752E-2</v>
      </c>
      <c r="E216">
        <f t="shared" ca="1" si="83"/>
        <v>0.76009685433660135</v>
      </c>
      <c r="F216">
        <f t="shared" ca="1" si="83"/>
        <v>0.73005692677300893</v>
      </c>
      <c r="G216">
        <f t="shared" ca="1" si="83"/>
        <v>4.4669334663780424E-2</v>
      </c>
      <c r="H216">
        <f t="shared" ca="1" si="83"/>
        <v>5.1458138662412778E-2</v>
      </c>
      <c r="I216">
        <f t="shared" ca="1" si="83"/>
        <v>0.15488819584950042</v>
      </c>
      <c r="M216" t="str">
        <f t="shared" ca="1" si="73"/>
        <v>안 지정 캐릭터 PP 일반등급</v>
      </c>
      <c r="N216">
        <f t="shared" ca="1" si="74"/>
        <v>76009</v>
      </c>
      <c r="O216">
        <f t="shared" ca="1" si="75"/>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3600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125</v>
      </c>
      <c r="Z216">
        <v>1100</v>
      </c>
      <c r="AA216" t="str">
        <f t="shared" ca="1" si="77"/>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v>
      </c>
      <c r="AN216" t="str">
        <f t="shared" ca="1" si="81"/>
        <v>{"dy":22,"sl":4,"tp":"upn","vl":"35187","cn":5,"pt":"GO","pr":1500}</v>
      </c>
    </row>
    <row r="217" spans="1:40">
      <c r="A217">
        <v>22</v>
      </c>
      <c r="B217">
        <v>5</v>
      </c>
      <c r="C217">
        <f t="shared" si="72"/>
        <v>0</v>
      </c>
      <c r="D217">
        <f t="shared" ca="1" si="83"/>
        <v>0.93433098113525703</v>
      </c>
      <c r="E217">
        <f t="shared" ca="1" si="83"/>
        <v>0.69425438750931823</v>
      </c>
      <c r="F217">
        <f t="shared" ca="1" si="83"/>
        <v>0.78794483041430863</v>
      </c>
      <c r="G217">
        <f t="shared" ca="1" si="83"/>
        <v>0.91320518690618158</v>
      </c>
      <c r="H217">
        <f t="shared" ca="1" si="83"/>
        <v>9.9650234119541659E-2</v>
      </c>
      <c r="I217">
        <f t="shared" ca="1" si="83"/>
        <v>0.76906444212671576</v>
      </c>
      <c r="M217" t="str">
        <f t="shared" ca="1" si="73"/>
        <v>안 지정 캐릭터 PP 일반등급</v>
      </c>
      <c r="N217">
        <f t="shared" ca="1" si="74"/>
        <v>69425</v>
      </c>
      <c r="O217">
        <f t="shared" ca="1" si="75"/>
        <v>11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3300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188</v>
      </c>
      <c r="W217">
        <v>1</v>
      </c>
      <c r="X217" t="s">
        <v>129</v>
      </c>
      <c r="Z217">
        <v>11</v>
      </c>
      <c r="AA217" t="str">
        <f t="shared" ca="1" si="77"/>
        <v>fe</v>
      </c>
      <c r="AB217" t="s">
        <v>82</v>
      </c>
      <c r="AC217" t="s">
        <v>395</v>
      </c>
      <c r="AD217">
        <v>1</v>
      </c>
      <c r="AE217" t="s">
        <v>125</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숨겨온 원한</v>
      </c>
      <c r="AL217">
        <v>1</v>
      </c>
      <c r="AM21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v>
      </c>
      <c r="AN217" t="str">
        <f t="shared" ca="1" si="81"/>
        <v>{"dy":22,"sl":5,"tp":"fe","vl":"Equip1002","cn":1,"pt":"GO","pr":900}</v>
      </c>
    </row>
    <row r="218" spans="1:40">
      <c r="A218">
        <v>22</v>
      </c>
      <c r="B218">
        <v>6</v>
      </c>
      <c r="C218">
        <f t="shared" si="72"/>
        <v>0</v>
      </c>
      <c r="D218">
        <f t="shared" ca="1" si="83"/>
        <v>0.19639166400000641</v>
      </c>
      <c r="E218">
        <f t="shared" ca="1" si="83"/>
        <v>0.62079637349696071</v>
      </c>
      <c r="F218">
        <f t="shared" ca="1" si="83"/>
        <v>0.12243679898088011</v>
      </c>
      <c r="G218">
        <f t="shared" ca="1" si="83"/>
        <v>0.60818561524015624</v>
      </c>
      <c r="H218">
        <f t="shared" ca="1" si="83"/>
        <v>0.82815909719483261</v>
      </c>
      <c r="I218">
        <f t="shared" ca="1" si="83"/>
        <v>0.92853039168160412</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253</v>
      </c>
      <c r="W218">
        <v>1</v>
      </c>
      <c r="X218" t="s">
        <v>125</v>
      </c>
      <c r="Z218">
        <v>3900</v>
      </c>
      <c r="AA218" t="str">
        <f t="shared" ca="1" si="77"/>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v>
      </c>
      <c r="AN218" t="str">
        <f t="shared" ca="1" si="81"/>
        <v>{"dy":22,"sl":6,"tp":"uph","vl":"38584","cn":9,"pt":"GO","pr":2700}</v>
      </c>
    </row>
    <row r="219" spans="1:40">
      <c r="A219">
        <v>22</v>
      </c>
      <c r="B219">
        <v>7</v>
      </c>
      <c r="C219">
        <f t="shared" si="72"/>
        <v>0</v>
      </c>
      <c r="D219">
        <f t="shared" ca="1" si="83"/>
        <v>0.96257680612303576</v>
      </c>
      <c r="E219">
        <f t="shared" ca="1" si="83"/>
        <v>0.45597618942138352</v>
      </c>
      <c r="F219">
        <f t="shared" ca="1" si="83"/>
        <v>0.58667155196534126</v>
      </c>
      <c r="G219">
        <f t="shared" ca="1" si="83"/>
        <v>0.98565661620687828</v>
      </c>
      <c r="H219">
        <f t="shared" ca="1" si="83"/>
        <v>0.79124616888154287</v>
      </c>
      <c r="I219">
        <f t="shared" ca="1" si="83"/>
        <v>0.73445198239087317</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245</v>
      </c>
      <c r="W219">
        <v>1</v>
      </c>
      <c r="X219" t="s">
        <v>125</v>
      </c>
      <c r="Z219">
        <v>800</v>
      </c>
      <c r="AA219" t="str">
        <f t="shared" ca="1" si="77"/>
        <v>fe</v>
      </c>
      <c r="AB219" t="s">
        <v>82</v>
      </c>
      <c r="AC219" t="s">
        <v>403</v>
      </c>
      <c r="AD219">
        <v>1</v>
      </c>
      <c r="AE219" t="s">
        <v>125</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v>
      </c>
      <c r="AN219" t="str">
        <f t="shared" ca="1" si="81"/>
        <v>{"dy":22,"sl":7,"tp":"fe","vl":"Equip8101","cn":1,"pt":"GO","pr":8000}</v>
      </c>
    </row>
    <row r="220" spans="1:40">
      <c r="A220">
        <v>22</v>
      </c>
      <c r="B220">
        <v>8</v>
      </c>
      <c r="C220">
        <f t="shared" si="72"/>
        <v>0</v>
      </c>
      <c r="D220">
        <f t="shared" ca="1" si="83"/>
        <v>0.41204061779507306</v>
      </c>
      <c r="E220">
        <f t="shared" ca="1" si="83"/>
        <v>0.4276165321354588</v>
      </c>
      <c r="F220">
        <f t="shared" ca="1" si="83"/>
        <v>0.39295728427472476</v>
      </c>
      <c r="G220">
        <f t="shared" ca="1" si="83"/>
        <v>0.93419108688850028</v>
      </c>
      <c r="H220">
        <f t="shared" ca="1" si="83"/>
        <v>0.16225389361021569</v>
      </c>
      <c r="I220">
        <f t="shared" ca="1" si="83"/>
        <v>0.27569582534776005</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v>
      </c>
      <c r="AN220" t="str">
        <f t="shared" ca="1" si="81"/>
        <v>{"dy":22,"sl":8}</v>
      </c>
    </row>
    <row r="221" spans="1:40">
      <c r="A221">
        <v>22</v>
      </c>
      <c r="B221">
        <v>9</v>
      </c>
      <c r="C221">
        <f t="shared" si="72"/>
        <v>0</v>
      </c>
      <c r="D221">
        <f t="shared" ca="1" si="83"/>
        <v>0.97228592392914626</v>
      </c>
      <c r="E221">
        <f t="shared" ca="1" si="83"/>
        <v>0.7565419311270859</v>
      </c>
      <c r="F221">
        <f t="shared" ca="1" si="83"/>
        <v>0.71769609608576501</v>
      </c>
      <c r="G221">
        <f t="shared" ca="1" si="83"/>
        <v>1.9456408592225638E-2</v>
      </c>
      <c r="H221">
        <f t="shared" ca="1" si="83"/>
        <v>0.20245279505126101</v>
      </c>
      <c r="I221">
        <f t="shared" ca="1" si="83"/>
        <v>0.62146257984445297</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v>
      </c>
      <c r="AN221" t="str">
        <f t="shared" ca="1" si="81"/>
        <v>{"dy":22,"sl":9}</v>
      </c>
    </row>
    <row r="222" spans="1:40">
      <c r="A222">
        <v>23</v>
      </c>
      <c r="B222">
        <v>0</v>
      </c>
      <c r="C222">
        <f t="shared" si="72"/>
        <v>0</v>
      </c>
      <c r="D222">
        <f t="shared" ref="D222:I231" ca="1" si="84">RAND()</f>
        <v>0.13389774009199418</v>
      </c>
      <c r="E222">
        <f t="shared" ca="1" si="84"/>
        <v>0.97890109160655925</v>
      </c>
      <c r="F222">
        <f t="shared" ca="1" si="84"/>
        <v>0.78605652624251576</v>
      </c>
      <c r="G222">
        <f t="shared" ca="1" si="84"/>
        <v>0.88582161307740559</v>
      </c>
      <c r="H222">
        <f t="shared" ca="1" si="84"/>
        <v>0.26689100494011242</v>
      </c>
      <c r="I222">
        <f t="shared" ca="1" si="84"/>
        <v>0.89380479355458997</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199</v>
      </c>
      <c r="W222">
        <v>1</v>
      </c>
      <c r="X222" t="s">
        <v>125</v>
      </c>
      <c r="Z222">
        <v>3400</v>
      </c>
      <c r="AA222" t="str">
        <f t="shared" ca="1" si="77"/>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v>
      </c>
      <c r="AN222" t="str">
        <f t="shared" ca="1" si="81"/>
        <v>{"dy":23,"sl":0,"tp":"upn","vl":"20153","cn":11,"pt":"GO","pr":3300}</v>
      </c>
    </row>
    <row r="223" spans="1:40">
      <c r="A223">
        <v>23</v>
      </c>
      <c r="B223">
        <v>1</v>
      </c>
      <c r="C223">
        <f t="shared" si="72"/>
        <v>0</v>
      </c>
      <c r="D223">
        <f t="shared" ca="1" si="84"/>
        <v>0.68524458715161163</v>
      </c>
      <c r="E223">
        <f t="shared" ca="1" si="84"/>
        <v>0.70682620751218073</v>
      </c>
      <c r="F223">
        <f t="shared" ca="1" si="84"/>
        <v>0.667801414239382</v>
      </c>
      <c r="G223">
        <f t="shared" ca="1" si="84"/>
        <v>0.47046333717547273</v>
      </c>
      <c r="H223">
        <f t="shared" ca="1" si="84"/>
        <v>0.84511876929373264</v>
      </c>
      <c r="I223">
        <f t="shared" ca="1" si="84"/>
        <v>0.19963075431806243</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e">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#VALUE!</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242</v>
      </c>
      <c r="W223">
        <v>1</v>
      </c>
      <c r="X223" t="s">
        <v>125</v>
      </c>
      <c r="Z223">
        <v>7000</v>
      </c>
      <c r="AA223" t="str">
        <f t="shared" ca="1" si="77"/>
        <v>fe</v>
      </c>
      <c r="AB223" t="s">
        <v>82</v>
      </c>
      <c r="AC223" t="s">
        <v>415</v>
      </c>
      <c r="AD223">
        <v>1</v>
      </c>
      <c r="AE223" t="s">
        <v>125</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v>
      </c>
      <c r="AN223" t="str">
        <f t="shared" ca="1" si="81"/>
        <v>{"dy":23,"sl":1,"tp":"fe","vl":"Equip5302","cn":1,"pt":"GO","pr":7000}</v>
      </c>
    </row>
    <row r="224" spans="1:40">
      <c r="A224">
        <v>23</v>
      </c>
      <c r="B224">
        <v>2</v>
      </c>
      <c r="C224">
        <f t="shared" si="72"/>
        <v>0</v>
      </c>
      <c r="D224">
        <f t="shared" ca="1" si="84"/>
        <v>6.4511857787383331E-2</v>
      </c>
      <c r="E224">
        <f t="shared" ca="1" si="84"/>
        <v>0.33667226783137338</v>
      </c>
      <c r="F224">
        <f t="shared" ca="1" si="84"/>
        <v>0.58857787183426957</v>
      </c>
      <c r="G224">
        <f t="shared" ca="1" si="84"/>
        <v>0.53090699651632001</v>
      </c>
      <c r="H224">
        <f t="shared" ca="1" si="84"/>
        <v>9.8848747980640805E-2</v>
      </c>
      <c r="I224">
        <f t="shared" ca="1" si="84"/>
        <v>0.24790056065694799</v>
      </c>
      <c r="M224" t="str">
        <f t="shared" ca="1" si="73"/>
        <v>안 지정 캐릭터 PP 영웅등급</v>
      </c>
      <c r="N224">
        <f t="shared" ca="1" si="74"/>
        <v>33667</v>
      </c>
      <c r="O224">
        <f t="shared" ca="1" si="75"/>
        <v>7</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2100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125</v>
      </c>
      <c r="Z224">
        <v>1400</v>
      </c>
      <c r="AA224" t="str">
        <f t="shared" ca="1" si="77"/>
        <v>upn</v>
      </c>
      <c r="AB224" t="s">
        <v>92</v>
      </c>
      <c r="AC224">
        <v>98118</v>
      </c>
      <c r="AD224">
        <v>6</v>
      </c>
      <c r="AE224" t="s">
        <v>379</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v>
      </c>
      <c r="AN224" t="str">
        <f t="shared" ca="1" si="81"/>
        <v>{"dy":23,"sl":2,"tp":"upn","vl":"98118","cn":6,"pt":"GO","pr":1800}</v>
      </c>
    </row>
    <row r="225" spans="1:40">
      <c r="A225">
        <v>23</v>
      </c>
      <c r="B225">
        <v>3</v>
      </c>
      <c r="C225">
        <f t="shared" si="72"/>
        <v>0</v>
      </c>
      <c r="D225">
        <f t="shared" ca="1" si="84"/>
        <v>0.39571972223086105</v>
      </c>
      <c r="E225">
        <f t="shared" ca="1" si="84"/>
        <v>0.13323014708390868</v>
      </c>
      <c r="F225">
        <f t="shared" ca="1" si="84"/>
        <v>1.9164737615114391E-2</v>
      </c>
      <c r="G225">
        <f t="shared" ca="1" si="84"/>
        <v>0.66663968260001749</v>
      </c>
      <c r="H225">
        <f t="shared" ca="1" si="84"/>
        <v>2.771878921658566E-2</v>
      </c>
      <c r="I225">
        <f t="shared" ca="1" si="84"/>
        <v>0.94291919418967396</v>
      </c>
      <c r="M225" t="str">
        <f t="shared" ca="1" si="73"/>
        <v>안 지정 캐릭터 PP 일반등급</v>
      </c>
      <c r="N225">
        <f t="shared" ca="1" si="74"/>
        <v>13323</v>
      </c>
      <c r="O225">
        <f t="shared" ca="1" si="75"/>
        <v>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125</v>
      </c>
      <c r="Z225">
        <v>900</v>
      </c>
      <c r="AA225" t="str">
        <f t="shared" ca="1" si="77"/>
        <v>fe</v>
      </c>
      <c r="AB225" t="s">
        <v>82</v>
      </c>
      <c r="AC225" t="s">
        <v>463</v>
      </c>
      <c r="AD225">
        <v>1</v>
      </c>
      <c r="AE225" t="s">
        <v>125</v>
      </c>
      <c r="AG225">
        <v>1400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별의 계시</v>
      </c>
      <c r="AL225">
        <v>1</v>
      </c>
      <c r="AM22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v>
      </c>
      <c r="AN225" t="str">
        <f t="shared" ca="1" si="81"/>
        <v>{"dy":23,"sl":3,"tp":"fe","vl":"Equip4101","cn":1,"pt":"GO","pr":1400}</v>
      </c>
    </row>
    <row r="226" spans="1:40">
      <c r="A226">
        <v>23</v>
      </c>
      <c r="B226">
        <v>4</v>
      </c>
      <c r="C226">
        <f t="shared" si="72"/>
        <v>0</v>
      </c>
      <c r="D226">
        <f t="shared" ca="1" si="84"/>
        <v>0.11266827672363522</v>
      </c>
      <c r="E226">
        <f t="shared" ca="1" si="84"/>
        <v>0.36603152680938922</v>
      </c>
      <c r="F226">
        <f t="shared" ca="1" si="84"/>
        <v>0.11168333235662731</v>
      </c>
      <c r="G226">
        <f t="shared" ca="1" si="84"/>
        <v>0.57853426473959213</v>
      </c>
      <c r="H226">
        <f t="shared" ca="1" si="84"/>
        <v>0.60996568313282795</v>
      </c>
      <c r="I226">
        <f t="shared" ca="1" si="84"/>
        <v>0.50376907012969852</v>
      </c>
      <c r="M226" t="str">
        <f t="shared" ca="1" si="73"/>
        <v>안 지정 캐릭터 PP 일반등급</v>
      </c>
      <c r="N226">
        <f t="shared" ca="1" si="74"/>
        <v>36603</v>
      </c>
      <c r="O226">
        <f t="shared" ca="1" si="75"/>
        <v>7</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2100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125</v>
      </c>
      <c r="Z226">
        <v>1400</v>
      </c>
      <c r="AA226" t="str">
        <f t="shared" ca="1" si="77"/>
        <v>fe</v>
      </c>
      <c r="AB226" t="s">
        <v>82</v>
      </c>
      <c r="AC226" t="s">
        <v>417</v>
      </c>
      <c r="AD226">
        <v>1</v>
      </c>
      <c r="AE226" t="s">
        <v>125</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v>
      </c>
      <c r="AN226" t="str">
        <f t="shared" ca="1" si="81"/>
        <v>{"dy":23,"sl":4,"tp":"fe","vl":"Equip2201","cn":1,"pt":"GO","pr":3500}</v>
      </c>
    </row>
    <row r="227" spans="1:40">
      <c r="A227">
        <v>23</v>
      </c>
      <c r="B227">
        <v>5</v>
      </c>
      <c r="C227">
        <f t="shared" si="72"/>
        <v>0</v>
      </c>
      <c r="D227">
        <f t="shared" ca="1" si="84"/>
        <v>0.92039304943452138</v>
      </c>
      <c r="E227">
        <f t="shared" ca="1" si="84"/>
        <v>9.4999371159127821E-2</v>
      </c>
      <c r="F227">
        <f t="shared" ca="1" si="84"/>
        <v>0.62158715731487924</v>
      </c>
      <c r="G227">
        <f t="shared" ca="1" si="84"/>
        <v>0.74832346711562669</v>
      </c>
      <c r="H227">
        <f t="shared" ca="1" si="84"/>
        <v>0.32730241953600248</v>
      </c>
      <c r="I227">
        <f t="shared" ca="1" si="84"/>
        <v>0.20354600565076431</v>
      </c>
      <c r="M227" t="str">
        <f t="shared" ca="1" si="73"/>
        <v>안 지정 캐릭터 PP 일반등급</v>
      </c>
      <c r="N227">
        <f t="shared" ca="1" si="74"/>
        <v>9499</v>
      </c>
      <c r="O227">
        <f t="shared" ca="1" si="75"/>
        <v>4</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1200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201</v>
      </c>
      <c r="W227">
        <v>1</v>
      </c>
      <c r="X227" t="s">
        <v>125</v>
      </c>
      <c r="Z227">
        <v>1700</v>
      </c>
      <c r="AA227" t="str">
        <f t="shared" ca="1" si="77"/>
        <v>uph</v>
      </c>
      <c r="AB227" t="s">
        <v>91</v>
      </c>
      <c r="AC227">
        <v>98421</v>
      </c>
      <c r="AD227">
        <v>14</v>
      </c>
      <c r="AE227" t="s">
        <v>375</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v>
      </c>
      <c r="AN227" t="str">
        <f t="shared" ca="1" si="81"/>
        <v>{"dy":23,"sl":5,"tp":"uph","vl":"98421","cn":14,"pt":"DI","pr":3}</v>
      </c>
    </row>
    <row r="228" spans="1:40">
      <c r="A228">
        <v>23</v>
      </c>
      <c r="B228">
        <v>6</v>
      </c>
      <c r="C228">
        <f t="shared" si="72"/>
        <v>0</v>
      </c>
      <c r="D228">
        <f t="shared" ca="1" si="84"/>
        <v>0.20888185386406577</v>
      </c>
      <c r="E228">
        <f t="shared" ca="1" si="84"/>
        <v>0.77044821856799317</v>
      </c>
      <c r="F228">
        <f t="shared" ca="1" si="84"/>
        <v>0.15802565704465987</v>
      </c>
      <c r="G228">
        <f t="shared" ca="1" si="84"/>
        <v>0.67449765436488607</v>
      </c>
      <c r="H228">
        <f t="shared" ca="1" si="84"/>
        <v>0.62443005262555606</v>
      </c>
      <c r="I228">
        <f t="shared" ca="1" si="84"/>
        <v>0.82652298242673983</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254</v>
      </c>
      <c r="W228">
        <v>1</v>
      </c>
      <c r="X228" t="s">
        <v>125</v>
      </c>
      <c r="Z228">
        <v>3500</v>
      </c>
      <c r="AA228" t="str">
        <f t="shared" ca="1" si="77"/>
        <v>fe</v>
      </c>
      <c r="AB228" t="s">
        <v>82</v>
      </c>
      <c r="AC228" t="s">
        <v>294</v>
      </c>
      <c r="AD228">
        <v>1</v>
      </c>
      <c r="AE228" t="s">
        <v>125</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v>
      </c>
      <c r="AN228" t="str">
        <f t="shared" ca="1" si="81"/>
        <v>{"dy":23,"sl":6,"tp":"fe","vl":"Equip7001","cn":1,"pt":"GO","pr":1700}</v>
      </c>
    </row>
    <row r="229" spans="1:40">
      <c r="A229">
        <v>23</v>
      </c>
      <c r="B229">
        <v>7</v>
      </c>
      <c r="C229">
        <f t="shared" si="72"/>
        <v>0</v>
      </c>
      <c r="D229">
        <f t="shared" ca="1" si="84"/>
        <v>6.7555221052296388E-2</v>
      </c>
      <c r="E229">
        <f t="shared" ca="1" si="84"/>
        <v>7.2207398538024381E-2</v>
      </c>
      <c r="F229">
        <f t="shared" ca="1" si="84"/>
        <v>0.35322235703590299</v>
      </c>
      <c r="G229">
        <f t="shared" ca="1" si="84"/>
        <v>8.3052691943959922E-2</v>
      </c>
      <c r="H229">
        <f t="shared" ca="1" si="84"/>
        <v>0.96855571718778544</v>
      </c>
      <c r="I229">
        <f t="shared" ca="1" si="84"/>
        <v>0.53444997046284692</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DI</v>
      </c>
      <c r="Q229" t="e">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#VALUE!</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198</v>
      </c>
      <c r="W229">
        <v>1</v>
      </c>
      <c r="X229" t="s">
        <v>125</v>
      </c>
      <c r="Z229">
        <v>74200</v>
      </c>
      <c r="AA229" t="str">
        <f t="shared" ca="1" si="77"/>
        <v>fe</v>
      </c>
      <c r="AB229" t="s">
        <v>82</v>
      </c>
      <c r="AC229" t="s">
        <v>456</v>
      </c>
      <c r="AD229">
        <v>1</v>
      </c>
      <c r="AE229" t="s">
        <v>125</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v>
      </c>
      <c r="AN229" t="str">
        <f t="shared" ca="1" si="81"/>
        <v>{"dy":23,"sl":7,"tp":"fe","vl":"Equip8301","cn":1,"pt":"GO","pr":74200}</v>
      </c>
    </row>
    <row r="230" spans="1:40">
      <c r="A230">
        <v>23</v>
      </c>
      <c r="B230">
        <v>8</v>
      </c>
      <c r="C230">
        <f t="shared" si="72"/>
        <v>0</v>
      </c>
      <c r="D230">
        <f t="shared" ca="1" si="84"/>
        <v>0.50626165592493055</v>
      </c>
      <c r="E230">
        <f t="shared" ca="1" si="84"/>
        <v>2.9385195177102141E-2</v>
      </c>
      <c r="F230">
        <f t="shared" ca="1" si="84"/>
        <v>0.34098857507488833</v>
      </c>
      <c r="G230">
        <f t="shared" ca="1" si="84"/>
        <v>0.93249911103853023</v>
      </c>
      <c r="H230">
        <f t="shared" ca="1" si="84"/>
        <v>0.90922058610762224</v>
      </c>
      <c r="I230">
        <f t="shared" ca="1" si="84"/>
        <v>0.92464508525688871</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v>
      </c>
      <c r="AN230" t="str">
        <f t="shared" ca="1" si="81"/>
        <v>{"dy":23,"sl":8}</v>
      </c>
    </row>
    <row r="231" spans="1:40">
      <c r="A231">
        <v>23</v>
      </c>
      <c r="B231">
        <v>9</v>
      </c>
      <c r="C231">
        <f t="shared" si="72"/>
        <v>0</v>
      </c>
      <c r="D231">
        <f t="shared" ca="1" si="84"/>
        <v>0.19063168354967663</v>
      </c>
      <c r="E231">
        <f t="shared" ca="1" si="84"/>
        <v>0.90273025323353262</v>
      </c>
      <c r="F231">
        <f t="shared" ca="1" si="84"/>
        <v>0.9900044708308442</v>
      </c>
      <c r="G231">
        <f t="shared" ca="1" si="84"/>
        <v>0.31747351483451769</v>
      </c>
      <c r="H231">
        <f t="shared" ca="1" si="84"/>
        <v>0.65815920432153674</v>
      </c>
      <c r="I231">
        <f t="shared" ca="1" si="84"/>
        <v>0.80357135150469294</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v>
      </c>
      <c r="AN231" t="str">
        <f t="shared" ca="1" si="81"/>
        <v>{"dy":23,"sl":9}</v>
      </c>
    </row>
    <row r="232" spans="1:40">
      <c r="A232">
        <v>24</v>
      </c>
      <c r="B232">
        <v>0</v>
      </c>
      <c r="C232">
        <f t="shared" si="72"/>
        <v>0</v>
      </c>
      <c r="D232">
        <f t="shared" ref="D232:I241" ca="1" si="85">RAND()</f>
        <v>0.64650620284849314</v>
      </c>
      <c r="E232">
        <f t="shared" ca="1" si="85"/>
        <v>2.5231701772344683E-2</v>
      </c>
      <c r="F232">
        <f t="shared" ca="1" si="85"/>
        <v>0.50475517371405887</v>
      </c>
      <c r="G232">
        <f t="shared" ca="1" si="85"/>
        <v>0.76306086244392146</v>
      </c>
      <c r="H232">
        <f t="shared" ca="1" si="85"/>
        <v>0.62467045328260162</v>
      </c>
      <c r="I232">
        <f t="shared" ca="1" si="85"/>
        <v>6.0288821905933099E-2</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129</v>
      </c>
      <c r="Z232">
        <v>29</v>
      </c>
      <c r="AA232" t="str">
        <f t="shared" ca="1" si="77"/>
        <v>upn</v>
      </c>
      <c r="AB232" t="s">
        <v>92</v>
      </c>
      <c r="AC232">
        <v>11471</v>
      </c>
      <c r="AD232">
        <v>12</v>
      </c>
      <c r="AE232" t="s">
        <v>375</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v>
      </c>
      <c r="AN232" t="str">
        <f t="shared" ca="1" si="81"/>
        <v>{"dy":24,"sl":0,"tp":"upn","vl":"11471","cn":12,"pt":"DI","pr":3}</v>
      </c>
    </row>
    <row r="233" spans="1:40">
      <c r="A233">
        <v>24</v>
      </c>
      <c r="B233">
        <v>1</v>
      </c>
      <c r="C233">
        <f t="shared" si="72"/>
        <v>0</v>
      </c>
      <c r="D233">
        <f t="shared" ca="1" si="85"/>
        <v>0.95075956621528535</v>
      </c>
      <c r="E233">
        <f t="shared" ca="1" si="85"/>
        <v>5.6257202756702984E-2</v>
      </c>
      <c r="F233">
        <f t="shared" ca="1" si="85"/>
        <v>0.47177409799067338</v>
      </c>
      <c r="G233">
        <f t="shared" ca="1" si="85"/>
        <v>2.3536791519194189E-3</v>
      </c>
      <c r="H233">
        <f t="shared" ca="1" si="85"/>
        <v>0.46581081947986536</v>
      </c>
      <c r="I233">
        <f t="shared" ca="1" si="85"/>
        <v>0.93010015471475693</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e">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#VALUE!</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247</v>
      </c>
      <c r="W233">
        <v>1</v>
      </c>
      <c r="X233" t="s">
        <v>125</v>
      </c>
      <c r="Z233">
        <v>1000</v>
      </c>
      <c r="AA233" t="str">
        <f t="shared" ca="1" si="77"/>
        <v>fe</v>
      </c>
      <c r="AB233" t="s">
        <v>82</v>
      </c>
      <c r="AC233" t="s">
        <v>374</v>
      </c>
      <c r="AD233">
        <v>1</v>
      </c>
      <c r="AE233" t="s">
        <v>125</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v>
      </c>
      <c r="AN233" t="str">
        <f t="shared" ca="1" si="81"/>
        <v>{"dy":24,"sl":1,"tp":"fe","vl":"Equip0102","cn":1,"pt":"GO","pr":1000}</v>
      </c>
    </row>
    <row r="234" spans="1:40">
      <c r="A234">
        <v>24</v>
      </c>
      <c r="B234">
        <v>2</v>
      </c>
      <c r="C234">
        <f t="shared" si="72"/>
        <v>0</v>
      </c>
      <c r="D234">
        <f t="shared" ca="1" si="85"/>
        <v>0.63849806361457451</v>
      </c>
      <c r="E234">
        <f t="shared" ca="1" si="85"/>
        <v>0.20838632712432847</v>
      </c>
      <c r="F234">
        <f t="shared" ca="1" si="85"/>
        <v>0.53458177806313101</v>
      </c>
      <c r="G234">
        <f t="shared" ca="1" si="85"/>
        <v>0.76894279951323619</v>
      </c>
      <c r="H234">
        <f t="shared" ca="1" si="85"/>
        <v>0.61230662001130287</v>
      </c>
      <c r="I234">
        <f t="shared" ca="1" si="85"/>
        <v>0.91426113568243228</v>
      </c>
      <c r="M234" t="str">
        <f t="shared" ca="1" si="73"/>
        <v>안 지정 캐릭터 PP 영웅등급</v>
      </c>
      <c r="N234">
        <f t="shared" ca="1" si="74"/>
        <v>20838</v>
      </c>
      <c r="O234">
        <f t="shared" ca="1" si="75"/>
        <v>5</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1500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125</v>
      </c>
      <c r="Z234">
        <v>1200</v>
      </c>
      <c r="AA234" t="str">
        <f t="shared" ca="1" si="77"/>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v>
      </c>
      <c r="AN234" t="str">
        <f t="shared" ca="1" si="81"/>
        <v>{"dy":24,"sl":2,"tp":"uph","vl":"52405","cn":9,"pt":"GO","pr":2700}</v>
      </c>
    </row>
    <row r="235" spans="1:40">
      <c r="A235">
        <v>24</v>
      </c>
      <c r="B235">
        <v>3</v>
      </c>
      <c r="C235">
        <f t="shared" si="72"/>
        <v>0</v>
      </c>
      <c r="D235">
        <f t="shared" ca="1" si="85"/>
        <v>1.1216585860016615E-3</v>
      </c>
      <c r="E235">
        <f t="shared" ca="1" si="85"/>
        <v>0.29686608407162374</v>
      </c>
      <c r="F235">
        <f t="shared" ca="1" si="85"/>
        <v>2.4078917317991944E-2</v>
      </c>
      <c r="G235">
        <f t="shared" ca="1" si="85"/>
        <v>0.28844047086895619</v>
      </c>
      <c r="H235">
        <f t="shared" ca="1" si="85"/>
        <v>0.37104273475534633</v>
      </c>
      <c r="I235">
        <f t="shared" ca="1" si="85"/>
        <v>0.36376183854755317</v>
      </c>
      <c r="M235" t="str">
        <f t="shared" ca="1" si="73"/>
        <v>안 지정 캐릭터 PP 영웅등급</v>
      </c>
      <c r="N235">
        <f t="shared" ca="1" si="74"/>
        <v>29686</v>
      </c>
      <c r="O235">
        <f t="shared" ca="1" si="75"/>
        <v>6</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1800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125</v>
      </c>
      <c r="Z235">
        <v>900</v>
      </c>
      <c r="AA235" t="str">
        <f t="shared" ca="1" si="77"/>
        <v>fe</v>
      </c>
      <c r="AB235" t="s">
        <v>82</v>
      </c>
      <c r="AC235" t="s">
        <v>259</v>
      </c>
      <c r="AD235">
        <v>1</v>
      </c>
      <c r="AE235" t="s">
        <v>125</v>
      </c>
      <c r="AG235">
        <v>7600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태양과 달과 별</v>
      </c>
      <c r="AL235">
        <v>1</v>
      </c>
      <c r="AM23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v>
      </c>
      <c r="AN235" t="str">
        <f t="shared" ca="1" si="81"/>
        <v>{"dy":24,"sl":3,"tp":"fe","vl":"Equip3302","cn":1,"pt":"GO","pr":7600}</v>
      </c>
    </row>
    <row r="236" spans="1:40">
      <c r="A236">
        <v>24</v>
      </c>
      <c r="B236">
        <v>4</v>
      </c>
      <c r="C236">
        <f t="shared" si="72"/>
        <v>0</v>
      </c>
      <c r="D236">
        <f t="shared" ca="1" si="85"/>
        <v>0.56269204578065035</v>
      </c>
      <c r="E236">
        <f t="shared" ca="1" si="85"/>
        <v>0.81614350655842394</v>
      </c>
      <c r="F236">
        <f t="shared" ca="1" si="85"/>
        <v>0.80970456273505809</v>
      </c>
      <c r="G236">
        <f t="shared" ca="1" si="85"/>
        <v>0.87523277900412288</v>
      </c>
      <c r="H236">
        <f t="shared" ca="1" si="85"/>
        <v>0.8613278318406854</v>
      </c>
      <c r="I236">
        <f t="shared" ca="1" si="85"/>
        <v>0.66619977226794747</v>
      </c>
      <c r="M236" t="str">
        <f t="shared" ca="1" si="73"/>
        <v>안 지정 캐릭터 PP 일반등급</v>
      </c>
      <c r="N236">
        <f t="shared" ca="1" si="74"/>
        <v>81614</v>
      </c>
      <c r="O236">
        <f t="shared" ca="1" si="75"/>
        <v>12</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3600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125</v>
      </c>
      <c r="Z236">
        <v>1400</v>
      </c>
      <c r="AA236" t="str">
        <f t="shared" ca="1" si="77"/>
        <v>fe</v>
      </c>
      <c r="AB236" t="s">
        <v>82</v>
      </c>
      <c r="AC236" t="s">
        <v>397</v>
      </c>
      <c r="AD236">
        <v>1</v>
      </c>
      <c r="AE236" t="s">
        <v>125</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v>
      </c>
      <c r="AN236" t="str">
        <f t="shared" ca="1" si="81"/>
        <v>{"dy":24,"sl":4,"tp":"fe","vl":"Equip3001","cn":1,"pt":"GO","pr":700}</v>
      </c>
    </row>
    <row r="237" spans="1:40">
      <c r="A237">
        <v>24</v>
      </c>
      <c r="B237">
        <v>5</v>
      </c>
      <c r="C237">
        <f t="shared" si="72"/>
        <v>0</v>
      </c>
      <c r="D237">
        <f t="shared" ca="1" si="85"/>
        <v>0.39720594802556253</v>
      </c>
      <c r="E237">
        <f t="shared" ca="1" si="85"/>
        <v>0.27410176083736992</v>
      </c>
      <c r="F237">
        <f t="shared" ca="1" si="85"/>
        <v>0.11512982494674207</v>
      </c>
      <c r="G237">
        <f t="shared" ca="1" si="85"/>
        <v>0.68224157039168776</v>
      </c>
      <c r="H237">
        <f t="shared" ca="1" si="85"/>
        <v>0.19627520751295879</v>
      </c>
      <c r="I237">
        <f t="shared" ca="1" si="85"/>
        <v>0.21709313482938186</v>
      </c>
      <c r="M237" t="str">
        <f t="shared" ca="1" si="73"/>
        <v>지정 장비</v>
      </c>
      <c r="N237" t="e">
        <f t="shared" ca="1" si="74"/>
        <v>#VALUE!</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t="e">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#VALUE!</v>
      </c>
      <c r="S237" t="e">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#VALUE!</v>
      </c>
      <c r="T237" t="e">
        <f t="shared" ca="1" si="76"/>
        <v>#VALUE!</v>
      </c>
      <c r="U237" t="s">
        <v>91</v>
      </c>
      <c r="V237">
        <v>15462</v>
      </c>
      <c r="W237">
        <v>9</v>
      </c>
      <c r="X237" t="s">
        <v>125</v>
      </c>
      <c r="Z237">
        <v>900</v>
      </c>
      <c r="AA237" t="str">
        <f t="shared" ca="1" si="77"/>
        <v>fe</v>
      </c>
      <c r="AB237" t="s">
        <v>82</v>
      </c>
      <c r="AC237" t="s">
        <v>458</v>
      </c>
      <c r="AD237">
        <v>1</v>
      </c>
      <c r="AE237" t="s">
        <v>125</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몬스터 세포</v>
      </c>
      <c r="AL237">
        <v>1</v>
      </c>
      <c r="AM23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v>
      </c>
      <c r="AN237" t="str">
        <f t="shared" ca="1" si="81"/>
        <v>{"dy":24,"sl":5,"tp":"fe","vl":"Equip2102","cn":1,"pt":"GO","pr":1100}</v>
      </c>
    </row>
    <row r="238" spans="1:40">
      <c r="A238">
        <v>24</v>
      </c>
      <c r="B238">
        <v>6</v>
      </c>
      <c r="C238">
        <f t="shared" si="72"/>
        <v>0</v>
      </c>
      <c r="D238">
        <f t="shared" ca="1" si="85"/>
        <v>0.25720769418469824</v>
      </c>
      <c r="E238">
        <f t="shared" ca="1" si="85"/>
        <v>0.71738491616410305</v>
      </c>
      <c r="F238">
        <f t="shared" ca="1" si="85"/>
        <v>0.6255296573272292</v>
      </c>
      <c r="G238">
        <f t="shared" ca="1" si="85"/>
        <v>0.59772931441383625</v>
      </c>
      <c r="H238">
        <f t="shared" ca="1" si="85"/>
        <v>0.52493456055198717</v>
      </c>
      <c r="I238">
        <f t="shared" ca="1" si="85"/>
        <v>0.2503553175365234</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185</v>
      </c>
      <c r="W238">
        <v>1</v>
      </c>
      <c r="X238" t="s">
        <v>125</v>
      </c>
      <c r="Z238">
        <v>74400</v>
      </c>
      <c r="AA238" t="str">
        <f t="shared" ca="1" si="77"/>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v>
      </c>
      <c r="AN238" t="str">
        <f t="shared" ca="1" si="81"/>
        <v>{"dy":24,"sl":6,"tp":"uph","vl":"15462","cn":10,"pt":"GO","pr":3000}</v>
      </c>
    </row>
    <row r="239" spans="1:40">
      <c r="A239">
        <v>24</v>
      </c>
      <c r="B239">
        <v>7</v>
      </c>
      <c r="C239">
        <f t="shared" si="72"/>
        <v>0</v>
      </c>
      <c r="D239">
        <f t="shared" ca="1" si="85"/>
        <v>0.50607162277843143</v>
      </c>
      <c r="E239">
        <f t="shared" ca="1" si="85"/>
        <v>0.52865362652332093</v>
      </c>
      <c r="F239">
        <f t="shared" ca="1" si="85"/>
        <v>0.23870506224225485</v>
      </c>
      <c r="G239">
        <f t="shared" ca="1" si="85"/>
        <v>0.43476273793464348</v>
      </c>
      <c r="H239">
        <f t="shared" ca="1" si="85"/>
        <v>0.73004651207546156</v>
      </c>
      <c r="I239">
        <f t="shared" ca="1" si="85"/>
        <v>0.61329569166332243</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250</v>
      </c>
      <c r="W239">
        <v>1</v>
      </c>
      <c r="X239" t="s">
        <v>125</v>
      </c>
      <c r="Z239">
        <v>700</v>
      </c>
      <c r="AA239" t="str">
        <f t="shared" ca="1" si="77"/>
        <v>fe</v>
      </c>
      <c r="AB239" t="s">
        <v>82</v>
      </c>
      <c r="AC239" t="s">
        <v>378</v>
      </c>
      <c r="AD239">
        <v>1</v>
      </c>
      <c r="AE239" t="s">
        <v>125</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v>
      </c>
      <c r="AN239" t="str">
        <f t="shared" ca="1" si="81"/>
        <v>{"dy":24,"sl":7,"tp":"fe","vl":"Equip6102","cn":1,"pt":"GO","pr":3100}</v>
      </c>
    </row>
    <row r="240" spans="1:40">
      <c r="A240">
        <v>24</v>
      </c>
      <c r="B240">
        <v>8</v>
      </c>
      <c r="C240">
        <f t="shared" si="72"/>
        <v>0</v>
      </c>
      <c r="D240">
        <f t="shared" ca="1" si="85"/>
        <v>0.5545052163631834</v>
      </c>
      <c r="E240">
        <f t="shared" ca="1" si="85"/>
        <v>0.32284424424573577</v>
      </c>
      <c r="F240">
        <f t="shared" ca="1" si="85"/>
        <v>0.5545664676553268</v>
      </c>
      <c r="G240">
        <f t="shared" ca="1" si="85"/>
        <v>0.5817971472822252</v>
      </c>
      <c r="H240">
        <f t="shared" ca="1" si="85"/>
        <v>0.63726105145549383</v>
      </c>
      <c r="I240">
        <f t="shared" ca="1" si="85"/>
        <v>0.68673511910438922</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fl5</v>
      </c>
      <c r="AB240" t="s">
        <v>434</v>
      </c>
      <c r="AC240" t="s">
        <v>494</v>
      </c>
      <c r="AD240">
        <v>1</v>
      </c>
      <c r="AE240" t="s">
        <v>129</v>
      </c>
      <c r="AF240">
        <v>80</v>
      </c>
      <c r="AG240">
        <v>49</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그루퍼스</v>
      </c>
      <c r="AL240">
        <v>1</v>
      </c>
      <c r="AM24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v>
      </c>
      <c r="AN240" t="str">
        <f t="shared" ca="1" si="81"/>
        <v>{"dy":24,"sl":8,"tp":"fl5","vl":"Actor2010","cn":1,"pt":"DI","pp":80,"pr":49}</v>
      </c>
    </row>
    <row r="241" spans="1:40">
      <c r="A241">
        <v>24</v>
      </c>
      <c r="B241">
        <v>9</v>
      </c>
      <c r="C241">
        <f t="shared" si="72"/>
        <v>0</v>
      </c>
      <c r="D241">
        <f t="shared" ca="1" si="85"/>
        <v>0.43290505804062618</v>
      </c>
      <c r="E241">
        <f t="shared" ca="1" si="85"/>
        <v>0.32877335723787315</v>
      </c>
      <c r="F241">
        <f t="shared" ca="1" si="85"/>
        <v>0.19830057565471415</v>
      </c>
      <c r="G241">
        <f t="shared" ca="1" si="85"/>
        <v>0.60402904014895087</v>
      </c>
      <c r="H241">
        <f t="shared" ca="1" si="85"/>
        <v>0.5072779723047266</v>
      </c>
      <c r="I241">
        <f t="shared" ca="1" si="85"/>
        <v>0.89114638135177437</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fl6</v>
      </c>
      <c r="AB241" t="s">
        <v>435</v>
      </c>
      <c r="AC241" t="s">
        <v>494</v>
      </c>
      <c r="AD241">
        <v>1</v>
      </c>
      <c r="AE241" t="s">
        <v>129</v>
      </c>
      <c r="AF241">
        <v>80</v>
      </c>
      <c r="AG241">
        <v>49</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그루퍼스</v>
      </c>
      <c r="AL241">
        <v>1</v>
      </c>
      <c r="AM24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v>
      </c>
      <c r="AN241" t="str">
        <f t="shared" ca="1" si="81"/>
        <v>{"dy":24,"sl":9,"tp":"fl6","vl":"Actor2010","cn":1,"pt":"DI","pp":80,"pr":49}</v>
      </c>
    </row>
    <row r="242" spans="1:40">
      <c r="A242">
        <v>25</v>
      </c>
      <c r="B242">
        <v>0</v>
      </c>
      <c r="C242">
        <f t="shared" si="72"/>
        <v>0</v>
      </c>
      <c r="D242">
        <f t="shared" ref="D242:I251" ca="1" si="86">RAND()</f>
        <v>0.16804645098241511</v>
      </c>
      <c r="E242">
        <f t="shared" ca="1" si="86"/>
        <v>0.67655734360849573</v>
      </c>
      <c r="F242">
        <f t="shared" ca="1" si="86"/>
        <v>0.42826117333043934</v>
      </c>
      <c r="G242">
        <f t="shared" ca="1" si="86"/>
        <v>0.81751354406314047</v>
      </c>
      <c r="H242">
        <f t="shared" ca="1" si="86"/>
        <v>0.45937774610078952</v>
      </c>
      <c r="I242">
        <f t="shared" ca="1" si="86"/>
        <v>2.0532466209296496E-3</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238</v>
      </c>
      <c r="W242">
        <v>1</v>
      </c>
      <c r="X242" t="s">
        <v>125</v>
      </c>
      <c r="Z242">
        <v>800</v>
      </c>
      <c r="AA242" t="str">
        <f t="shared" ca="1" si="77"/>
        <v>fe</v>
      </c>
      <c r="AB242" t="s">
        <v>82</v>
      </c>
      <c r="AC242" t="s">
        <v>395</v>
      </c>
      <c r="AD242">
        <v>1</v>
      </c>
      <c r="AE242" t="s">
        <v>125</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v>
      </c>
      <c r="AN242" t="str">
        <f t="shared" ca="1" si="81"/>
        <v>{"dy":25,"sl":0,"tp":"fe","vl":"Equip1002","cn":1,"pt":"GO","pr":800}</v>
      </c>
    </row>
    <row r="243" spans="1:40">
      <c r="A243">
        <v>25</v>
      </c>
      <c r="B243">
        <v>1</v>
      </c>
      <c r="C243">
        <f t="shared" si="72"/>
        <v>0</v>
      </c>
      <c r="D243">
        <f t="shared" ca="1" si="86"/>
        <v>0.42661617207679292</v>
      </c>
      <c r="E243">
        <f t="shared" ca="1" si="86"/>
        <v>6.6517000753265609E-3</v>
      </c>
      <c r="F243">
        <f t="shared" ca="1" si="86"/>
        <v>0.89081802740210636</v>
      </c>
      <c r="G243">
        <f t="shared" ca="1" si="86"/>
        <v>0.58446879570189969</v>
      </c>
      <c r="H243">
        <f t="shared" ca="1" si="86"/>
        <v>0.77492287046676367</v>
      </c>
      <c r="I243">
        <f t="shared" ca="1" si="86"/>
        <v>0.19465828468036472</v>
      </c>
      <c r="J243" t="s">
        <v>82</v>
      </c>
      <c r="K243" t="s">
        <v>457</v>
      </c>
      <c r="M243" t="str">
        <f t="shared" si="73"/>
        <v>지정 장비</v>
      </c>
      <c r="N243" t="str">
        <f t="shared" ca="1" si="74"/>
        <v>Equip0403</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33</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17</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전설</v>
      </c>
      <c r="U243" t="s">
        <v>82</v>
      </c>
      <c r="V243" t="s">
        <v>292</v>
      </c>
      <c r="W243">
        <v>1</v>
      </c>
      <c r="X243" t="s">
        <v>125</v>
      </c>
      <c r="Z243">
        <v>1500</v>
      </c>
      <c r="AA243" t="str">
        <f t="shared" ca="1" si="77"/>
        <v>fe</v>
      </c>
      <c r="AB243" t="s">
        <v>82</v>
      </c>
      <c r="AC243" t="s">
        <v>480</v>
      </c>
      <c r="AD243">
        <v>1</v>
      </c>
      <c r="AE243" t="s">
        <v>125</v>
      </c>
      <c r="AG243">
        <v>2500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작은 별 완드</v>
      </c>
      <c r="AL243">
        <v>1</v>
      </c>
      <c r="AM24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v>
      </c>
      <c r="AN243" t="str">
        <f t="shared" ca="1" si="81"/>
        <v>{"dy":25,"sl":1,"tp":"fe","vl":"Equip3202","cn":1,"pt":"GO","pr":2500}</v>
      </c>
    </row>
    <row r="244" spans="1:40">
      <c r="A244">
        <v>25</v>
      </c>
      <c r="B244">
        <v>2</v>
      </c>
      <c r="C244">
        <f t="shared" si="72"/>
        <v>0</v>
      </c>
      <c r="D244">
        <f t="shared" ca="1" si="86"/>
        <v>0.46333868672767464</v>
      </c>
      <c r="E244">
        <f t="shared" ca="1" si="86"/>
        <v>1.5158333778650612E-2</v>
      </c>
      <c r="F244">
        <f t="shared" ca="1" si="86"/>
        <v>0.39020692860092132</v>
      </c>
      <c r="G244">
        <f t="shared" ca="1" si="86"/>
        <v>0.51079697516109557</v>
      </c>
      <c r="H244">
        <f t="shared" ca="1" si="86"/>
        <v>0.54977689942455599</v>
      </c>
      <c r="I244">
        <f t="shared" ca="1" si="86"/>
        <v>0.48622401543544524</v>
      </c>
      <c r="M244" t="str">
        <f t="shared" ca="1" si="73"/>
        <v>안 지정 캐릭터 PP 영웅등급</v>
      </c>
      <c r="N244">
        <f t="shared" ca="1" si="74"/>
        <v>1515</v>
      </c>
      <c r="O244">
        <f t="shared" ca="1" si="75"/>
        <v>3</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125</v>
      </c>
      <c r="Z244">
        <v>1400</v>
      </c>
      <c r="AA244" t="str">
        <f t="shared" ca="1" si="77"/>
        <v>fe</v>
      </c>
      <c r="AB244" t="s">
        <v>82</v>
      </c>
      <c r="AC244" t="s">
        <v>442</v>
      </c>
      <c r="AD244">
        <v>1</v>
      </c>
      <c r="AE244" t="s">
        <v>125</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v>
      </c>
      <c r="AN244" t="str">
        <f t="shared" ca="1" si="81"/>
        <v>{"dy":25,"sl":2,"tp":"fe","vl":"Equip5101","cn":1,"pt":"GO","pr":1200}</v>
      </c>
    </row>
    <row r="245" spans="1:40">
      <c r="A245">
        <v>25</v>
      </c>
      <c r="B245">
        <v>3</v>
      </c>
      <c r="C245">
        <f t="shared" si="72"/>
        <v>0</v>
      </c>
      <c r="D245">
        <f t="shared" ca="1" si="86"/>
        <v>0.72118968148193285</v>
      </c>
      <c r="E245">
        <f t="shared" ca="1" si="86"/>
        <v>0.35164705130734986</v>
      </c>
      <c r="F245">
        <f t="shared" ca="1" si="86"/>
        <v>4.4424973203410767E-2</v>
      </c>
      <c r="G245">
        <f t="shared" ca="1" si="86"/>
        <v>0.33707485145480176</v>
      </c>
      <c r="H245">
        <f t="shared" ca="1" si="86"/>
        <v>0.47138090485202988</v>
      </c>
      <c r="I245">
        <f t="shared" ca="1" si="86"/>
        <v>0.51900850371066876</v>
      </c>
      <c r="M245" t="str">
        <f t="shared" ca="1" si="73"/>
        <v>안 지정 캐릭터 PP 일반등급</v>
      </c>
      <c r="N245">
        <f t="shared" ca="1" si="74"/>
        <v>35164</v>
      </c>
      <c r="O245">
        <f t="shared" ca="1" si="75"/>
        <v>7</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2100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125</v>
      </c>
      <c r="Z245">
        <v>1400</v>
      </c>
      <c r="AA245" t="str">
        <f t="shared" ca="1" si="77"/>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v>
      </c>
      <c r="AN245" t="str">
        <f t="shared" ca="1" si="81"/>
        <v>{"dy":25,"sl":3,"tp":"uph","vl":"64832","cn":7,"pt":"GO","pr":2100}</v>
      </c>
    </row>
    <row r="246" spans="1:40">
      <c r="A246">
        <v>25</v>
      </c>
      <c r="B246">
        <v>4</v>
      </c>
      <c r="C246">
        <f t="shared" si="72"/>
        <v>0</v>
      </c>
      <c r="D246">
        <f t="shared" ca="1" si="86"/>
        <v>0.95266044802810712</v>
      </c>
      <c r="E246">
        <f t="shared" ca="1" si="86"/>
        <v>0.75109704281458456</v>
      </c>
      <c r="F246">
        <f t="shared" ca="1" si="86"/>
        <v>0.33647837789632518</v>
      </c>
      <c r="G246">
        <f t="shared" ca="1" si="86"/>
        <v>0.82883542794041187</v>
      </c>
      <c r="H246">
        <f t="shared" ca="1" si="86"/>
        <v>2.5824365878719724E-2</v>
      </c>
      <c r="I246">
        <f t="shared" ca="1" si="86"/>
        <v>0.13372558613896124</v>
      </c>
      <c r="M246" t="str">
        <f t="shared" ca="1" si="73"/>
        <v>안 지정 캐릭터 PP 일반등급</v>
      </c>
      <c r="N246">
        <f t="shared" ca="1" si="74"/>
        <v>75109</v>
      </c>
      <c r="O246">
        <f t="shared" ca="1" si="75"/>
        <v>12</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3600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125</v>
      </c>
      <c r="Z246">
        <v>900</v>
      </c>
      <c r="AA246" t="str">
        <f t="shared" ca="1" si="77"/>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v>
      </c>
      <c r="AN246" t="str">
        <f t="shared" ca="1" si="81"/>
        <v>{"dy":25,"sl":4,"tp":"upn","vl":"94548","cn":13,"pt":"GO","pr":3900}</v>
      </c>
    </row>
    <row r="247" spans="1:40">
      <c r="A247">
        <v>25</v>
      </c>
      <c r="B247">
        <v>5</v>
      </c>
      <c r="C247">
        <f t="shared" si="72"/>
        <v>0</v>
      </c>
      <c r="D247">
        <f t="shared" ca="1" si="86"/>
        <v>0.28929661014955765</v>
      </c>
      <c r="E247">
        <f t="shared" ca="1" si="86"/>
        <v>0.12377638258236345</v>
      </c>
      <c r="F247">
        <f t="shared" ca="1" si="86"/>
        <v>0.19832354747305203</v>
      </c>
      <c r="G247">
        <f t="shared" ca="1" si="86"/>
        <v>0.97009347101311416</v>
      </c>
      <c r="H247">
        <f t="shared" ca="1" si="86"/>
        <v>0.30800900434862233</v>
      </c>
      <c r="I247">
        <f t="shared" ca="1" si="86"/>
        <v>0.66627563121465749</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125</v>
      </c>
      <c r="Z247">
        <v>1000</v>
      </c>
      <c r="AA247" t="str">
        <f t="shared" ca="1" si="77"/>
        <v>fe</v>
      </c>
      <c r="AB247" t="s">
        <v>82</v>
      </c>
      <c r="AC247" t="s">
        <v>459</v>
      </c>
      <c r="AD247">
        <v>1</v>
      </c>
      <c r="AE247" t="s">
        <v>125</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v>
      </c>
      <c r="AN247" t="str">
        <f t="shared" ca="1" si="81"/>
        <v>{"dy":25,"sl":5,"tp":"fe","vl":"Equip7101","cn":1,"pt":"GO","pr":3600}</v>
      </c>
    </row>
    <row r="248" spans="1:40">
      <c r="A248">
        <v>25</v>
      </c>
      <c r="B248">
        <v>6</v>
      </c>
      <c r="C248">
        <f t="shared" si="72"/>
        <v>0</v>
      </c>
      <c r="D248">
        <f t="shared" ca="1" si="86"/>
        <v>0.24533971064115434</v>
      </c>
      <c r="E248">
        <f t="shared" ca="1" si="86"/>
        <v>0.69795344223399147</v>
      </c>
      <c r="F248">
        <f t="shared" ca="1" si="86"/>
        <v>0.37480669092284391</v>
      </c>
      <c r="G248">
        <f t="shared" ca="1" si="86"/>
        <v>0.7275667303778286</v>
      </c>
      <c r="H248">
        <f t="shared" ca="1" si="86"/>
        <v>0.34611355182487635</v>
      </c>
      <c r="I248">
        <f t="shared" ca="1" si="86"/>
        <v>0.76094845176611303</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183</v>
      </c>
      <c r="W248">
        <v>1</v>
      </c>
      <c r="X248" t="s">
        <v>125</v>
      </c>
      <c r="Z248">
        <v>3600</v>
      </c>
      <c r="AA248" t="str">
        <f t="shared" ca="1" si="77"/>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v>
      </c>
      <c r="AN248" t="str">
        <f t="shared" ca="1" si="81"/>
        <v>{"dy":25,"sl":6,"tp":"upn","vl":"14628","cn":6,"pt":"GO","pr":1800}</v>
      </c>
    </row>
    <row r="249" spans="1:40">
      <c r="A249">
        <v>25</v>
      </c>
      <c r="B249">
        <v>7</v>
      </c>
      <c r="C249">
        <f t="shared" si="72"/>
        <v>0</v>
      </c>
      <c r="D249">
        <f t="shared" ca="1" si="86"/>
        <v>0.50821130137813086</v>
      </c>
      <c r="E249">
        <f t="shared" ca="1" si="86"/>
        <v>0.27709529664852417</v>
      </c>
      <c r="F249">
        <f t="shared" ca="1" si="86"/>
        <v>0.88786596586350142</v>
      </c>
      <c r="G249">
        <f t="shared" ca="1" si="86"/>
        <v>9.0169141545290987E-3</v>
      </c>
      <c r="H249">
        <f t="shared" ca="1" si="86"/>
        <v>0.12543312201829615</v>
      </c>
      <c r="I249">
        <f t="shared" ca="1" si="86"/>
        <v>0.71758494084087265</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e">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#VALUE!</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292</v>
      </c>
      <c r="W249">
        <v>1</v>
      </c>
      <c r="X249" t="s">
        <v>125</v>
      </c>
      <c r="Z249">
        <v>1200</v>
      </c>
      <c r="AA249" t="str">
        <f t="shared" ca="1" si="77"/>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v>
      </c>
      <c r="AN249" t="str">
        <f t="shared" ca="1" si="81"/>
        <v>{"dy":25,"sl":7,"tp":"uph","vl":"31175","cn":11,"pt":"GO","pr":3300}</v>
      </c>
    </row>
    <row r="250" spans="1:40">
      <c r="A250">
        <v>25</v>
      </c>
      <c r="B250">
        <v>8</v>
      </c>
      <c r="C250">
        <f t="shared" si="72"/>
        <v>0</v>
      </c>
      <c r="D250">
        <f t="shared" ca="1" si="86"/>
        <v>0.1267657461216094</v>
      </c>
      <c r="E250">
        <f t="shared" ca="1" si="86"/>
        <v>0.37250559463118715</v>
      </c>
      <c r="F250">
        <f t="shared" ca="1" si="86"/>
        <v>0.53588930579243588</v>
      </c>
      <c r="G250">
        <f t="shared" ca="1" si="86"/>
        <v>0.48949905824897644</v>
      </c>
      <c r="H250">
        <f t="shared" ca="1" si="86"/>
        <v>0.41132193375192805</v>
      </c>
      <c r="I250">
        <f t="shared" ca="1" si="86"/>
        <v>0.56690057369946811</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v>
      </c>
      <c r="AN250" t="str">
        <f t="shared" ca="1" si="81"/>
        <v>{"dy":25,"sl":8}</v>
      </c>
    </row>
    <row r="251" spans="1:40">
      <c r="A251">
        <v>25</v>
      </c>
      <c r="B251">
        <v>9</v>
      </c>
      <c r="C251">
        <f t="shared" si="72"/>
        <v>0</v>
      </c>
      <c r="D251">
        <f t="shared" ca="1" si="86"/>
        <v>0.13793422164415126</v>
      </c>
      <c r="E251">
        <f t="shared" ca="1" si="86"/>
        <v>0.57675301719181504</v>
      </c>
      <c r="F251">
        <f t="shared" ca="1" si="86"/>
        <v>0.18679426839267355</v>
      </c>
      <c r="G251">
        <f t="shared" ca="1" si="86"/>
        <v>0.37639862860954554</v>
      </c>
      <c r="H251">
        <f t="shared" ca="1" si="86"/>
        <v>0.33876045883811301</v>
      </c>
      <c r="I251">
        <f t="shared" ca="1" si="86"/>
        <v>0.34643039052253888</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v>
      </c>
      <c r="AN251" t="str">
        <f t="shared" ca="1" si="81"/>
        <v>{"dy":25,"sl":9}</v>
      </c>
    </row>
    <row r="252" spans="1:40">
      <c r="A252">
        <v>26</v>
      </c>
      <c r="B252">
        <v>0</v>
      </c>
      <c r="C252">
        <f t="shared" si="72"/>
        <v>0</v>
      </c>
      <c r="D252">
        <f t="shared" ref="D252:I261" ca="1" si="87">RAND()</f>
        <v>0.91593020069854514</v>
      </c>
      <c r="E252">
        <f t="shared" ca="1" si="87"/>
        <v>0.22081344019400739</v>
      </c>
      <c r="F252">
        <f t="shared" ca="1" si="87"/>
        <v>0.80831113807602983</v>
      </c>
      <c r="G252">
        <f t="shared" ca="1" si="87"/>
        <v>8.0000141279680026E-2</v>
      </c>
      <c r="H252">
        <f t="shared" ca="1" si="87"/>
        <v>0.38247174217438018</v>
      </c>
      <c r="I252">
        <f t="shared" ca="1" si="87"/>
        <v>0.9877254253117661</v>
      </c>
      <c r="M252" t="str">
        <f t="shared" ca="1" si="73"/>
        <v>캐릭터 상자 일반등급</v>
      </c>
      <c r="N252" t="str">
        <f t="shared" ca="1" si="74"/>
        <v>삭제</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29</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191</v>
      </c>
      <c r="W252">
        <v>1</v>
      </c>
      <c r="X252" t="s">
        <v>125</v>
      </c>
      <c r="Z252">
        <v>1900</v>
      </c>
      <c r="AA252" t="str">
        <f t="shared" ca="1" si="77"/>
        <v>fe</v>
      </c>
      <c r="AB252" t="s">
        <v>82</v>
      </c>
      <c r="AC252" t="s">
        <v>437</v>
      </c>
      <c r="AD252">
        <v>1</v>
      </c>
      <c r="AE252" t="s">
        <v>125</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v>
      </c>
      <c r="AN252" t="str">
        <f t="shared" ca="1" si="81"/>
        <v>{"dy":26,"sl":0,"tp":"fe","vl":"Equip0201","cn":1,"pt":"GO","pr":3100}</v>
      </c>
    </row>
    <row r="253" spans="1:40">
      <c r="A253">
        <v>26</v>
      </c>
      <c r="B253">
        <v>1</v>
      </c>
      <c r="C253">
        <f t="shared" si="72"/>
        <v>0</v>
      </c>
      <c r="D253">
        <f t="shared" ca="1" si="87"/>
        <v>0.35976753481161361</v>
      </c>
      <c r="E253">
        <f t="shared" ca="1" si="87"/>
        <v>0.17721591718751084</v>
      </c>
      <c r="F253">
        <f t="shared" ca="1" si="87"/>
        <v>0.85847368055989026</v>
      </c>
      <c r="G253">
        <f t="shared" ca="1" si="87"/>
        <v>0.87402782135759094</v>
      </c>
      <c r="H253">
        <f t="shared" ca="1" si="87"/>
        <v>0.27392341166052858</v>
      </c>
      <c r="I253">
        <f t="shared" ca="1" si="87"/>
        <v>0.65137145066057944</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183</v>
      </c>
      <c r="W253">
        <v>1</v>
      </c>
      <c r="X253" t="s">
        <v>125</v>
      </c>
      <c r="Z253">
        <v>3800</v>
      </c>
      <c r="AA253" t="str">
        <f t="shared" ca="1" si="77"/>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v>
      </c>
      <c r="AN253" t="str">
        <f t="shared" ca="1" si="81"/>
        <v>{"dy":26,"sl":1,"tp":"upn","vl":"45727","cn":5,"pt":"GO","pr":1500}</v>
      </c>
    </row>
    <row r="254" spans="1:40">
      <c r="A254">
        <v>26</v>
      </c>
      <c r="B254">
        <v>2</v>
      </c>
      <c r="C254">
        <f t="shared" si="72"/>
        <v>0</v>
      </c>
      <c r="D254">
        <f t="shared" ca="1" si="87"/>
        <v>0.88003340347364667</v>
      </c>
      <c r="E254">
        <f t="shared" ca="1" si="87"/>
        <v>0.72559497567904885</v>
      </c>
      <c r="F254">
        <f t="shared" ca="1" si="87"/>
        <v>0.23870596495807961</v>
      </c>
      <c r="G254">
        <f t="shared" ca="1" si="87"/>
        <v>0.13581753339037339</v>
      </c>
      <c r="H254">
        <f t="shared" ca="1" si="87"/>
        <v>0.85677567832987256</v>
      </c>
      <c r="I254">
        <f t="shared" ca="1" si="87"/>
        <v>0.50036544371679359</v>
      </c>
      <c r="M254" t="str">
        <f t="shared" ca="1" si="73"/>
        <v>안 지정 캐릭터 PP 영웅등급</v>
      </c>
      <c r="N254">
        <f t="shared" ca="1" si="74"/>
        <v>72559</v>
      </c>
      <c r="O254">
        <f t="shared" ca="1" si="75"/>
        <v>11</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3300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125</v>
      </c>
      <c r="Z254">
        <v>1200</v>
      </c>
      <c r="AA254" t="str">
        <f t="shared" ca="1" si="77"/>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v>
      </c>
      <c r="AN254" t="str">
        <f t="shared" ca="1" si="81"/>
        <v>{"dy":26,"sl":2,"tp":"upn","vl":"56908","cn":10,"pt":"GO","pr":3000}</v>
      </c>
    </row>
    <row r="255" spans="1:40">
      <c r="A255">
        <v>26</v>
      </c>
      <c r="B255">
        <v>3</v>
      </c>
      <c r="C255">
        <f t="shared" si="72"/>
        <v>0</v>
      </c>
      <c r="D255">
        <f t="shared" ca="1" si="87"/>
        <v>0.23784887743864747</v>
      </c>
      <c r="E255">
        <f t="shared" ca="1" si="87"/>
        <v>0.41425196933345676</v>
      </c>
      <c r="F255">
        <f t="shared" ca="1" si="87"/>
        <v>0.78979697385644487</v>
      </c>
      <c r="G255">
        <f t="shared" ca="1" si="87"/>
        <v>0.75537062001470101</v>
      </c>
      <c r="H255">
        <f t="shared" ca="1" si="87"/>
        <v>0.77349683775546541</v>
      </c>
      <c r="I255">
        <f t="shared" ca="1" si="87"/>
        <v>0.63199337553205637</v>
      </c>
      <c r="M255" t="str">
        <f t="shared" ca="1" si="73"/>
        <v>안 지정 캐릭터 PP 영웅등급</v>
      </c>
      <c r="N255">
        <f t="shared" ca="1" si="74"/>
        <v>41425</v>
      </c>
      <c r="O255">
        <f t="shared" ca="1" si="75"/>
        <v>7</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2100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125</v>
      </c>
      <c r="Z255">
        <v>900</v>
      </c>
      <c r="AA255" t="str">
        <f t="shared" ca="1" si="77"/>
        <v>fe</v>
      </c>
      <c r="AB255" t="s">
        <v>82</v>
      </c>
      <c r="AC255" t="s">
        <v>399</v>
      </c>
      <c r="AD255">
        <v>1</v>
      </c>
      <c r="AE255" t="s">
        <v>125</v>
      </c>
      <c r="AG255">
        <v>900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용사의 단검</v>
      </c>
      <c r="AL255">
        <v>1</v>
      </c>
      <c r="AM25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v>
      </c>
      <c r="AN255" t="str">
        <f t="shared" ca="1" si="81"/>
        <v>{"dy":26,"sl":3,"tp":"fe","vl":"Equip1001","cn":1,"pt":"GO","pr":900}</v>
      </c>
    </row>
    <row r="256" spans="1:40">
      <c r="A256">
        <v>26</v>
      </c>
      <c r="B256">
        <v>4</v>
      </c>
      <c r="C256">
        <f t="shared" si="72"/>
        <v>0</v>
      </c>
      <c r="D256">
        <f t="shared" ca="1" si="87"/>
        <v>0.91777561083406822</v>
      </c>
      <c r="E256">
        <f t="shared" ca="1" si="87"/>
        <v>0.91311383701818016</v>
      </c>
      <c r="F256">
        <f t="shared" ca="1" si="87"/>
        <v>0.33309367882649599</v>
      </c>
      <c r="G256">
        <f t="shared" ca="1" si="87"/>
        <v>0.8585132658523672</v>
      </c>
      <c r="H256">
        <f t="shared" ca="1" si="87"/>
        <v>0.93133025932392755</v>
      </c>
      <c r="I256">
        <f t="shared" ca="1" si="87"/>
        <v>0.23880945151975641</v>
      </c>
      <c r="M256" t="str">
        <f t="shared" ca="1" si="73"/>
        <v>안 지정 캐릭터 PP 일반등급</v>
      </c>
      <c r="N256">
        <f t="shared" ca="1" si="74"/>
        <v>91311</v>
      </c>
      <c r="O256">
        <f t="shared" ca="1" si="75"/>
        <v>13</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3900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125</v>
      </c>
      <c r="Z256">
        <v>900</v>
      </c>
      <c r="AA256" t="str">
        <f t="shared" ca="1" si="77"/>
        <v>fe</v>
      </c>
      <c r="AB256" t="s">
        <v>82</v>
      </c>
      <c r="AC256" t="s">
        <v>458</v>
      </c>
      <c r="AD256">
        <v>1</v>
      </c>
      <c r="AE256" t="s">
        <v>125</v>
      </c>
      <c r="AG256">
        <v>1200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몬스터 세포</v>
      </c>
      <c r="AL256">
        <v>1</v>
      </c>
      <c r="AM25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v>
      </c>
      <c r="AN256" t="str">
        <f t="shared" ca="1" si="81"/>
        <v>{"dy":26,"sl":4,"tp":"fe","vl":"Equip2102","cn":1,"pt":"GO","pr":1200}</v>
      </c>
    </row>
    <row r="257" spans="1:40">
      <c r="A257">
        <v>26</v>
      </c>
      <c r="B257">
        <v>5</v>
      </c>
      <c r="C257">
        <f t="shared" si="72"/>
        <v>0</v>
      </c>
      <c r="D257">
        <f t="shared" ca="1" si="87"/>
        <v>9.3004814530061042E-3</v>
      </c>
      <c r="E257">
        <f t="shared" ca="1" si="87"/>
        <v>0.38702383148941966</v>
      </c>
      <c r="F257">
        <f t="shared" ca="1" si="87"/>
        <v>0.35345939293481987</v>
      </c>
      <c r="G257">
        <f t="shared" ca="1" si="87"/>
        <v>0.99427679962059268</v>
      </c>
      <c r="H257">
        <f t="shared" ca="1" si="87"/>
        <v>0.13528211168465409</v>
      </c>
      <c r="I257">
        <f t="shared" ca="1" si="87"/>
        <v>0.69017231790736289</v>
      </c>
      <c r="M257" t="str">
        <f t="shared" ca="1" si="73"/>
        <v>지정 장비</v>
      </c>
      <c r="N257" t="e">
        <f t="shared" ca="1" si="74"/>
        <v>#VALUE!</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t="e">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#VALUE!</v>
      </c>
      <c r="S257" t="e">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#VALUE!</v>
      </c>
      <c r="T257" t="e">
        <f t="shared" ca="1" si="76"/>
        <v>#VALUE!</v>
      </c>
      <c r="U257" t="s">
        <v>92</v>
      </c>
      <c r="V257">
        <v>79985</v>
      </c>
      <c r="W257">
        <v>13</v>
      </c>
      <c r="X257" t="s">
        <v>125</v>
      </c>
      <c r="Z257">
        <v>1300</v>
      </c>
      <c r="AA257" t="str">
        <f t="shared" ca="1" si="77"/>
        <v>fe</v>
      </c>
      <c r="AB257" t="s">
        <v>82</v>
      </c>
      <c r="AC257" t="s">
        <v>294</v>
      </c>
      <c r="AD257">
        <v>1</v>
      </c>
      <c r="AE257" t="s">
        <v>125</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템플러 쉴드</v>
      </c>
      <c r="AL257">
        <v>1</v>
      </c>
      <c r="AM25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v>
      </c>
      <c r="AN257" t="str">
        <f t="shared" ca="1" si="81"/>
        <v>{"dy":26,"sl":5,"tp":"fe","vl":"Equip7001","cn":1,"pt":"GO","pr":1900}</v>
      </c>
    </row>
    <row r="258" spans="1:40">
      <c r="A258">
        <v>26</v>
      </c>
      <c r="B258">
        <v>6</v>
      </c>
      <c r="C258">
        <f t="shared" ref="C258:C321" si="88">IF(B258&lt;=9,0,
IF(B258=10,1,2))</f>
        <v>0</v>
      </c>
      <c r="D258">
        <f t="shared" ca="1" si="87"/>
        <v>0.3089462019625776</v>
      </c>
      <c r="E258">
        <f t="shared" ca="1" si="87"/>
        <v>6.6620701349824896E-2</v>
      </c>
      <c r="F258">
        <f t="shared" ca="1" si="87"/>
        <v>4.6384912154770364E-2</v>
      </c>
      <c r="G258">
        <f t="shared" ca="1" si="87"/>
        <v>3.7051580245318183E-2</v>
      </c>
      <c r="H258">
        <f t="shared" ca="1" si="87"/>
        <v>0.50984009040360156</v>
      </c>
      <c r="I258">
        <f t="shared" ca="1" si="87"/>
        <v>0.70950076659841366</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e">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#VALUE!</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257</v>
      </c>
      <c r="W258">
        <v>1</v>
      </c>
      <c r="X258" t="s">
        <v>125</v>
      </c>
      <c r="Z258">
        <v>3100</v>
      </c>
      <c r="AA258" t="str">
        <f t="shared" ref="AA258:AA321" ca="1" si="93">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 t="shared" si="88"/>
        <v>0</v>
      </c>
      <c r="D259">
        <f t="shared" ca="1" si="87"/>
        <v>0.69066246607220716</v>
      </c>
      <c r="E259">
        <f t="shared" ca="1" si="87"/>
        <v>0.89891615050737628</v>
      </c>
      <c r="F259">
        <f t="shared" ca="1" si="87"/>
        <v>0.16134146137345828</v>
      </c>
      <c r="G259">
        <f t="shared" ca="1" si="87"/>
        <v>0.28566469228086533</v>
      </c>
      <c r="H259">
        <f t="shared" ca="1" si="87"/>
        <v>0.29559184133449967</v>
      </c>
      <c r="I259">
        <f t="shared" ca="1" si="87"/>
        <v>0.45121256696375067</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240</v>
      </c>
      <c r="W259">
        <v>1</v>
      </c>
      <c r="X259" t="s">
        <v>125</v>
      </c>
      <c r="Z259">
        <v>1500</v>
      </c>
      <c r="AA259" t="str">
        <f t="shared" ca="1" si="93"/>
        <v>fe</v>
      </c>
      <c r="AB259" t="s">
        <v>82</v>
      </c>
      <c r="AC259" t="s">
        <v>378</v>
      </c>
      <c r="AD259">
        <v>1</v>
      </c>
      <c r="AE259" t="s">
        <v>125</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v>
      </c>
      <c r="AN259" t="str">
        <f t="shared" ca="1" si="97"/>
        <v>{"dy":26,"sl":7,"tp":"fe","vl":"Equip6102","cn":1,"pt":"GO","pr":3800}</v>
      </c>
    </row>
    <row r="260" spans="1:40">
      <c r="A260">
        <v>26</v>
      </c>
      <c r="B260">
        <v>8</v>
      </c>
      <c r="C260">
        <f t="shared" si="88"/>
        <v>0</v>
      </c>
      <c r="D260">
        <f t="shared" ca="1" si="87"/>
        <v>0.62255775652601697</v>
      </c>
      <c r="E260">
        <f t="shared" ca="1" si="87"/>
        <v>0.15544900745233514</v>
      </c>
      <c r="F260">
        <f t="shared" ca="1" si="87"/>
        <v>0.32583348659517197</v>
      </c>
      <c r="G260">
        <f t="shared" ca="1" si="87"/>
        <v>4.3960700156107091E-3</v>
      </c>
      <c r="H260">
        <f t="shared" ca="1" si="87"/>
        <v>0.58387650045336481</v>
      </c>
      <c r="I260">
        <f t="shared" ca="1" si="87"/>
        <v>6.7450797965177056E-2</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v>
      </c>
      <c r="AN260" t="str">
        <f t="shared" ca="1" si="97"/>
        <v>{"dy":26,"sl":8}</v>
      </c>
    </row>
    <row r="261" spans="1:40">
      <c r="A261">
        <v>26</v>
      </c>
      <c r="B261">
        <v>9</v>
      </c>
      <c r="C261">
        <f t="shared" si="88"/>
        <v>0</v>
      </c>
      <c r="D261">
        <f t="shared" ca="1" si="87"/>
        <v>0.79644227491218145</v>
      </c>
      <c r="E261">
        <f t="shared" ca="1" si="87"/>
        <v>0.38460451263445017</v>
      </c>
      <c r="F261">
        <f t="shared" ca="1" si="87"/>
        <v>0.3028635005146838</v>
      </c>
      <c r="G261">
        <f t="shared" ca="1" si="87"/>
        <v>0.16739912293470893</v>
      </c>
      <c r="H261">
        <f t="shared" ca="1" si="87"/>
        <v>0.54564463304227062</v>
      </c>
      <c r="I261">
        <f t="shared" ca="1" si="87"/>
        <v>0.28419289848978468</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v>
      </c>
      <c r="AN261" t="str">
        <f t="shared" ca="1" si="97"/>
        <v>{"dy":26,"sl":9}</v>
      </c>
    </row>
    <row r="262" spans="1:40">
      <c r="A262">
        <v>27</v>
      </c>
      <c r="B262">
        <v>0</v>
      </c>
      <c r="C262">
        <f t="shared" si="88"/>
        <v>0</v>
      </c>
      <c r="D262">
        <f t="shared" ref="D262:I271" ca="1" si="98">RAND()</f>
        <v>0.39508813336241733</v>
      </c>
      <c r="E262">
        <f t="shared" ca="1" si="98"/>
        <v>0.34291060476992574</v>
      </c>
      <c r="F262">
        <f t="shared" ca="1" si="98"/>
        <v>0.9374710654940227</v>
      </c>
      <c r="G262">
        <f t="shared" ca="1" si="98"/>
        <v>0.60910358877911219</v>
      </c>
      <c r="H262">
        <f t="shared" ca="1" si="98"/>
        <v>0.96370957147478609</v>
      </c>
      <c r="I262">
        <f t="shared" ca="1" si="98"/>
        <v>0.39573896734051595</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178</v>
      </c>
      <c r="W262">
        <v>1</v>
      </c>
      <c r="X262" t="s">
        <v>125</v>
      </c>
      <c r="Z262">
        <v>1000</v>
      </c>
      <c r="AA262" t="str">
        <f t="shared" ca="1" si="93"/>
        <v>fe</v>
      </c>
      <c r="AB262" t="s">
        <v>82</v>
      </c>
      <c r="AC262" t="s">
        <v>426</v>
      </c>
      <c r="AD262">
        <v>1</v>
      </c>
      <c r="AE262" t="s">
        <v>125</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v>
      </c>
      <c r="AN262" t="str">
        <f t="shared" ca="1" si="97"/>
        <v>{"dy":27,"sl":0,"tp":"fe","vl":"Equip2101","cn":1,"pt":"GO","pr":1400}</v>
      </c>
    </row>
    <row r="263" spans="1:40">
      <c r="A263">
        <v>27</v>
      </c>
      <c r="B263">
        <v>1</v>
      </c>
      <c r="C263">
        <f t="shared" si="88"/>
        <v>0</v>
      </c>
      <c r="D263">
        <f t="shared" ca="1" si="98"/>
        <v>0.19288188033356179</v>
      </c>
      <c r="E263">
        <f t="shared" ca="1" si="98"/>
        <v>0.66907858154535571</v>
      </c>
      <c r="F263">
        <f t="shared" ca="1" si="98"/>
        <v>0.28353261443124123</v>
      </c>
      <c r="G263">
        <f t="shared" ca="1" si="98"/>
        <v>0.72300583060996715</v>
      </c>
      <c r="H263">
        <f t="shared" ca="1" si="98"/>
        <v>0.51124094240417794</v>
      </c>
      <c r="I263">
        <f t="shared" ca="1" si="98"/>
        <v>0.60613772866903837</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276</v>
      </c>
      <c r="W263">
        <v>1</v>
      </c>
      <c r="X263" t="s">
        <v>125</v>
      </c>
      <c r="Z263">
        <v>1400</v>
      </c>
      <c r="AA263" t="str">
        <f t="shared" ca="1" si="93"/>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v>
      </c>
      <c r="AN263" t="str">
        <f t="shared" ca="1" si="97"/>
        <v>{"dy":27,"sl":1,"tp":"upn","vl":"46336","cn":11,"pt":"GO","pr":3300}</v>
      </c>
    </row>
    <row r="264" spans="1:40">
      <c r="A264">
        <v>27</v>
      </c>
      <c r="B264">
        <v>2</v>
      </c>
      <c r="C264">
        <f t="shared" si="88"/>
        <v>0</v>
      </c>
      <c r="D264">
        <f t="shared" ca="1" si="98"/>
        <v>0.7206607050263163</v>
      </c>
      <c r="E264">
        <f t="shared" ca="1" si="98"/>
        <v>0.36668636022355183</v>
      </c>
      <c r="F264">
        <f t="shared" ca="1" si="98"/>
        <v>0.15715740706642245</v>
      </c>
      <c r="G264">
        <f t="shared" ca="1" si="98"/>
        <v>0.42912255924713383</v>
      </c>
      <c r="H264">
        <f t="shared" ca="1" si="98"/>
        <v>0.79324967931456691</v>
      </c>
      <c r="I264">
        <f t="shared" ca="1" si="98"/>
        <v>0.51205992027552094</v>
      </c>
      <c r="M264" t="str">
        <f t="shared" ca="1" si="89"/>
        <v>안 지정 캐릭터 PP 영웅등급</v>
      </c>
      <c r="N264">
        <f t="shared" ca="1" si="90"/>
        <v>36668</v>
      </c>
      <c r="O264">
        <f t="shared" ca="1" si="91"/>
        <v>7</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125</v>
      </c>
      <c r="Z264">
        <v>900</v>
      </c>
      <c r="AA264" t="str">
        <f t="shared" ca="1" si="93"/>
        <v>fe</v>
      </c>
      <c r="AB264" t="s">
        <v>82</v>
      </c>
      <c r="AC264" t="s">
        <v>459</v>
      </c>
      <c r="AD264">
        <v>1</v>
      </c>
      <c r="AE264" t="s">
        <v>125</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용력의 방패</v>
      </c>
      <c r="AL264">
        <v>1</v>
      </c>
      <c r="AM26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v>
      </c>
      <c r="AN264" t="str">
        <f t="shared" ca="1" si="97"/>
        <v>{"dy":27,"sl":2,"tp":"fe","vl":"Equip7101","cn":1,"pt":"GO","pr":3200}</v>
      </c>
    </row>
    <row r="265" spans="1:40">
      <c r="A265">
        <v>27</v>
      </c>
      <c r="B265">
        <v>3</v>
      </c>
      <c r="C265">
        <f t="shared" si="88"/>
        <v>0</v>
      </c>
      <c r="D265">
        <f t="shared" ca="1" si="98"/>
        <v>0.65698293144965847</v>
      </c>
      <c r="E265">
        <f t="shared" ca="1" si="98"/>
        <v>0.41518479796323438</v>
      </c>
      <c r="F265">
        <f t="shared" ca="1" si="98"/>
        <v>0.52564447052436891</v>
      </c>
      <c r="G265">
        <f t="shared" ca="1" si="98"/>
        <v>0.8281232171085412</v>
      </c>
      <c r="H265">
        <f t="shared" ca="1" si="98"/>
        <v>0.61137175631459051</v>
      </c>
      <c r="I265">
        <f t="shared" ca="1" si="98"/>
        <v>0.47643013274215651</v>
      </c>
      <c r="M265" t="str">
        <f t="shared" ca="1" si="89"/>
        <v>안 지정 캐릭터 PP 일반등급</v>
      </c>
      <c r="N265">
        <f t="shared" ca="1" si="90"/>
        <v>41518</v>
      </c>
      <c r="O265">
        <f t="shared" ca="1" si="91"/>
        <v>7</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2100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125</v>
      </c>
      <c r="Z265">
        <v>1100</v>
      </c>
      <c r="AA265" t="str">
        <f t="shared" ca="1" si="93"/>
        <v>fe</v>
      </c>
      <c r="AB265" t="s">
        <v>82</v>
      </c>
      <c r="AC265" t="s">
        <v>465</v>
      </c>
      <c r="AD265">
        <v>1</v>
      </c>
      <c r="AE265" t="s">
        <v>98</v>
      </c>
      <c r="AF265">
        <v>209</v>
      </c>
      <c r="AG265">
        <v>119</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전설</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해방된 장미</v>
      </c>
      <c r="AL265">
        <v>1</v>
      </c>
      <c r="AM26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v>
      </c>
      <c r="AN265" t="str">
        <f t="shared" ca="1" si="97"/>
        <v>{"dy":27,"sl":3,"tp":"fe","vl":"Equip5401","cn":1,"pt":"DI","pp":209,"pr":119}</v>
      </c>
    </row>
    <row r="266" spans="1:40">
      <c r="A266">
        <v>27</v>
      </c>
      <c r="B266">
        <v>4</v>
      </c>
      <c r="C266">
        <f t="shared" si="88"/>
        <v>0</v>
      </c>
      <c r="D266">
        <f t="shared" ca="1" si="98"/>
        <v>0.38549456819818795</v>
      </c>
      <c r="E266">
        <f t="shared" ca="1" si="98"/>
        <v>0.43878960809824841</v>
      </c>
      <c r="F266">
        <f t="shared" ca="1" si="98"/>
        <v>0.49953397783542108</v>
      </c>
      <c r="G266">
        <f t="shared" ca="1" si="98"/>
        <v>0.4607434962718383</v>
      </c>
      <c r="H266">
        <f t="shared" ca="1" si="98"/>
        <v>0.28630383391625747</v>
      </c>
      <c r="I266">
        <f t="shared" ca="1" si="98"/>
        <v>0.46899897921476486</v>
      </c>
      <c r="M266" t="str">
        <f t="shared" ca="1" si="89"/>
        <v>안 지정 캐릭터 PP 일반등급</v>
      </c>
      <c r="N266">
        <f t="shared" ca="1" si="90"/>
        <v>43878</v>
      </c>
      <c r="O266">
        <f t="shared" ca="1" si="91"/>
        <v>8</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2400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125</v>
      </c>
      <c r="Z266">
        <v>1000</v>
      </c>
      <c r="AA266" t="str">
        <f t="shared" ca="1" si="93"/>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v>
      </c>
      <c r="AN266" t="str">
        <f t="shared" ca="1" si="97"/>
        <v>{"dy":27,"sl":4,"tp":"upn","vl":"58093","cn":12,"pt":"GO","pr":3600}</v>
      </c>
    </row>
    <row r="267" spans="1:40">
      <c r="A267">
        <v>27</v>
      </c>
      <c r="B267">
        <v>5</v>
      </c>
      <c r="C267">
        <f t="shared" si="88"/>
        <v>0</v>
      </c>
      <c r="D267">
        <f t="shared" ca="1" si="98"/>
        <v>0.83079304005036481</v>
      </c>
      <c r="E267">
        <f t="shared" ca="1" si="98"/>
        <v>7.5642440938841204E-2</v>
      </c>
      <c r="F267">
        <f t="shared" ca="1" si="98"/>
        <v>0.46228107631593129</v>
      </c>
      <c r="G267">
        <f t="shared" ca="1" si="98"/>
        <v>0.86851948426278236</v>
      </c>
      <c r="H267">
        <f t="shared" ca="1" si="98"/>
        <v>6.3604309658085834E-2</v>
      </c>
      <c r="I267">
        <f t="shared" ca="1" si="98"/>
        <v>0.16367631125318516</v>
      </c>
      <c r="M267" t="str">
        <f t="shared" ca="1" si="89"/>
        <v>안 지정 캐릭터 PP 일반등급</v>
      </c>
      <c r="N267">
        <f t="shared" ca="1" si="90"/>
        <v>7564</v>
      </c>
      <c r="O267">
        <f t="shared" ca="1" si="91"/>
        <v>3</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125</v>
      </c>
      <c r="Z267">
        <v>1300</v>
      </c>
      <c r="AA267" t="str">
        <f t="shared" ca="1" si="93"/>
        <v>fe</v>
      </c>
      <c r="AB267" t="s">
        <v>82</v>
      </c>
      <c r="AC267" t="s">
        <v>499</v>
      </c>
      <c r="AD267">
        <v>1</v>
      </c>
      <c r="AE267" t="s">
        <v>125</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까마귀 리볼버</v>
      </c>
      <c r="AL267">
        <v>1</v>
      </c>
      <c r="AM26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v>
      </c>
      <c r="AN267" t="str">
        <f t="shared" ca="1" si="97"/>
        <v>{"dy":27,"sl":5,"tp":"fe","vl":"Equip6001","cn":1,"pt":"GO","pr":2200}</v>
      </c>
    </row>
    <row r="268" spans="1:40">
      <c r="A268">
        <v>27</v>
      </c>
      <c r="B268">
        <v>6</v>
      </c>
      <c r="C268">
        <f t="shared" si="88"/>
        <v>0</v>
      </c>
      <c r="D268">
        <f t="shared" ca="1" si="98"/>
        <v>0.48080464056245353</v>
      </c>
      <c r="E268">
        <f t="shared" ca="1" si="98"/>
        <v>0.8207597074322398</v>
      </c>
      <c r="F268">
        <f t="shared" ca="1" si="98"/>
        <v>0.99798107370950995</v>
      </c>
      <c r="G268">
        <f t="shared" ca="1" si="98"/>
        <v>0.59323622158364731</v>
      </c>
      <c r="H268">
        <f t="shared" ca="1" si="98"/>
        <v>0.49298182438348737</v>
      </c>
      <c r="I268">
        <f t="shared" ca="1" si="98"/>
        <v>0.24218486529765604</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243</v>
      </c>
      <c r="W268">
        <v>1</v>
      </c>
      <c r="X268" t="s">
        <v>125</v>
      </c>
      <c r="Z268">
        <v>600</v>
      </c>
      <c r="AA268" t="str">
        <f t="shared" ca="1" si="93"/>
        <v>fe</v>
      </c>
      <c r="AB268" t="s">
        <v>82</v>
      </c>
      <c r="AC268" t="s">
        <v>445</v>
      </c>
      <c r="AD268">
        <v>1</v>
      </c>
      <c r="AE268" t="s">
        <v>125</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v>
      </c>
      <c r="AN268" t="str">
        <f t="shared" ca="1" si="97"/>
        <v>{"dy":27,"sl":6,"tp":"fe","vl":"Equip8202","cn":1,"pt":"GO","pr":29100}</v>
      </c>
    </row>
    <row r="269" spans="1:40">
      <c r="A269">
        <v>27</v>
      </c>
      <c r="B269">
        <v>7</v>
      </c>
      <c r="C269">
        <f t="shared" si="88"/>
        <v>0</v>
      </c>
      <c r="D269">
        <f t="shared" ca="1" si="98"/>
        <v>0.28517976829429126</v>
      </c>
      <c r="E269">
        <f t="shared" ca="1" si="98"/>
        <v>0.85735517443172471</v>
      </c>
      <c r="F269">
        <f t="shared" ca="1" si="98"/>
        <v>0.13928148356387593</v>
      </c>
      <c r="G269">
        <f t="shared" ca="1" si="98"/>
        <v>0.73035167669746004</v>
      </c>
      <c r="H269">
        <f t="shared" ca="1" si="98"/>
        <v>0.5027418506677902</v>
      </c>
      <c r="I269">
        <f t="shared" ca="1" si="98"/>
        <v>0.2387837308598969</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198</v>
      </c>
      <c r="W269">
        <v>1</v>
      </c>
      <c r="X269" t="s">
        <v>125</v>
      </c>
      <c r="Z269">
        <v>74600</v>
      </c>
      <c r="AA269" t="str">
        <f t="shared" ca="1" si="93"/>
        <v>uph</v>
      </c>
      <c r="AB269" t="s">
        <v>91</v>
      </c>
      <c r="AC269">
        <v>34952</v>
      </c>
      <c r="AD269">
        <v>11</v>
      </c>
      <c r="AE269" t="s">
        <v>404</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v>
      </c>
      <c r="AN269" t="str">
        <f t="shared" ca="1" si="97"/>
        <v>{"dy":27,"sl":7,"tp":"uph","vl":"34952","cn":11,"pt":"DI","pr":3}</v>
      </c>
    </row>
    <row r="270" spans="1:40">
      <c r="A270">
        <v>27</v>
      </c>
      <c r="B270">
        <v>8</v>
      </c>
      <c r="C270">
        <f t="shared" si="88"/>
        <v>0</v>
      </c>
      <c r="D270">
        <f t="shared" ca="1" si="98"/>
        <v>0.44002285788966133</v>
      </c>
      <c r="E270">
        <f t="shared" ca="1" si="98"/>
        <v>0.67800828043216166</v>
      </c>
      <c r="F270">
        <f t="shared" ca="1" si="98"/>
        <v>0.61122626600761387</v>
      </c>
      <c r="G270">
        <f t="shared" ca="1" si="98"/>
        <v>9.1561231952207445E-3</v>
      </c>
      <c r="H270">
        <f t="shared" ca="1" si="98"/>
        <v>0.33838035854979231</v>
      </c>
      <c r="I270">
        <f t="shared" ca="1" si="98"/>
        <v>0.54399999626113027</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fl1</v>
      </c>
      <c r="AB270" t="s">
        <v>87</v>
      </c>
      <c r="AC270" t="s">
        <v>462</v>
      </c>
      <c r="AD270">
        <v>1</v>
      </c>
      <c r="AE270" t="s">
        <v>129</v>
      </c>
      <c r="AF270">
        <v>239</v>
      </c>
      <c r="AG270">
        <v>129</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케이저</v>
      </c>
      <c r="AL270">
        <v>1</v>
      </c>
      <c r="AM27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v>
      </c>
      <c r="AN270" t="str">
        <f t="shared" ca="1" si="97"/>
        <v>{"dy":27,"sl":8,"tp":"fl1","vl":"Actor0113","cn":1,"pt":"DI","pp":239,"pr":129}</v>
      </c>
    </row>
    <row r="271" spans="1:40">
      <c r="A271">
        <v>27</v>
      </c>
      <c r="B271">
        <v>9</v>
      </c>
      <c r="C271">
        <f t="shared" si="88"/>
        <v>0</v>
      </c>
      <c r="D271">
        <f t="shared" ca="1" si="98"/>
        <v>0.54493491586513565</v>
      </c>
      <c r="E271">
        <f t="shared" ca="1" si="98"/>
        <v>2.9427138274658704E-2</v>
      </c>
      <c r="F271">
        <f t="shared" ca="1" si="98"/>
        <v>0.94865954504636751</v>
      </c>
      <c r="G271">
        <f t="shared" ca="1" si="98"/>
        <v>5.9048013591601833E-2</v>
      </c>
      <c r="H271">
        <f t="shared" ca="1" si="98"/>
        <v>0.89454916747250279</v>
      </c>
      <c r="I271">
        <f t="shared" ca="1" si="98"/>
        <v>6.4654929851276299E-2</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fl1</v>
      </c>
      <c r="AB271" t="s">
        <v>87</v>
      </c>
      <c r="AC271" t="s">
        <v>464</v>
      </c>
      <c r="AD271">
        <v>1</v>
      </c>
      <c r="AE271" t="s">
        <v>129</v>
      </c>
      <c r="AF271">
        <v>239</v>
      </c>
      <c r="AG271">
        <v>129</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미네락</v>
      </c>
      <c r="AL271">
        <v>1</v>
      </c>
      <c r="AM27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v>
      </c>
      <c r="AN271" t="str">
        <f t="shared" ca="1" si="97"/>
        <v>{"dy":27,"sl":9,"tp":"fl1","vl":"Actor2120","cn":1,"pt":"DI","pp":239,"pr":129}</v>
      </c>
    </row>
    <row r="272" spans="1:40">
      <c r="A272">
        <v>28</v>
      </c>
      <c r="B272">
        <v>0</v>
      </c>
      <c r="C272">
        <f t="shared" si="88"/>
        <v>0</v>
      </c>
      <c r="D272">
        <f t="shared" ref="D272:I281" ca="1" si="99">RAND()</f>
        <v>0.98166892978898479</v>
      </c>
      <c r="E272">
        <f t="shared" ca="1" si="99"/>
        <v>0.65018317620900068</v>
      </c>
      <c r="F272">
        <f t="shared" ca="1" si="99"/>
        <v>0.44713281116275017</v>
      </c>
      <c r="G272">
        <f t="shared" ca="1" si="99"/>
        <v>0.58782429547473747</v>
      </c>
      <c r="H272">
        <f t="shared" ca="1" si="99"/>
        <v>0.12870978785558063</v>
      </c>
      <c r="I272">
        <f t="shared" ca="1" si="99"/>
        <v>0.97588682424160167</v>
      </c>
      <c r="M272" t="str">
        <f t="shared" ca="1" si="89"/>
        <v>캐릭터 상자 영웅등급</v>
      </c>
      <c r="N272" t="str">
        <f t="shared" ca="1" si="90"/>
        <v>삭제</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149</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204</v>
      </c>
      <c r="W272">
        <v>1</v>
      </c>
      <c r="X272" t="s">
        <v>125</v>
      </c>
      <c r="Z272">
        <v>3200</v>
      </c>
      <c r="AA272" t="str">
        <f t="shared" ca="1" si="93"/>
        <v>fe</v>
      </c>
      <c r="AB272" t="s">
        <v>82</v>
      </c>
      <c r="AC272" t="s">
        <v>463</v>
      </c>
      <c r="AD272">
        <v>1</v>
      </c>
      <c r="AE272" t="s">
        <v>125</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별의 계시</v>
      </c>
      <c r="AL272">
        <v>1</v>
      </c>
      <c r="AM27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v>
      </c>
      <c r="AN272" t="str">
        <f t="shared" ca="1" si="97"/>
        <v>{"dy":28,"sl":0,"tp":"fe","vl":"Equip4101","cn":1,"pt":"GO","pr":1100}</v>
      </c>
    </row>
    <row r="273" spans="1:40">
      <c r="A273">
        <v>28</v>
      </c>
      <c r="B273">
        <v>1</v>
      </c>
      <c r="C273">
        <f t="shared" si="88"/>
        <v>0</v>
      </c>
      <c r="D273">
        <f t="shared" ca="1" si="99"/>
        <v>0.54762307881884909</v>
      </c>
      <c r="E273">
        <f t="shared" ca="1" si="99"/>
        <v>0.65862460218280117</v>
      </c>
      <c r="F273">
        <f t="shared" ca="1" si="99"/>
        <v>0.85926136462571445</v>
      </c>
      <c r="G273">
        <f t="shared" ca="1" si="99"/>
        <v>0.46710401204009722</v>
      </c>
      <c r="H273">
        <f t="shared" ca="1" si="99"/>
        <v>0.96316750674753349</v>
      </c>
      <c r="I273">
        <f t="shared" ca="1" si="99"/>
        <v>0.84515145655978385</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e">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#VALUE!</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245</v>
      </c>
      <c r="W273">
        <v>1</v>
      </c>
      <c r="X273" t="s">
        <v>125</v>
      </c>
      <c r="Z273">
        <v>900</v>
      </c>
      <c r="AA273" t="str">
        <f t="shared" ca="1" si="93"/>
        <v>fe</v>
      </c>
      <c r="AB273" t="s">
        <v>82</v>
      </c>
      <c r="AC273" t="s">
        <v>417</v>
      </c>
      <c r="AD273">
        <v>1</v>
      </c>
      <c r="AE273" t="s">
        <v>129</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이중 날개 활</v>
      </c>
      <c r="AL273">
        <v>1</v>
      </c>
      <c r="AM27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v>
      </c>
      <c r="AN273" t="str">
        <f t="shared" ca="1" si="97"/>
        <v>{"dy":28,"sl":1,"tp":"fe","vl":"Equip2201","cn":1,"pt":"DI","pr":4}</v>
      </c>
    </row>
    <row r="274" spans="1:40">
      <c r="A274">
        <v>28</v>
      </c>
      <c r="B274">
        <v>2</v>
      </c>
      <c r="C274">
        <f t="shared" si="88"/>
        <v>0</v>
      </c>
      <c r="D274">
        <f t="shared" ca="1" si="99"/>
        <v>0.81626912524519579</v>
      </c>
      <c r="E274">
        <f t="shared" ca="1" si="99"/>
        <v>0.8553718961527953</v>
      </c>
      <c r="F274">
        <f t="shared" ca="1" si="99"/>
        <v>9.3019311193001442E-2</v>
      </c>
      <c r="G274">
        <f t="shared" ca="1" si="99"/>
        <v>0.83121003287717277</v>
      </c>
      <c r="H274">
        <f t="shared" ca="1" si="99"/>
        <v>0.37832350169811457</v>
      </c>
      <c r="I274">
        <f t="shared" ca="1" si="99"/>
        <v>0.95282927829953334</v>
      </c>
      <c r="M274" t="str">
        <f t="shared" ca="1" si="89"/>
        <v>안 지정 캐릭터 PP 영웅등급</v>
      </c>
      <c r="N274">
        <f t="shared" ca="1" si="90"/>
        <v>85537</v>
      </c>
      <c r="O274">
        <f t="shared" ca="1" si="91"/>
        <v>13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3900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125</v>
      </c>
      <c r="Z274">
        <v>1000</v>
      </c>
      <c r="AA274" t="str">
        <f t="shared" ca="1" si="93"/>
        <v>fe</v>
      </c>
      <c r="AB274" t="s">
        <v>82</v>
      </c>
      <c r="AC274" t="s">
        <v>439</v>
      </c>
      <c r="AD274">
        <v>1</v>
      </c>
      <c r="AE274" t="s">
        <v>125</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전투마법사의 지팡이</v>
      </c>
      <c r="AL274">
        <v>1</v>
      </c>
      <c r="AM27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v>
      </c>
      <c r="AN274" t="str">
        <f t="shared" ca="1" si="97"/>
        <v>{"dy":28,"sl":2,"tp":"fe","vl":"Equip3301","cn":1,"pt":"GO","pr":7400}</v>
      </c>
    </row>
    <row r="275" spans="1:40">
      <c r="A275">
        <v>28</v>
      </c>
      <c r="B275">
        <v>3</v>
      </c>
      <c r="C275">
        <f t="shared" si="88"/>
        <v>0</v>
      </c>
      <c r="D275">
        <f t="shared" ca="1" si="99"/>
        <v>9.9547021152364024E-2</v>
      </c>
      <c r="E275">
        <f t="shared" ca="1" si="99"/>
        <v>0.30878611749314144</v>
      </c>
      <c r="F275">
        <f t="shared" ca="1" si="99"/>
        <v>0.87741555762740264</v>
      </c>
      <c r="G275">
        <f t="shared" ca="1" si="99"/>
        <v>0.94634854021766823</v>
      </c>
      <c r="H275">
        <f t="shared" ca="1" si="99"/>
        <v>0.16270655247543697</v>
      </c>
      <c r="I275">
        <f t="shared" ca="1" si="99"/>
        <v>0.66738840323297255</v>
      </c>
      <c r="M275" t="str">
        <f t="shared" ca="1" si="89"/>
        <v>안 지정 캐릭터 PP 영웅등급</v>
      </c>
      <c r="N275">
        <f t="shared" ca="1" si="90"/>
        <v>30878</v>
      </c>
      <c r="O275">
        <f t="shared" ca="1" si="91"/>
        <v>6</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1800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125</v>
      </c>
      <c r="Z275">
        <v>1100</v>
      </c>
      <c r="AA275" t="str">
        <f t="shared" ca="1" si="93"/>
        <v>fe</v>
      </c>
      <c r="AB275" t="s">
        <v>82</v>
      </c>
      <c r="AC275" t="s">
        <v>440</v>
      </c>
      <c r="AD275">
        <v>1</v>
      </c>
      <c r="AE275" t="s">
        <v>125</v>
      </c>
      <c r="AG275">
        <v>3300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미스틱 해머</v>
      </c>
      <c r="AL275">
        <v>1</v>
      </c>
      <c r="AM27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v>
      </c>
      <c r="AN275" t="str">
        <f t="shared" ca="1" si="97"/>
        <v>{"dy":28,"sl":3,"tp":"fe","vl":"Equip4202","cn":1,"pt":"GO","pr":3300}</v>
      </c>
    </row>
    <row r="276" spans="1:40">
      <c r="A276">
        <v>28</v>
      </c>
      <c r="B276">
        <v>4</v>
      </c>
      <c r="C276">
        <f t="shared" si="88"/>
        <v>0</v>
      </c>
      <c r="D276">
        <f t="shared" ca="1" si="99"/>
        <v>0.39516971875761187</v>
      </c>
      <c r="E276">
        <f t="shared" ca="1" si="99"/>
        <v>0.55777124040779136</v>
      </c>
      <c r="F276">
        <f t="shared" ca="1" si="99"/>
        <v>5.7794056608367006E-2</v>
      </c>
      <c r="G276">
        <f t="shared" ca="1" si="99"/>
        <v>0.89558915319665444</v>
      </c>
      <c r="H276">
        <f t="shared" ca="1" si="99"/>
        <v>0.35166708678150271</v>
      </c>
      <c r="I276">
        <f t="shared" ca="1" si="99"/>
        <v>9.9938942671959019E-2</v>
      </c>
      <c r="M276" t="str">
        <f t="shared" ca="1" si="89"/>
        <v>안 지정 캐릭터 PP 일반등급</v>
      </c>
      <c r="N276">
        <f t="shared" ca="1" si="90"/>
        <v>55777</v>
      </c>
      <c r="O276">
        <f t="shared" ca="1" si="91"/>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2700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125</v>
      </c>
      <c r="Z276">
        <v>1300</v>
      </c>
      <c r="AA276" t="str">
        <f t="shared" ca="1" si="93"/>
        <v>fe</v>
      </c>
      <c r="AB276" t="s">
        <v>82</v>
      </c>
      <c r="AC276" t="s">
        <v>481</v>
      </c>
      <c r="AD276">
        <v>1</v>
      </c>
      <c r="AE276" t="s">
        <v>125</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v>
      </c>
      <c r="AN276" t="str">
        <f t="shared" ca="1" si="97"/>
        <v>{"dy":28,"sl":4,"tp":"fe","vl":"Equip7201","cn":1,"pt":"GO","pr":9600}</v>
      </c>
    </row>
    <row r="277" spans="1:40">
      <c r="A277">
        <v>28</v>
      </c>
      <c r="B277">
        <v>5</v>
      </c>
      <c r="C277">
        <f t="shared" si="88"/>
        <v>0</v>
      </c>
      <c r="D277">
        <f t="shared" ca="1" si="99"/>
        <v>0.51095230980098771</v>
      </c>
      <c r="E277">
        <f t="shared" ca="1" si="99"/>
        <v>7.0464736413399787E-2</v>
      </c>
      <c r="F277">
        <f t="shared" ca="1" si="99"/>
        <v>0.85806999655993543</v>
      </c>
      <c r="G277">
        <f t="shared" ca="1" si="99"/>
        <v>0.89836790524600929</v>
      </c>
      <c r="H277">
        <f t="shared" ca="1" si="99"/>
        <v>0.88063703835350959</v>
      </c>
      <c r="I277">
        <f t="shared" ca="1" si="99"/>
        <v>0.91112774041035127</v>
      </c>
      <c r="M277" t="str">
        <f t="shared" ca="1" si="89"/>
        <v>안 지정 캐릭터 PP 영웅등급</v>
      </c>
      <c r="N277">
        <f t="shared" ca="1" si="90"/>
        <v>7046</v>
      </c>
      <c r="O277">
        <f t="shared" ca="1" si="91"/>
        <v>3</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125</v>
      </c>
      <c r="Z277">
        <v>900</v>
      </c>
      <c r="AA277" t="str">
        <f t="shared" ca="1" si="93"/>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v>
      </c>
      <c r="AN277" t="str">
        <f t="shared" ca="1" si="97"/>
        <v>{"dy":28,"sl":5,"tp":"uph","vl":"85730","cn":7,"pt":"GO","pr":2100}</v>
      </c>
    </row>
    <row r="278" spans="1:40">
      <c r="A278">
        <v>28</v>
      </c>
      <c r="B278">
        <v>6</v>
      </c>
      <c r="C278">
        <f t="shared" si="88"/>
        <v>0</v>
      </c>
      <c r="D278">
        <f t="shared" ca="1" si="99"/>
        <v>0.67694969043877706</v>
      </c>
      <c r="E278">
        <f t="shared" ca="1" si="99"/>
        <v>0.8532187783181826</v>
      </c>
      <c r="F278">
        <f t="shared" ca="1" si="99"/>
        <v>0.99188602666251124</v>
      </c>
      <c r="G278">
        <f t="shared" ca="1" si="99"/>
        <v>0.65947298461196124</v>
      </c>
      <c r="H278">
        <f t="shared" ca="1" si="99"/>
        <v>0.54992007580190749</v>
      </c>
      <c r="I278">
        <f t="shared" ca="1" si="99"/>
        <v>0.35224558460776056</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259</v>
      </c>
      <c r="W278">
        <v>1</v>
      </c>
      <c r="X278" t="s">
        <v>125</v>
      </c>
      <c r="Z278">
        <v>8000</v>
      </c>
      <c r="AA278" t="str">
        <f t="shared" ca="1" si="93"/>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v>
      </c>
      <c r="AN278" t="str">
        <f t="shared" ca="1" si="97"/>
        <v>{"dy":28,"sl":6,"tp":"upn","vl":"13144","cn":14,"pt":"GO","pr":4200}</v>
      </c>
    </row>
    <row r="279" spans="1:40">
      <c r="A279">
        <v>28</v>
      </c>
      <c r="B279">
        <v>7</v>
      </c>
      <c r="C279">
        <f t="shared" si="88"/>
        <v>0</v>
      </c>
      <c r="D279">
        <f t="shared" ca="1" si="99"/>
        <v>0.16401330606585296</v>
      </c>
      <c r="E279">
        <f t="shared" ca="1" si="99"/>
        <v>0.48779718315362908</v>
      </c>
      <c r="F279">
        <f t="shared" ca="1" si="99"/>
        <v>0.11272790163315527</v>
      </c>
      <c r="G279">
        <f t="shared" ca="1" si="99"/>
        <v>0.76906367667478381</v>
      </c>
      <c r="H279">
        <f t="shared" ca="1" si="99"/>
        <v>0.93994763143347904</v>
      </c>
      <c r="I279">
        <f t="shared" ca="1" si="99"/>
        <v>0.67675016463036053</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255</v>
      </c>
      <c r="W279">
        <v>1</v>
      </c>
      <c r="X279" t="s">
        <v>125</v>
      </c>
      <c r="Z279">
        <v>2000</v>
      </c>
      <c r="AA279" t="str">
        <f t="shared" ca="1" si="93"/>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v>
      </c>
      <c r="AN279" t="str">
        <f t="shared" ca="1" si="97"/>
        <v>{"dy":28,"sl":7,"tp":"upn","vl":"41165","cn":11,"pt":"GO","pr":3300}</v>
      </c>
    </row>
    <row r="280" spans="1:40">
      <c r="A280">
        <v>28</v>
      </c>
      <c r="B280">
        <v>8</v>
      </c>
      <c r="C280">
        <f t="shared" si="88"/>
        <v>0</v>
      </c>
      <c r="D280">
        <f t="shared" ca="1" si="99"/>
        <v>0.54807724507159583</v>
      </c>
      <c r="E280">
        <f t="shared" ca="1" si="99"/>
        <v>0.82583766750979692</v>
      </c>
      <c r="F280">
        <f t="shared" ca="1" si="99"/>
        <v>0.39349379978718202</v>
      </c>
      <c r="G280">
        <f t="shared" ca="1" si="99"/>
        <v>0.92441207091040889</v>
      </c>
      <c r="H280">
        <f t="shared" ca="1" si="99"/>
        <v>0.57249399728021855</v>
      </c>
      <c r="I280">
        <f t="shared" ca="1" si="99"/>
        <v>0.7520702552132712</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fl5</v>
      </c>
      <c r="AB280" t="s">
        <v>434</v>
      </c>
      <c r="AC280" t="s">
        <v>479</v>
      </c>
      <c r="AD280">
        <v>1</v>
      </c>
      <c r="AE280" t="s">
        <v>129</v>
      </c>
      <c r="AF280">
        <v>80</v>
      </c>
      <c r="AG280">
        <v>59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도스로프</v>
      </c>
      <c r="AL280">
        <v>1</v>
      </c>
      <c r="AM28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v>
      </c>
      <c r="AN280" t="str">
        <f t="shared" ca="1" si="97"/>
        <v>{"dy":28,"sl":8,"tp":"fl5","vl":"Actor0030","cn":1,"pt":"DI","pp":80,"pr":59}</v>
      </c>
    </row>
    <row r="281" spans="1:40">
      <c r="A281">
        <v>28</v>
      </c>
      <c r="B281">
        <v>9</v>
      </c>
      <c r="C281">
        <f t="shared" si="88"/>
        <v>0</v>
      </c>
      <c r="D281">
        <f t="shared" ca="1" si="99"/>
        <v>0.19232230096378711</v>
      </c>
      <c r="E281">
        <f t="shared" ca="1" si="99"/>
        <v>0.15895595732216961</v>
      </c>
      <c r="F281">
        <f t="shared" ca="1" si="99"/>
        <v>0.49832821632370949</v>
      </c>
      <c r="G281">
        <f t="shared" ca="1" si="99"/>
        <v>2.6861302312077617E-2</v>
      </c>
      <c r="H281">
        <f t="shared" ca="1" si="99"/>
        <v>0.84490408024062258</v>
      </c>
      <c r="I281">
        <f t="shared" ca="1" si="99"/>
        <v>0.57861098007670908</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fl6</v>
      </c>
      <c r="AB281" t="s">
        <v>435</v>
      </c>
      <c r="AC281" t="s">
        <v>479</v>
      </c>
      <c r="AD281">
        <v>1</v>
      </c>
      <c r="AE281" t="s">
        <v>129</v>
      </c>
      <c r="AF281">
        <v>80</v>
      </c>
      <c r="AG281">
        <v>59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도스로프</v>
      </c>
      <c r="AL281">
        <v>1</v>
      </c>
      <c r="AM28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v>
      </c>
      <c r="AN281" t="str">
        <f t="shared" ca="1" si="97"/>
        <v>{"dy":28,"sl":9,"tp":"fl6","vl":"Actor0030","cn":1,"pt":"DI","pp":80,"pr":59}</v>
      </c>
    </row>
    <row r="282" spans="1:40">
      <c r="A282">
        <v>29</v>
      </c>
      <c r="B282">
        <v>0</v>
      </c>
      <c r="C282">
        <f t="shared" si="88"/>
        <v>0</v>
      </c>
      <c r="D282">
        <f t="shared" ref="D282:I291" ca="1" si="100">RAND()</f>
        <v>0.12445005948507715</v>
      </c>
      <c r="E282">
        <f t="shared" ca="1" si="100"/>
        <v>0.97333106410019654</v>
      </c>
      <c r="F282">
        <f t="shared" ca="1" si="100"/>
        <v>8.9247090562956322E-2</v>
      </c>
      <c r="G282">
        <f t="shared" ca="1" si="100"/>
        <v>0.32406766390998021</v>
      </c>
      <c r="H282">
        <f t="shared" ca="1" si="100"/>
        <v>0.84657820315013932</v>
      </c>
      <c r="I282">
        <f t="shared" ca="1" si="100"/>
        <v>1.9933489021976558E-2</v>
      </c>
      <c r="M282" t="str">
        <f t="shared" ca="1" si="89"/>
        <v>지정 장비</v>
      </c>
      <c r="N282" t="e">
        <f t="shared" ca="1" si="90"/>
        <v>#VALUE!</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e">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#VALUE!</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t="shared" ca="1" si="92"/>
        <v>#VALUE!</v>
      </c>
      <c r="U282" t="s">
        <v>83</v>
      </c>
      <c r="W282">
        <v>1</v>
      </c>
      <c r="X282" t="s">
        <v>129</v>
      </c>
      <c r="Z282">
        <v>29</v>
      </c>
      <c r="AA282" t="str">
        <f t="shared" ca="1" si="93"/>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v>
      </c>
      <c r="AN282" t="str">
        <f t="shared" ca="1" si="97"/>
        <v>{"dy":29,"sl":0,"tp":"upn","vl":"13898","cn":9,"pt":"GO","pr":2700}</v>
      </c>
    </row>
    <row r="283" spans="1:40">
      <c r="A283">
        <v>29</v>
      </c>
      <c r="B283">
        <v>1</v>
      </c>
      <c r="C283">
        <f t="shared" si="88"/>
        <v>0</v>
      </c>
      <c r="D283">
        <f t="shared" ca="1" si="100"/>
        <v>0.37126450717596615</v>
      </c>
      <c r="E283">
        <f t="shared" ca="1" si="100"/>
        <v>0.45187116463637567</v>
      </c>
      <c r="F283">
        <f t="shared" ca="1" si="100"/>
        <v>0.74010655258226254</v>
      </c>
      <c r="G283">
        <f t="shared" ca="1" si="100"/>
        <v>0.78554306098021143</v>
      </c>
      <c r="H283">
        <f t="shared" ca="1" si="100"/>
        <v>0.31332082131793149</v>
      </c>
      <c r="I283">
        <f t="shared" ca="1" si="100"/>
        <v>0.2044714135466108</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199</v>
      </c>
      <c r="W283">
        <v>1</v>
      </c>
      <c r="X283" t="s">
        <v>125</v>
      </c>
      <c r="Z283">
        <v>3200</v>
      </c>
      <c r="AA283" t="str">
        <f t="shared" ca="1" si="93"/>
        <v>fe</v>
      </c>
      <c r="AB283" t="s">
        <v>82</v>
      </c>
      <c r="AC283" t="s">
        <v>443</v>
      </c>
      <c r="AD283">
        <v>1</v>
      </c>
      <c r="AE283" t="s">
        <v>125</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그린 아이즈</v>
      </c>
      <c r="AL283">
        <v>1</v>
      </c>
      <c r="AM28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v>
      </c>
      <c r="AN283" t="str">
        <f t="shared" ca="1" si="97"/>
        <v>{"dy":29,"sl":1,"tp":"fe","vl":"Equip5002","cn":1,"pt":"GO","pr":600}</v>
      </c>
    </row>
    <row r="284" spans="1:40">
      <c r="A284">
        <v>29</v>
      </c>
      <c r="B284">
        <v>2</v>
      </c>
      <c r="C284">
        <f t="shared" si="88"/>
        <v>0</v>
      </c>
      <c r="D284">
        <f t="shared" ca="1" si="100"/>
        <v>0.42383361947647702</v>
      </c>
      <c r="E284">
        <f t="shared" ca="1" si="100"/>
        <v>0.46223623147988924</v>
      </c>
      <c r="F284">
        <f t="shared" ca="1" si="100"/>
        <v>0.16044202595303247</v>
      </c>
      <c r="G284">
        <f t="shared" ca="1" si="100"/>
        <v>0.748905136284858</v>
      </c>
      <c r="H284">
        <f t="shared" ca="1" si="100"/>
        <v>0.96612439079436641</v>
      </c>
      <c r="I284">
        <f t="shared" ca="1" si="100"/>
        <v>0.88583308750751855</v>
      </c>
      <c r="M284" t="str">
        <f t="shared" ca="1" si="89"/>
        <v>안 지정 캐릭터 PP 영웅등급</v>
      </c>
      <c r="N284">
        <f t="shared" ca="1" si="90"/>
        <v>46223</v>
      </c>
      <c r="O284">
        <f t="shared" ca="1" si="91"/>
        <v>8</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2400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125</v>
      </c>
      <c r="Z284">
        <v>1200</v>
      </c>
      <c r="AA284" t="str">
        <f t="shared" ca="1" si="93"/>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v>
      </c>
      <c r="AN284" t="str">
        <f t="shared" ca="1" si="97"/>
        <v>{"dy":29,"sl":2,"tp":"uph","vl":"81067","cn":12,"pt":"GO","pr":3600}</v>
      </c>
    </row>
    <row r="285" spans="1:40">
      <c r="A285">
        <v>29</v>
      </c>
      <c r="B285">
        <v>3</v>
      </c>
      <c r="C285">
        <f t="shared" si="88"/>
        <v>0</v>
      </c>
      <c r="D285">
        <f t="shared" ca="1" si="100"/>
        <v>0.90654651475671211</v>
      </c>
      <c r="E285">
        <f t="shared" ca="1" si="100"/>
        <v>0.95401876335257862</v>
      </c>
      <c r="F285">
        <f t="shared" ca="1" si="100"/>
        <v>0.13798986448327988</v>
      </c>
      <c r="G285">
        <f t="shared" ca="1" si="100"/>
        <v>6.444344867875873E-2</v>
      </c>
      <c r="H285">
        <f t="shared" ca="1" si="100"/>
        <v>0.48696187834653681</v>
      </c>
      <c r="I285">
        <f t="shared" ca="1" si="100"/>
        <v>0.18160905395451543</v>
      </c>
      <c r="M285" t="str">
        <f t="shared" ca="1" si="89"/>
        <v>안 지정 캐릭터 PP 일반등급</v>
      </c>
      <c r="N285">
        <f t="shared" ca="1" si="90"/>
        <v>95401</v>
      </c>
      <c r="O285">
        <f t="shared" ca="1" si="91"/>
        <v>14</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4200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125</v>
      </c>
      <c r="Z285">
        <v>1100</v>
      </c>
      <c r="AA285" t="str">
        <f t="shared" ca="1" si="93"/>
        <v>fe</v>
      </c>
      <c r="AB285" t="s">
        <v>82</v>
      </c>
      <c r="AC285" t="s">
        <v>440</v>
      </c>
      <c r="AD285">
        <v>1</v>
      </c>
      <c r="AE285" t="s">
        <v>129</v>
      </c>
      <c r="AG285">
        <v>4</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미스틱 해머</v>
      </c>
      <c r="AL285">
        <v>1</v>
      </c>
      <c r="AM28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v>
      </c>
      <c r="AN285" t="str">
        <f t="shared" ca="1" si="97"/>
        <v>{"dy":29,"sl":3,"tp":"fe","vl":"Equip4202","cn":1,"pt":"DI","pr":4}</v>
      </c>
    </row>
    <row r="286" spans="1:40">
      <c r="A286">
        <v>29</v>
      </c>
      <c r="B286">
        <v>4</v>
      </c>
      <c r="C286">
        <f t="shared" si="88"/>
        <v>0</v>
      </c>
      <c r="D286">
        <f t="shared" ca="1" si="100"/>
        <v>1.7999967134877282E-2</v>
      </c>
      <c r="E286">
        <f t="shared" ca="1" si="100"/>
        <v>0.73881616668964378</v>
      </c>
      <c r="F286">
        <f t="shared" ca="1" si="100"/>
        <v>0.95555337427956444</v>
      </c>
      <c r="G286">
        <f t="shared" ca="1" si="100"/>
        <v>0.13247939923995611</v>
      </c>
      <c r="H286">
        <f t="shared" ca="1" si="100"/>
        <v>0.55822758188825194</v>
      </c>
      <c r="I286">
        <f t="shared" ca="1" si="100"/>
        <v>0.49976479557600906</v>
      </c>
      <c r="M286" t="str">
        <f t="shared" ca="1" si="89"/>
        <v>안 지정 캐릭터 PP 일반등급</v>
      </c>
      <c r="N286">
        <f t="shared" ca="1" si="90"/>
        <v>73881</v>
      </c>
      <c r="O286">
        <f t="shared" ca="1" si="91"/>
        <v>11</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3300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125</v>
      </c>
      <c r="Z286">
        <v>1400</v>
      </c>
      <c r="AA286" t="str">
        <f t="shared" ca="1" si="93"/>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v>
      </c>
      <c r="AN286" t="str">
        <f t="shared" ca="1" si="97"/>
        <v>{"dy":29,"sl":4,"tp":"upn","vl":"14370","cn":4,"pt":"GO","pr":1200}</v>
      </c>
    </row>
    <row r="287" spans="1:40">
      <c r="A287">
        <v>29</v>
      </c>
      <c r="B287">
        <v>5</v>
      </c>
      <c r="C287">
        <f t="shared" si="88"/>
        <v>0</v>
      </c>
      <c r="D287">
        <f t="shared" ca="1" si="100"/>
        <v>0.611130873423266</v>
      </c>
      <c r="E287">
        <f t="shared" ca="1" si="100"/>
        <v>7.4752814031426196E-2</v>
      </c>
      <c r="F287">
        <f t="shared" ca="1" si="100"/>
        <v>0.59997956247474393</v>
      </c>
      <c r="G287">
        <f t="shared" ca="1" si="100"/>
        <v>0.78517100832395037</v>
      </c>
      <c r="H287">
        <f t="shared" ca="1" si="100"/>
        <v>0.75764914856517851</v>
      </c>
      <c r="I287">
        <f t="shared" ca="1" si="100"/>
        <v>0.11334941251698927</v>
      </c>
      <c r="M287" t="str">
        <f t="shared" ca="1" si="89"/>
        <v>안 지정 캐릭터 PP 영웅등급</v>
      </c>
      <c r="N287">
        <f t="shared" ca="1" si="90"/>
        <v>7475</v>
      </c>
      <c r="O287">
        <f t="shared" ca="1" si="91"/>
        <v>3</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900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241</v>
      </c>
      <c r="W287">
        <v>1</v>
      </c>
      <c r="X287" t="s">
        <v>129</v>
      </c>
      <c r="Z287">
        <v>10</v>
      </c>
      <c r="AA287" t="str">
        <f t="shared" ca="1" si="93"/>
        <v>fe</v>
      </c>
      <c r="AB287" t="s">
        <v>82</v>
      </c>
      <c r="AC287" t="s">
        <v>482</v>
      </c>
      <c r="AD287">
        <v>1</v>
      </c>
      <c r="AE287" t="s">
        <v>125</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용기의 도끼</v>
      </c>
      <c r="AL287">
        <v>1</v>
      </c>
      <c r="AM28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v>
      </c>
      <c r="AN287" t="str">
        <f t="shared" ca="1" si="97"/>
        <v>{"dy":29,"sl":5,"tp":"fe","vl":"Equip0001","cn":1,"pt":"GO","pr":700}</v>
      </c>
    </row>
    <row r="288" spans="1:40">
      <c r="A288">
        <v>29</v>
      </c>
      <c r="B288">
        <v>6</v>
      </c>
      <c r="C288">
        <f t="shared" si="88"/>
        <v>0</v>
      </c>
      <c r="D288">
        <f t="shared" ca="1" si="100"/>
        <v>0.53130188018108537</v>
      </c>
      <c r="E288">
        <f t="shared" ca="1" si="100"/>
        <v>0.33963149606609799</v>
      </c>
      <c r="F288">
        <f t="shared" ca="1" si="100"/>
        <v>0.20850117040331617</v>
      </c>
      <c r="G288">
        <f t="shared" ca="1" si="100"/>
        <v>0.31431090573137266</v>
      </c>
      <c r="H288">
        <f t="shared" ca="1" si="100"/>
        <v>0.85486699303292202</v>
      </c>
      <c r="I288">
        <f t="shared" ca="1" si="100"/>
        <v>0.49781682072232725</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113</v>
      </c>
      <c r="W288">
        <v>1</v>
      </c>
      <c r="X288" t="s">
        <v>125</v>
      </c>
      <c r="Z288">
        <v>1500</v>
      </c>
      <c r="AA288" t="str">
        <f t="shared" ca="1" si="93"/>
        <v>fe</v>
      </c>
      <c r="AB288" t="s">
        <v>82</v>
      </c>
      <c r="AC288" t="s">
        <v>481</v>
      </c>
      <c r="AD288">
        <v>1</v>
      </c>
      <c r="AE288" t="s">
        <v>125</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v>
      </c>
      <c r="AN288" t="str">
        <f t="shared" ca="1" si="97"/>
        <v>{"dy":29,"sl":6,"tp":"fe","vl":"Equip7201","cn":1,"pt":"GO","pr":9500}</v>
      </c>
    </row>
    <row r="289" spans="1:40">
      <c r="A289">
        <v>29</v>
      </c>
      <c r="B289">
        <v>7</v>
      </c>
      <c r="C289">
        <f t="shared" si="88"/>
        <v>0</v>
      </c>
      <c r="D289">
        <f t="shared" ca="1" si="100"/>
        <v>8.3412490806910933E-2</v>
      </c>
      <c r="E289">
        <f t="shared" ca="1" si="100"/>
        <v>0.25197046272961621</v>
      </c>
      <c r="F289">
        <f t="shared" ca="1" si="100"/>
        <v>0.18574942699335706</v>
      </c>
      <c r="G289">
        <f t="shared" ca="1" si="100"/>
        <v>2.2548374339843913E-2</v>
      </c>
      <c r="H289">
        <f t="shared" ca="1" si="100"/>
        <v>6.6825659985386254E-2</v>
      </c>
      <c r="I289">
        <f t="shared" ca="1" si="100"/>
        <v>8.9459270202713936E-2</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DI</v>
      </c>
      <c r="Q289" t="e">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#VALUE!</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182</v>
      </c>
      <c r="W289">
        <v>1</v>
      </c>
      <c r="X289" t="s">
        <v>125</v>
      </c>
      <c r="Z289">
        <v>2900</v>
      </c>
      <c r="AA289" t="str">
        <f t="shared" ca="1" si="93"/>
        <v>fe</v>
      </c>
      <c r="AB289" t="s">
        <v>82</v>
      </c>
      <c r="AC289" t="s">
        <v>403</v>
      </c>
      <c r="AD289">
        <v>1</v>
      </c>
      <c r="AE289" t="s">
        <v>125</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v>
      </c>
      <c r="AN289" t="str">
        <f t="shared" ca="1" si="97"/>
        <v>{"dy":29,"sl":7,"tp":"fe","vl":"Equip8101","cn":1,"pt":"GO","pr":8500}</v>
      </c>
    </row>
    <row r="290" spans="1:40">
      <c r="A290">
        <v>29</v>
      </c>
      <c r="B290">
        <v>8</v>
      </c>
      <c r="C290">
        <f t="shared" si="88"/>
        <v>0</v>
      </c>
      <c r="D290">
        <f t="shared" ca="1" si="100"/>
        <v>0.57774470054533977</v>
      </c>
      <c r="E290">
        <f t="shared" ca="1" si="100"/>
        <v>0.92661934195113826</v>
      </c>
      <c r="F290">
        <f t="shared" ca="1" si="100"/>
        <v>7.6236436501735505E-2</v>
      </c>
      <c r="G290">
        <f t="shared" ca="1" si="100"/>
        <v>0.83420382830302098</v>
      </c>
      <c r="H290">
        <f t="shared" ca="1" si="100"/>
        <v>0.11698945186438592</v>
      </c>
      <c r="I290">
        <f t="shared" ca="1" si="100"/>
        <v>0.22271346850153728</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fl1</v>
      </c>
      <c r="AB290" t="s">
        <v>87</v>
      </c>
      <c r="AC290" t="s">
        <v>475</v>
      </c>
      <c r="AD290">
        <v>1</v>
      </c>
      <c r="AE290" t="s">
        <v>129</v>
      </c>
      <c r="AF290">
        <v>219</v>
      </c>
      <c r="AG290">
        <v>129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닉스</v>
      </c>
      <c r="AL290">
        <v>1</v>
      </c>
      <c r="AM29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v>
      </c>
      <c r="AN290" t="str">
        <f t="shared" ca="1" si="97"/>
        <v>{"dy":29,"sl":8,"tp":"fl1","vl":"Actor1109","cn":1,"pt":"DI","pp":219,"pr":129}</v>
      </c>
    </row>
    <row r="291" spans="1:40">
      <c r="A291">
        <v>29</v>
      </c>
      <c r="B291">
        <v>9</v>
      </c>
      <c r="C291">
        <f t="shared" si="88"/>
        <v>0</v>
      </c>
      <c r="D291">
        <f t="shared" ca="1" si="100"/>
        <v>0.72911829595078193</v>
      </c>
      <c r="E291">
        <f t="shared" ca="1" si="100"/>
        <v>0.43923171352238799</v>
      </c>
      <c r="F291">
        <f t="shared" ca="1" si="100"/>
        <v>0.98362618903411625</v>
      </c>
      <c r="G291">
        <f t="shared" ca="1" si="100"/>
        <v>0.94528684244372996</v>
      </c>
      <c r="H291">
        <f t="shared" ca="1" si="100"/>
        <v>0.78991014204480903</v>
      </c>
      <c r="I291">
        <f t="shared" ca="1" si="100"/>
        <v>0.25113377257900271</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fl1</v>
      </c>
      <c r="AB291" t="s">
        <v>87</v>
      </c>
      <c r="AC291" t="s">
        <v>493</v>
      </c>
      <c r="AD291">
        <v>1</v>
      </c>
      <c r="AE291" t="s">
        <v>129</v>
      </c>
      <c r="AF291">
        <v>219</v>
      </c>
      <c r="AG291">
        <v>129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원더</v>
      </c>
      <c r="AL291">
        <v>1</v>
      </c>
      <c r="AM29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v>
      </c>
      <c r="AN291" t="str">
        <f t="shared" ca="1" si="97"/>
        <v>{"dy":29,"sl":9,"tp":"fl1","vl":"Actor2128","cn":1,"pt":"DI","pp":219,"pr":129}</v>
      </c>
    </row>
    <row r="292" spans="1:40">
      <c r="A292">
        <v>30</v>
      </c>
      <c r="B292">
        <v>0</v>
      </c>
      <c r="C292">
        <f t="shared" si="88"/>
        <v>0</v>
      </c>
      <c r="D292">
        <f t="shared" ref="D292:I301" ca="1" si="101">RAND()</f>
        <v>0.84613590290491647</v>
      </c>
      <c r="E292">
        <f t="shared" ca="1" si="101"/>
        <v>0.52361564918696069</v>
      </c>
      <c r="F292">
        <f t="shared" ca="1" si="101"/>
        <v>0.85639407286602687</v>
      </c>
      <c r="G292">
        <f t="shared" ca="1" si="101"/>
        <v>4.8649183074310764E-3</v>
      </c>
      <c r="H292">
        <f t="shared" ca="1" si="101"/>
        <v>0.99060981469644205</v>
      </c>
      <c r="I292">
        <f t="shared" ca="1" si="101"/>
        <v>2.1904908032046699E-2</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e">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#VALUE!</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245</v>
      </c>
      <c r="W292">
        <v>1</v>
      </c>
      <c r="X292" t="s">
        <v>125</v>
      </c>
      <c r="Z292">
        <v>600</v>
      </c>
      <c r="AA292" t="str">
        <f t="shared" ca="1" si="93"/>
        <v>fe</v>
      </c>
      <c r="AB292" t="s">
        <v>82</v>
      </c>
      <c r="AC292" t="s">
        <v>438</v>
      </c>
      <c r="AD292">
        <v>1</v>
      </c>
      <c r="AE292" t="s">
        <v>125</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얼룩진 도끼</v>
      </c>
      <c r="AL292">
        <v>1</v>
      </c>
      <c r="AM29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v>
      </c>
      <c r="AN292" t="str">
        <f t="shared" ca="1" si="97"/>
        <v>{"dy":30,"sl":0,"tp":"fe","vl":"Equip0002","cn":1,"pt":"GO","pr":600}</v>
      </c>
    </row>
    <row r="293" spans="1:40">
      <c r="A293">
        <v>30</v>
      </c>
      <c r="B293">
        <v>1</v>
      </c>
      <c r="C293">
        <f t="shared" si="88"/>
        <v>0</v>
      </c>
      <c r="D293">
        <f t="shared" ca="1" si="101"/>
        <v>0.35946014447357411</v>
      </c>
      <c r="E293">
        <f t="shared" ca="1" si="101"/>
        <v>0.88992639703747045</v>
      </c>
      <c r="F293">
        <f t="shared" ca="1" si="101"/>
        <v>0.39418166751558747</v>
      </c>
      <c r="G293">
        <f t="shared" ca="1" si="101"/>
        <v>0.21850652177676699</v>
      </c>
      <c r="H293">
        <f t="shared" ca="1" si="101"/>
        <v>9.8084975435564825E-2</v>
      </c>
      <c r="I293">
        <f t="shared" ca="1" si="101"/>
        <v>0.5902587220103902</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e">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#VALUE!</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240</v>
      </c>
      <c r="W293">
        <v>1</v>
      </c>
      <c r="X293" t="s">
        <v>125</v>
      </c>
      <c r="Z293">
        <v>1300</v>
      </c>
      <c r="AA293" t="str">
        <f t="shared" ca="1" si="93"/>
        <v>fe</v>
      </c>
      <c r="AB293" t="s">
        <v>82</v>
      </c>
      <c r="AC293" t="s">
        <v>463</v>
      </c>
      <c r="AD293">
        <v>1</v>
      </c>
      <c r="AE293" t="s">
        <v>125</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별의 계시</v>
      </c>
      <c r="AL293">
        <v>1</v>
      </c>
      <c r="AM29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v>
      </c>
      <c r="AN293" t="str">
        <f t="shared" ca="1" si="97"/>
        <v>{"dy":30,"sl":1,"tp":"fe","vl":"Equip4101","cn":1,"pt":"GO","pr":1000}</v>
      </c>
    </row>
    <row r="294" spans="1:40">
      <c r="A294">
        <v>30</v>
      </c>
      <c r="B294">
        <v>2</v>
      </c>
      <c r="C294">
        <f t="shared" si="88"/>
        <v>0</v>
      </c>
      <c r="D294">
        <f t="shared" ca="1" si="101"/>
        <v>0.69285557112014295</v>
      </c>
      <c r="E294">
        <f t="shared" ca="1" si="101"/>
        <v>0.84159827452369851</v>
      </c>
      <c r="F294">
        <f t="shared" ca="1" si="101"/>
        <v>0.13684477471082335</v>
      </c>
      <c r="G294">
        <f t="shared" ca="1" si="101"/>
        <v>0.949614000261082</v>
      </c>
      <c r="H294">
        <f t="shared" ca="1" si="101"/>
        <v>0.18013323785637547</v>
      </c>
      <c r="I294">
        <f t="shared" ca="1" si="101"/>
        <v>0.8697041910264619</v>
      </c>
      <c r="M294" t="str">
        <f t="shared" ca="1" si="89"/>
        <v>안 지정 캐릭터 PP 영웅등급</v>
      </c>
      <c r="N294">
        <f t="shared" ca="1" si="90"/>
        <v>84159</v>
      </c>
      <c r="O294">
        <f t="shared" ca="1" si="91"/>
        <v>13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3900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125</v>
      </c>
      <c r="Z294">
        <v>1200</v>
      </c>
      <c r="AA294" t="str">
        <f t="shared" ca="1" si="93"/>
        <v>fe</v>
      </c>
      <c r="AB294" t="s">
        <v>82</v>
      </c>
      <c r="AC294" t="s">
        <v>483</v>
      </c>
      <c r="AD294">
        <v>1</v>
      </c>
      <c r="AE294" t="s">
        <v>125</v>
      </c>
      <c r="AG294">
        <v>700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루비 장식 아밍 소드</v>
      </c>
      <c r="AL294">
        <v>1</v>
      </c>
      <c r="AM29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v>
      </c>
      <c r="AN294" t="str">
        <f t="shared" ca="1" si="97"/>
        <v>{"dy":30,"sl":2,"tp":"fe","vl":"Equip5001","cn":1,"pt":"GO","pr":700}</v>
      </c>
    </row>
    <row r="295" spans="1:40">
      <c r="A295">
        <v>30</v>
      </c>
      <c r="B295">
        <v>3</v>
      </c>
      <c r="C295">
        <f t="shared" si="88"/>
        <v>0</v>
      </c>
      <c r="D295">
        <f t="shared" ca="1" si="101"/>
        <v>0.71859410830607306</v>
      </c>
      <c r="E295">
        <f t="shared" ca="1" si="101"/>
        <v>8.6742876124833446E-2</v>
      </c>
      <c r="F295">
        <f t="shared" ca="1" si="101"/>
        <v>8.0613583037984604E-2</v>
      </c>
      <c r="G295">
        <f t="shared" ca="1" si="101"/>
        <v>0.2959170939774467</v>
      </c>
      <c r="H295">
        <f t="shared" ca="1" si="101"/>
        <v>0.34596529174283275</v>
      </c>
      <c r="I295">
        <f t="shared" ca="1" si="101"/>
        <v>0.14501919572831301</v>
      </c>
      <c r="M295" t="str">
        <f t="shared" ca="1" si="89"/>
        <v>안 지정 캐릭터 PP 일반등급</v>
      </c>
      <c r="N295">
        <f t="shared" ca="1" si="90"/>
        <v>8674</v>
      </c>
      <c r="O295">
        <f t="shared" ca="1" si="91"/>
        <v>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1200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125</v>
      </c>
      <c r="Z295">
        <v>1400</v>
      </c>
      <c r="AA295" t="str">
        <f t="shared" ca="1" si="93"/>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v>
      </c>
      <c r="AN295" t="str">
        <f t="shared" ca="1" si="97"/>
        <v>{"dy":30,"sl":3,"tp":"upn","vl":"41845","cn":4,"pt":"GO","pr":1200}</v>
      </c>
    </row>
    <row r="296" spans="1:40">
      <c r="A296">
        <v>30</v>
      </c>
      <c r="B296">
        <v>4</v>
      </c>
      <c r="C296">
        <f t="shared" si="88"/>
        <v>0</v>
      </c>
      <c r="D296">
        <f t="shared" ca="1" si="101"/>
        <v>0.94365477484051019</v>
      </c>
      <c r="E296">
        <f t="shared" ca="1" si="101"/>
        <v>0.11070943774353736</v>
      </c>
      <c r="F296">
        <f t="shared" ca="1" si="101"/>
        <v>0.96789529920383199</v>
      </c>
      <c r="G296">
        <f t="shared" ca="1" si="101"/>
        <v>0.28368156389140831</v>
      </c>
      <c r="H296">
        <f t="shared" ca="1" si="101"/>
        <v>8.1989127851554433E-2</v>
      </c>
      <c r="I296">
        <f t="shared" ca="1" si="101"/>
        <v>9.0127928077562314E-2</v>
      </c>
      <c r="M296" t="str">
        <f t="shared" ca="1" si="89"/>
        <v>안 지정 캐릭터 PP 일반등급</v>
      </c>
      <c r="N296">
        <f t="shared" ca="1" si="90"/>
        <v>11070</v>
      </c>
      <c r="O296">
        <f t="shared" ca="1" si="91"/>
        <v>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1200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125</v>
      </c>
      <c r="Z296">
        <v>1400</v>
      </c>
      <c r="AA296" t="str">
        <f t="shared" ca="1" si="93"/>
        <v>fe</v>
      </c>
      <c r="AB296" t="s">
        <v>82</v>
      </c>
      <c r="AC296" t="s">
        <v>394</v>
      </c>
      <c r="AD296">
        <v>1</v>
      </c>
      <c r="AE296" t="s">
        <v>125</v>
      </c>
      <c r="AG296">
        <v>3300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빛의 트랩</v>
      </c>
      <c r="AL296">
        <v>1</v>
      </c>
      <c r="AM29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v>
      </c>
      <c r="AN296" t="str">
        <f t="shared" ca="1" si="97"/>
        <v>{"dy":30,"sl":4,"tp":"fe","vl":"Equip3201","cn":1,"pt":"GO","pr":3300}</v>
      </c>
    </row>
    <row r="297" spans="1:40">
      <c r="A297">
        <v>30</v>
      </c>
      <c r="B297">
        <v>5</v>
      </c>
      <c r="C297">
        <f t="shared" si="88"/>
        <v>0</v>
      </c>
      <c r="D297">
        <f t="shared" ca="1" si="101"/>
        <v>0.87036255677085894</v>
      </c>
      <c r="E297">
        <f t="shared" ca="1" si="101"/>
        <v>0.74615746729981269</v>
      </c>
      <c r="F297">
        <f t="shared" ca="1" si="101"/>
        <v>0.73890998024874299</v>
      </c>
      <c r="G297">
        <f t="shared" ca="1" si="101"/>
        <v>0.6737736432800755</v>
      </c>
      <c r="H297">
        <f t="shared" ca="1" si="101"/>
        <v>0.53041689724334062</v>
      </c>
      <c r="I297">
        <f t="shared" ca="1" si="101"/>
        <v>0.60751236350291571</v>
      </c>
      <c r="M297" t="str">
        <f t="shared" ca="1" si="89"/>
        <v>안 지정 캐릭터 PP 일반등급</v>
      </c>
      <c r="N297">
        <f t="shared" ca="1" si="90"/>
        <v>74615</v>
      </c>
      <c r="O297">
        <f t="shared" ca="1" si="91"/>
        <v>11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3300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125</v>
      </c>
      <c r="Z297">
        <v>1100</v>
      </c>
      <c r="AA297" t="str">
        <f t="shared" ca="1" si="93"/>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v>
      </c>
      <c r="AN297" t="str">
        <f t="shared" ca="1" si="97"/>
        <v>{"dy":30,"sl":5,"tp":"uph","vl":"75139","cn":10,"pt":"GO","pr":3000}</v>
      </c>
    </row>
    <row r="298" spans="1:40">
      <c r="A298">
        <v>30</v>
      </c>
      <c r="B298">
        <v>6</v>
      </c>
      <c r="C298">
        <f t="shared" si="88"/>
        <v>0</v>
      </c>
      <c r="D298">
        <f t="shared" ca="1" si="101"/>
        <v>0.12906013837885955</v>
      </c>
      <c r="E298">
        <f t="shared" ca="1" si="101"/>
        <v>0.91190108770322731</v>
      </c>
      <c r="F298">
        <f t="shared" ca="1" si="101"/>
        <v>0.21727949051659901</v>
      </c>
      <c r="G298">
        <f t="shared" ca="1" si="101"/>
        <v>0.79537026890395568</v>
      </c>
      <c r="H298">
        <f t="shared" ca="1" si="101"/>
        <v>0.31624308137480206</v>
      </c>
      <c r="I298">
        <f t="shared" ca="1" si="101"/>
        <v>0.48683275567171358</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111</v>
      </c>
      <c r="W298">
        <v>1</v>
      </c>
      <c r="X298" t="s">
        <v>125</v>
      </c>
      <c r="Z298">
        <v>700</v>
      </c>
      <c r="AA298" t="str">
        <f t="shared" ca="1" si="93"/>
        <v>fe</v>
      </c>
      <c r="AB298" t="s">
        <v>82</v>
      </c>
      <c r="AC298" t="s">
        <v>411</v>
      </c>
      <c r="AD298">
        <v>1</v>
      </c>
      <c r="AE298" t="s">
        <v>125</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v>
      </c>
      <c r="AN298" t="str">
        <f t="shared" ca="1" si="97"/>
        <v>{"dy":30,"sl":6,"tp":"fe","vl":"Equip8102","cn":1,"pt":"GO","pr":8100}</v>
      </c>
    </row>
    <row r="299" spans="1:40">
      <c r="A299">
        <v>30</v>
      </c>
      <c r="B299">
        <v>7</v>
      </c>
      <c r="C299">
        <f t="shared" si="88"/>
        <v>0</v>
      </c>
      <c r="D299">
        <f t="shared" ca="1" si="101"/>
        <v>0.64330497699697764</v>
      </c>
      <c r="E299">
        <f t="shared" ca="1" si="101"/>
        <v>0.91649692195434207</v>
      </c>
      <c r="F299">
        <f t="shared" ca="1" si="101"/>
        <v>0.84078043663384328</v>
      </c>
      <c r="G299">
        <f t="shared" ca="1" si="101"/>
        <v>0.37533795470663189</v>
      </c>
      <c r="H299">
        <f t="shared" ca="1" si="101"/>
        <v>0.18114800831356781</v>
      </c>
      <c r="I299">
        <f t="shared" ca="1" si="101"/>
        <v>0.86431472928928732</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277</v>
      </c>
      <c r="W299">
        <v>1</v>
      </c>
      <c r="X299" t="s">
        <v>125</v>
      </c>
      <c r="Z299">
        <v>3300</v>
      </c>
      <c r="AA299" t="str">
        <f t="shared" ca="1" si="93"/>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v>
      </c>
      <c r="AN299" t="str">
        <f t="shared" ca="1" si="97"/>
        <v>{"dy":30,"sl":7,"tp":"upn","vl":"15133","cn":13,"pt":"GO","pr":3900}</v>
      </c>
    </row>
    <row r="300" spans="1:40">
      <c r="A300">
        <v>30</v>
      </c>
      <c r="B300">
        <v>8</v>
      </c>
      <c r="C300">
        <f t="shared" si="88"/>
        <v>0</v>
      </c>
      <c r="D300">
        <f t="shared" ca="1" si="101"/>
        <v>0.65799191956924219</v>
      </c>
      <c r="E300">
        <f t="shared" ca="1" si="101"/>
        <v>0.1916165865200159</v>
      </c>
      <c r="F300">
        <f t="shared" ca="1" si="101"/>
        <v>0.52165346249581512</v>
      </c>
      <c r="G300">
        <f t="shared" ca="1" si="101"/>
        <v>0.67864165420287559</v>
      </c>
      <c r="H300">
        <f t="shared" ca="1" si="101"/>
        <v>0.88792025302445132</v>
      </c>
      <c r="I300">
        <f t="shared" ca="1" si="101"/>
        <v>0.94984796207495181</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v>
      </c>
      <c r="AN300" t="str">
        <f t="shared" ca="1" si="97"/>
        <v>{"dy":30,"sl":8}</v>
      </c>
    </row>
    <row r="301" spans="1:40">
      <c r="A301">
        <v>30</v>
      </c>
      <c r="B301">
        <v>9</v>
      </c>
      <c r="C301">
        <f t="shared" si="88"/>
        <v>0</v>
      </c>
      <c r="D301">
        <f t="shared" ca="1" si="101"/>
        <v>0.20179419713887603</v>
      </c>
      <c r="E301">
        <f t="shared" ca="1" si="101"/>
        <v>0.23085407686466952</v>
      </c>
      <c r="F301">
        <f t="shared" ca="1" si="101"/>
        <v>0.76466902725463337</v>
      </c>
      <c r="G301">
        <f t="shared" ca="1" si="101"/>
        <v>0.9407660726133722</v>
      </c>
      <c r="H301">
        <f t="shared" ca="1" si="101"/>
        <v>0.25219911730615574</v>
      </c>
      <c r="I301">
        <f t="shared" ca="1" si="101"/>
        <v>0.63070763859733303</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v>
      </c>
      <c r="AN301" t="str">
        <f t="shared" ca="1" si="97"/>
        <v>{"dy":30,"sl":9}</v>
      </c>
    </row>
    <row r="302" spans="1:40">
      <c r="A302">
        <v>31</v>
      </c>
      <c r="B302">
        <v>0</v>
      </c>
      <c r="C302">
        <f t="shared" si="88"/>
        <v>0</v>
      </c>
      <c r="D302">
        <f t="shared" ref="D302:I311" ca="1" si="102">RAND()</f>
        <v>0.82362380338992514</v>
      </c>
      <c r="E302">
        <f t="shared" ca="1" si="102"/>
        <v>0.96898547515876288</v>
      </c>
      <c r="F302">
        <f t="shared" ca="1" si="102"/>
        <v>0.74637517086186767</v>
      </c>
      <c r="G302">
        <f t="shared" ca="1" si="102"/>
        <v>0.59205295491713894</v>
      </c>
      <c r="H302">
        <f t="shared" ca="1" si="102"/>
        <v>0.90507277587984836</v>
      </c>
      <c r="I302">
        <f t="shared" ca="1" si="102"/>
        <v>0.1708598172346566</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245</v>
      </c>
      <c r="W302">
        <v>1</v>
      </c>
      <c r="X302" t="s">
        <v>125</v>
      </c>
      <c r="Z302">
        <v>900</v>
      </c>
      <c r="AA302" t="str">
        <f t="shared" ca="1" si="93"/>
        <v>fe</v>
      </c>
      <c r="AB302" t="s">
        <v>82</v>
      </c>
      <c r="AC302" t="s">
        <v>410</v>
      </c>
      <c r="AD302">
        <v>1</v>
      </c>
      <c r="AE302" t="s">
        <v>125</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불안정한 절단기</v>
      </c>
      <c r="AL302">
        <v>1</v>
      </c>
      <c r="AM30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v>
      </c>
      <c r="AN302" t="str">
        <f t="shared" ca="1" si="97"/>
        <v>{"dy":31,"sl":0,"tp":"fe","vl":"Equip0101","cn":1,"pt":"GO","pr":1300}</v>
      </c>
    </row>
    <row r="303" spans="1:40">
      <c r="A303">
        <v>31</v>
      </c>
      <c r="B303">
        <v>1</v>
      </c>
      <c r="C303">
        <f t="shared" si="88"/>
        <v>0</v>
      </c>
      <c r="D303">
        <f t="shared" ca="1" si="102"/>
        <v>0.78074956357554481</v>
      </c>
      <c r="E303">
        <f t="shared" ca="1" si="102"/>
        <v>1.0599086101992117E-2</v>
      </c>
      <c r="F303">
        <f t="shared" ca="1" si="102"/>
        <v>0.18111637266796565</v>
      </c>
      <c r="G303">
        <f t="shared" ca="1" si="102"/>
        <v>0.36502112427594979</v>
      </c>
      <c r="H303">
        <f t="shared" ca="1" si="102"/>
        <v>0.13478720386014276</v>
      </c>
      <c r="I303">
        <f t="shared" ca="1" si="102"/>
        <v>0.10593463713453932</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e">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#VALUE!</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253</v>
      </c>
      <c r="W303">
        <v>1</v>
      </c>
      <c r="X303" t="s">
        <v>125</v>
      </c>
      <c r="Z303">
        <v>3800</v>
      </c>
      <c r="AA303" t="str">
        <f t="shared" ca="1" si="93"/>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v>
      </c>
      <c r="AN303" t="str">
        <f t="shared" ca="1" si="97"/>
        <v>{"dy":31,"sl":1,"tp":"upn","vl":"38931","cn":7,"pt":"GO","pr":2100}</v>
      </c>
    </row>
    <row r="304" spans="1:40">
      <c r="A304">
        <v>31</v>
      </c>
      <c r="B304">
        <v>2</v>
      </c>
      <c r="C304">
        <f t="shared" si="88"/>
        <v>0</v>
      </c>
      <c r="D304">
        <f t="shared" ca="1" si="102"/>
        <v>0.12190812732317247</v>
      </c>
      <c r="E304">
        <f t="shared" ca="1" si="102"/>
        <v>0.47637555411334664</v>
      </c>
      <c r="F304">
        <f t="shared" ca="1" si="102"/>
        <v>0.69868717068575026</v>
      </c>
      <c r="G304">
        <f t="shared" ca="1" si="102"/>
        <v>0.58394634312775451</v>
      </c>
      <c r="H304">
        <f t="shared" ca="1" si="102"/>
        <v>0.96996354171275689</v>
      </c>
      <c r="I304">
        <f t="shared" ca="1" si="102"/>
        <v>0.93029626287200839</v>
      </c>
      <c r="M304" t="str">
        <f t="shared" ca="1" si="89"/>
        <v>안 지정 캐릭터 PP 영웅등급</v>
      </c>
      <c r="N304">
        <f t="shared" ca="1" si="90"/>
        <v>47637</v>
      </c>
      <c r="O304">
        <f t="shared" ca="1" si="91"/>
        <v>8</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2400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125</v>
      </c>
      <c r="Z304">
        <v>1100</v>
      </c>
      <c r="AA304" t="str">
        <f t="shared" ca="1" si="93"/>
        <v>fe</v>
      </c>
      <c r="AB304" t="s">
        <v>82</v>
      </c>
      <c r="AC304" t="s">
        <v>382</v>
      </c>
      <c r="AD304">
        <v>1</v>
      </c>
      <c r="AE304" t="s">
        <v>125</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v>
      </c>
      <c r="AN304" t="str">
        <f t="shared" ca="1" si="97"/>
        <v>{"dy":31,"sl":2,"tp":"fe","vl":"Equip2002","cn":1,"pt":"GO","pr":600}</v>
      </c>
    </row>
    <row r="305" spans="1:40">
      <c r="A305">
        <v>31</v>
      </c>
      <c r="B305">
        <v>3</v>
      </c>
      <c r="C305">
        <f t="shared" si="88"/>
        <v>0</v>
      </c>
      <c r="D305">
        <f t="shared" ca="1" si="102"/>
        <v>0.40538393606925915</v>
      </c>
      <c r="E305">
        <f t="shared" ca="1" si="102"/>
        <v>0.55637593635137339</v>
      </c>
      <c r="F305">
        <f t="shared" ca="1" si="102"/>
        <v>0.82677720951082911</v>
      </c>
      <c r="G305">
        <f t="shared" ca="1" si="102"/>
        <v>0.20756402110414995</v>
      </c>
      <c r="H305">
        <f t="shared" ca="1" si="102"/>
        <v>0.49144533017325098</v>
      </c>
      <c r="I305">
        <f t="shared" ca="1" si="102"/>
        <v>0.40391173049265028</v>
      </c>
      <c r="M305" t="str">
        <f t="shared" ca="1" si="89"/>
        <v>안 지정 캐릭터 PP 일반등급</v>
      </c>
      <c r="N305">
        <f t="shared" ca="1" si="90"/>
        <v>55637</v>
      </c>
      <c r="O305">
        <f t="shared" ca="1" si="91"/>
        <v>9</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2700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125</v>
      </c>
      <c r="Z305">
        <v>1200</v>
      </c>
      <c r="AA305" t="str">
        <f t="shared" ca="1" si="93"/>
        <v>fe</v>
      </c>
      <c r="AB305" t="s">
        <v>82</v>
      </c>
      <c r="AC305" t="s">
        <v>476</v>
      </c>
      <c r="AD305">
        <v>1</v>
      </c>
      <c r="AE305" t="s">
        <v>129</v>
      </c>
      <c r="AF305">
        <v>199</v>
      </c>
      <c r="AG305">
        <v>139</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전설</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망명자의 도끼</v>
      </c>
      <c r="AL305">
        <v>1</v>
      </c>
      <c r="AM30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v>
      </c>
      <c r="AN305" t="str">
        <f t="shared" ca="1" si="97"/>
        <v>{"dy":31,"sl":3,"tp":"fe","vl":"Equip0403","cn":1,"pt":"DI","pp":199,"pr":139}</v>
      </c>
    </row>
    <row r="306" spans="1:40">
      <c r="A306">
        <v>31</v>
      </c>
      <c r="B306">
        <v>4</v>
      </c>
      <c r="C306">
        <f t="shared" si="88"/>
        <v>0</v>
      </c>
      <c r="D306">
        <f t="shared" ca="1" si="102"/>
        <v>0.17384695989737631</v>
      </c>
      <c r="E306">
        <f t="shared" ca="1" si="102"/>
        <v>0.85318340940124238</v>
      </c>
      <c r="F306">
        <f t="shared" ca="1" si="102"/>
        <v>0.81075369480728154</v>
      </c>
      <c r="G306">
        <f t="shared" ca="1" si="102"/>
        <v>0.64336447837251831</v>
      </c>
      <c r="H306">
        <f t="shared" ca="1" si="102"/>
        <v>0.32397531797421497</v>
      </c>
      <c r="I306">
        <f t="shared" ca="1" si="102"/>
        <v>0.2730159529380165</v>
      </c>
      <c r="M306" t="str">
        <f t="shared" ca="1" si="89"/>
        <v>안 지정 캐릭터 PP 일반등급</v>
      </c>
      <c r="N306">
        <f t="shared" ca="1" si="90"/>
        <v>85318</v>
      </c>
      <c r="O306">
        <f t="shared" ca="1" si="91"/>
        <v>13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3900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125</v>
      </c>
      <c r="Z306">
        <v>1000</v>
      </c>
      <c r="AA306" t="str">
        <f t="shared" ca="1" si="93"/>
        <v>fe</v>
      </c>
      <c r="AB306" t="s">
        <v>82</v>
      </c>
      <c r="AC306" t="s">
        <v>484</v>
      </c>
      <c r="AD306">
        <v>1</v>
      </c>
      <c r="AE306" t="s">
        <v>125</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v>
      </c>
      <c r="AN306" t="str">
        <f t="shared" ca="1" si="97"/>
        <v>{"dy":31,"sl":4,"tp":"fe","vl":"Equip4002","cn":1,"pt":"GO","pr":700}</v>
      </c>
    </row>
    <row r="307" spans="1:40">
      <c r="A307">
        <v>31</v>
      </c>
      <c r="B307">
        <v>5</v>
      </c>
      <c r="C307">
        <f t="shared" si="88"/>
        <v>0</v>
      </c>
      <c r="D307">
        <f t="shared" ca="1" si="102"/>
        <v>0.83037093947862883</v>
      </c>
      <c r="E307">
        <f t="shared" ca="1" si="102"/>
        <v>0.76941994950837278</v>
      </c>
      <c r="F307">
        <f t="shared" ca="1" si="102"/>
        <v>0.16357652439476289</v>
      </c>
      <c r="G307">
        <f t="shared" ca="1" si="102"/>
        <v>0.5123580866729357</v>
      </c>
      <c r="H307">
        <f t="shared" ca="1" si="102"/>
        <v>0.62579193029900748</v>
      </c>
      <c r="I307">
        <f t="shared" ca="1" si="102"/>
        <v>0.74211760649789593</v>
      </c>
      <c r="M307" t="str">
        <f t="shared" ca="1" si="89"/>
        <v>안 지정 캐릭터 PP 일반등급</v>
      </c>
      <c r="N307">
        <f t="shared" ca="1" si="90"/>
        <v>76941</v>
      </c>
      <c r="O307">
        <f t="shared" ca="1" si="91"/>
        <v>12</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3600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256</v>
      </c>
      <c r="W307">
        <v>1</v>
      </c>
      <c r="X307" t="s">
        <v>125</v>
      </c>
      <c r="Z307">
        <v>1000</v>
      </c>
      <c r="AA307" t="str">
        <f t="shared" ca="1" si="93"/>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v>
      </c>
      <c r="AN307" t="str">
        <f t="shared" ca="1" si="97"/>
        <v>{"dy":31,"sl":5,"tp":"uph","vl":"13217","cn":4,"pt":"GO","pr":1200}</v>
      </c>
    </row>
    <row r="308" spans="1:40">
      <c r="A308">
        <v>31</v>
      </c>
      <c r="B308">
        <v>6</v>
      </c>
      <c r="C308">
        <f t="shared" si="88"/>
        <v>0</v>
      </c>
      <c r="D308">
        <f t="shared" ca="1" si="102"/>
        <v>0.45346265838758837</v>
      </c>
      <c r="E308">
        <f t="shared" ca="1" si="102"/>
        <v>0.60435997388660301</v>
      </c>
      <c r="F308">
        <f t="shared" ca="1" si="102"/>
        <v>0.6992294498013546</v>
      </c>
      <c r="G308">
        <f t="shared" ca="1" si="102"/>
        <v>0.67455682991935184</v>
      </c>
      <c r="H308">
        <f t="shared" ca="1" si="102"/>
        <v>0.48226781222286463</v>
      </c>
      <c r="I308">
        <f t="shared" ca="1" si="102"/>
        <v>0.20573078547790913</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254</v>
      </c>
      <c r="W308">
        <v>1</v>
      </c>
      <c r="X308" t="s">
        <v>125</v>
      </c>
      <c r="Z308">
        <v>3300</v>
      </c>
      <c r="AA308" t="str">
        <f t="shared" ca="1" si="93"/>
        <v>fe</v>
      </c>
      <c r="AB308" t="s">
        <v>82</v>
      </c>
      <c r="AC308" t="s">
        <v>423</v>
      </c>
      <c r="AD308">
        <v>1</v>
      </c>
      <c r="AE308" t="s">
        <v>125</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v>
      </c>
      <c r="AN308" t="str">
        <f t="shared" ca="1" si="97"/>
        <v>{"dy":31,"sl":6,"tp":"fe","vl":"Equip7202","cn":1,"pt":"GO","pr":9200}</v>
      </c>
    </row>
    <row r="309" spans="1:40">
      <c r="A309">
        <v>31</v>
      </c>
      <c r="B309">
        <v>7</v>
      </c>
      <c r="C309">
        <f t="shared" si="88"/>
        <v>0</v>
      </c>
      <c r="D309">
        <f t="shared" ca="1" si="102"/>
        <v>5.3504551666046951E-2</v>
      </c>
      <c r="E309">
        <f t="shared" ca="1" si="102"/>
        <v>0.10628185671854051</v>
      </c>
      <c r="F309">
        <f t="shared" ca="1" si="102"/>
        <v>0.295573327869318</v>
      </c>
      <c r="G309">
        <f t="shared" ca="1" si="102"/>
        <v>0.59899505901965955</v>
      </c>
      <c r="H309">
        <f t="shared" ca="1" si="102"/>
        <v>0.12634816148062333</v>
      </c>
      <c r="I309">
        <f t="shared" ca="1" si="102"/>
        <v>0.36670649667741073</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248</v>
      </c>
      <c r="W309">
        <v>1</v>
      </c>
      <c r="X309" t="s">
        <v>125</v>
      </c>
      <c r="Z309">
        <v>3200</v>
      </c>
      <c r="AA309" t="str">
        <f t="shared" ca="1" si="93"/>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v>
      </c>
      <c r="AN309" t="str">
        <f t="shared" ca="1" si="97"/>
        <v>{"dy":31,"sl":7,"tp":"upn","vl":"82505","cn":12,"pt":"GO","pr":3600}</v>
      </c>
    </row>
    <row r="310" spans="1:40">
      <c r="A310">
        <v>31</v>
      </c>
      <c r="B310">
        <v>8</v>
      </c>
      <c r="C310">
        <f t="shared" si="88"/>
        <v>0</v>
      </c>
      <c r="D310">
        <f t="shared" ca="1" si="102"/>
        <v>0.14103153771287813</v>
      </c>
      <c r="E310">
        <f t="shared" ca="1" si="102"/>
        <v>0.85655519684811909</v>
      </c>
      <c r="F310">
        <f t="shared" ca="1" si="102"/>
        <v>0.44509109862437612</v>
      </c>
      <c r="G310">
        <f t="shared" ca="1" si="102"/>
        <v>0.58551205735040446</v>
      </c>
      <c r="H310">
        <f t="shared" ca="1" si="102"/>
        <v>0.58581308796423015</v>
      </c>
      <c r="I310">
        <f t="shared" ca="1" si="102"/>
        <v>0.73632782927906748</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v>
      </c>
      <c r="AN310" t="str">
        <f t="shared" ca="1" si="97"/>
        <v>{"dy":31,"sl":8}</v>
      </c>
    </row>
    <row r="311" spans="1:40">
      <c r="A311">
        <v>31</v>
      </c>
      <c r="B311">
        <v>9</v>
      </c>
      <c r="C311">
        <f t="shared" si="88"/>
        <v>0</v>
      </c>
      <c r="D311">
        <f t="shared" ca="1" si="102"/>
        <v>0.17337962543770491</v>
      </c>
      <c r="E311">
        <f t="shared" ca="1" si="102"/>
        <v>0.76017469056214737</v>
      </c>
      <c r="F311">
        <f t="shared" ca="1" si="102"/>
        <v>0.99161802450125069</v>
      </c>
      <c r="G311">
        <f t="shared" ca="1" si="102"/>
        <v>0.60453323144065618</v>
      </c>
      <c r="H311">
        <f t="shared" ca="1" si="102"/>
        <v>0.70346221819716304</v>
      </c>
      <c r="I311">
        <f t="shared" ca="1" si="102"/>
        <v>0.76748698536776083</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v>
      </c>
      <c r="AN311" t="str">
        <f t="shared" ca="1" si="97"/>
        <v>{"dy":31,"sl":9}</v>
      </c>
    </row>
    <row r="312" spans="1:40">
      <c r="A312">
        <v>1</v>
      </c>
      <c r="B312">
        <v>10</v>
      </c>
      <c r="C312">
        <f t="shared" si="88"/>
        <v>1</v>
      </c>
      <c r="D312">
        <f t="shared" ref="D312:I321" ca="1" si="103">RAND()</f>
        <v>0.50380932381936461</v>
      </c>
      <c r="E312">
        <f t="shared" ca="1" si="103"/>
        <v>0.42089565272048757</v>
      </c>
      <c r="F312">
        <f t="shared" ca="1" si="103"/>
        <v>9.1991923686981281E-2</v>
      </c>
      <c r="G312">
        <f t="shared" ca="1" si="103"/>
        <v>0.4453409478580862</v>
      </c>
      <c r="H312">
        <f t="shared" ca="1" si="103"/>
        <v>0.91451955674498697</v>
      </c>
      <c r="I312">
        <f t="shared" ca="1" si="103"/>
        <v>0.31542747737775334</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v>
      </c>
      <c r="AN312" t="str">
        <f t="shared" ca="1" si="97"/>
        <v>{"dy":1,"sl":10}</v>
      </c>
    </row>
    <row r="313" spans="1:40">
      <c r="A313">
        <v>2</v>
      </c>
      <c r="B313">
        <v>10</v>
      </c>
      <c r="C313">
        <f t="shared" si="88"/>
        <v>1</v>
      </c>
      <c r="D313">
        <f t="shared" ca="1" si="103"/>
        <v>0.60630401001360479</v>
      </c>
      <c r="E313">
        <f t="shared" ca="1" si="103"/>
        <v>0.33320288154602729</v>
      </c>
      <c r="F313">
        <f t="shared" ca="1" si="103"/>
        <v>0.14556166762031564</v>
      </c>
      <c r="G313">
        <f t="shared" ca="1" si="103"/>
        <v>0.73473998610520286</v>
      </c>
      <c r="H313">
        <f t="shared" ca="1" si="103"/>
        <v>0.3922274766386914</v>
      </c>
      <c r="I313">
        <f t="shared" ca="1" si="103"/>
        <v>0.77136889883376747</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fc</v>
      </c>
      <c r="AB313" t="s">
        <v>85</v>
      </c>
      <c r="AC313" t="s">
        <v>489</v>
      </c>
      <c r="AD313">
        <v>1</v>
      </c>
      <c r="AE313" t="s">
        <v>129</v>
      </c>
      <c r="AF313">
        <v>229</v>
      </c>
      <c r="AG313">
        <v>139</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테이슨</v>
      </c>
      <c r="AL313">
        <v>1</v>
      </c>
      <c r="AM31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v>
      </c>
      <c r="AN313" t="str">
        <f t="shared" ca="1" si="97"/>
        <v>{"dy":2,"sl":10,"tp":"fc","vl":"Actor1108","cn":1,"pt":"DI","pp":229,"pr":139}</v>
      </c>
    </row>
    <row r="314" spans="1:40">
      <c r="A314">
        <v>3</v>
      </c>
      <c r="B314">
        <v>10</v>
      </c>
      <c r="C314">
        <f t="shared" si="88"/>
        <v>1</v>
      </c>
      <c r="D314">
        <f t="shared" ca="1" si="103"/>
        <v>0.68550091204729302</v>
      </c>
      <c r="E314">
        <f t="shared" ca="1" si="103"/>
        <v>0.82101795054004434</v>
      </c>
      <c r="F314">
        <f t="shared" ca="1" si="103"/>
        <v>0.82980289864549928</v>
      </c>
      <c r="G314">
        <f t="shared" ca="1" si="103"/>
        <v>0.73103304087579057</v>
      </c>
      <c r="H314">
        <f t="shared" ca="1" si="103"/>
        <v>6.6666905352167238E-2</v>
      </c>
      <c r="I314">
        <f t="shared" ca="1" si="103"/>
        <v>0.40799802662860563</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fc</v>
      </c>
      <c r="AB314" t="s">
        <v>85</v>
      </c>
      <c r="AC314" t="s">
        <v>489</v>
      </c>
      <c r="AD314">
        <v>1</v>
      </c>
      <c r="AE314" t="s">
        <v>129</v>
      </c>
      <c r="AF314">
        <v>229</v>
      </c>
      <c r="AG314">
        <v>139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테이슨</v>
      </c>
      <c r="AL314">
        <v>1</v>
      </c>
      <c r="AM31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v>
      </c>
      <c r="AN314" t="str">
        <f t="shared" ca="1" si="97"/>
        <v>{"dy":3,"sl":10,"tp":"fc","vl":"Actor1108","cn":1,"pt":"DI","pp":229,"pr":139}</v>
      </c>
    </row>
    <row r="315" spans="1:40">
      <c r="A315">
        <v>4</v>
      </c>
      <c r="B315">
        <v>10</v>
      </c>
      <c r="C315">
        <f t="shared" si="88"/>
        <v>1</v>
      </c>
      <c r="D315">
        <f t="shared" ca="1" si="103"/>
        <v>0.61746637691401463</v>
      </c>
      <c r="E315">
        <f t="shared" ca="1" si="103"/>
        <v>0.47970548281406</v>
      </c>
      <c r="F315">
        <f t="shared" ca="1" si="103"/>
        <v>0.11873222425265872</v>
      </c>
      <c r="G315">
        <f t="shared" ca="1" si="103"/>
        <v>0.38043689966667782</v>
      </c>
      <c r="H315">
        <f t="shared" ca="1" si="103"/>
        <v>0.90819181041601205</v>
      </c>
      <c r="I315">
        <f t="shared" ca="1" si="103"/>
        <v>0.59929436938521918</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v>
      </c>
      <c r="AN315" t="str">
        <f t="shared" ca="1" si="97"/>
        <v>{"dy":4,"sl":10}</v>
      </c>
    </row>
    <row r="316" spans="1:40">
      <c r="A316">
        <v>5</v>
      </c>
      <c r="B316">
        <v>10</v>
      </c>
      <c r="C316">
        <f t="shared" si="88"/>
        <v>1</v>
      </c>
      <c r="D316">
        <f t="shared" ca="1" si="103"/>
        <v>0.48086375493981648</v>
      </c>
      <c r="E316">
        <f t="shared" ca="1" si="103"/>
        <v>0.80247775711185776</v>
      </c>
      <c r="F316">
        <f t="shared" ca="1" si="103"/>
        <v>0.97332427058480409</v>
      </c>
      <c r="G316">
        <f t="shared" ca="1" si="103"/>
        <v>0.78377092020291306</v>
      </c>
      <c r="H316">
        <f t="shared" ca="1" si="103"/>
        <v>0.86085854347465018</v>
      </c>
      <c r="I316">
        <f t="shared" ca="1" si="103"/>
        <v>0.31180538141342762</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v>
      </c>
      <c r="AN316" t="str">
        <f t="shared" ca="1" si="97"/>
        <v>{"dy":5,"sl":10}</v>
      </c>
    </row>
    <row r="317" spans="1:40">
      <c r="A317">
        <v>6</v>
      </c>
      <c r="B317">
        <v>10</v>
      </c>
      <c r="C317">
        <f t="shared" si="88"/>
        <v>1</v>
      </c>
      <c r="D317">
        <f t="shared" ca="1" si="103"/>
        <v>0.86705355467849121</v>
      </c>
      <c r="E317">
        <f t="shared" ca="1" si="103"/>
        <v>0.61287181311454331</v>
      </c>
      <c r="F317">
        <f t="shared" ca="1" si="103"/>
        <v>0.3612682096214096</v>
      </c>
      <c r="G317">
        <f t="shared" ca="1" si="103"/>
        <v>0.62714453723084385</v>
      </c>
      <c r="H317">
        <f t="shared" ca="1" si="103"/>
        <v>0.67592494177684026</v>
      </c>
      <c r="I317">
        <f t="shared" ca="1" si="103"/>
        <v>0.76322230521027612</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fc</v>
      </c>
      <c r="AB317" t="s">
        <v>85</v>
      </c>
      <c r="AC317" t="s">
        <v>490</v>
      </c>
      <c r="AD317">
        <v>1</v>
      </c>
      <c r="AE317" t="s">
        <v>129</v>
      </c>
      <c r="AF317">
        <v>790</v>
      </c>
      <c r="AG317">
        <v>355</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전설</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클레타</v>
      </c>
      <c r="AL317">
        <v>1</v>
      </c>
      <c r="AM31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v>
      </c>
      <c r="AN317" t="str">
        <f t="shared" ca="1" si="97"/>
        <v>{"dy":6,"sl":10,"tp":"fc","vl":"Actor0240","cn":1,"pt":"DI","pp":790,"pr":355}</v>
      </c>
    </row>
    <row r="318" spans="1:40">
      <c r="A318">
        <v>7</v>
      </c>
      <c r="B318">
        <v>10</v>
      </c>
      <c r="C318">
        <f t="shared" si="88"/>
        <v>1</v>
      </c>
      <c r="D318">
        <f t="shared" ca="1" si="103"/>
        <v>0.34789544889201274</v>
      </c>
      <c r="E318">
        <f t="shared" ca="1" si="103"/>
        <v>7.635139999510443E-2</v>
      </c>
      <c r="F318">
        <f t="shared" ca="1" si="103"/>
        <v>0.21333774703513142</v>
      </c>
      <c r="G318">
        <f t="shared" ca="1" si="103"/>
        <v>0.2585439664281296</v>
      </c>
      <c r="H318">
        <f t="shared" ca="1" si="103"/>
        <v>0.87331033741772246</v>
      </c>
      <c r="I318">
        <f t="shared" ca="1" si="103"/>
        <v>5.0735484756079696E-2</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fc</v>
      </c>
      <c r="AB318" t="s">
        <v>85</v>
      </c>
      <c r="AC318" t="s">
        <v>490</v>
      </c>
      <c r="AD318">
        <v>1</v>
      </c>
      <c r="AE318" t="s">
        <v>129</v>
      </c>
      <c r="AF318">
        <v>790</v>
      </c>
      <c r="AG318">
        <v>355</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전설</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클레타</v>
      </c>
      <c r="AL318">
        <v>1</v>
      </c>
      <c r="AM31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v>
      </c>
      <c r="AN318" t="str">
        <f t="shared" ca="1" si="97"/>
        <v>{"dy":7,"sl":10,"tp":"fc","vl":"Actor0240","cn":1,"pt":"DI","pp":790,"pr":355}</v>
      </c>
    </row>
    <row r="319" spans="1:40">
      <c r="A319">
        <v>8</v>
      </c>
      <c r="B319">
        <v>10</v>
      </c>
      <c r="C319">
        <f t="shared" si="88"/>
        <v>1</v>
      </c>
      <c r="D319">
        <f t="shared" ca="1" si="103"/>
        <v>0.91466618712478209</v>
      </c>
      <c r="E319">
        <f t="shared" ca="1" si="103"/>
        <v>0.68023165943878472</v>
      </c>
      <c r="F319">
        <f t="shared" ca="1" si="103"/>
        <v>5.2786599109103438E-2</v>
      </c>
      <c r="G319">
        <f t="shared" ca="1" si="103"/>
        <v>0.58259738881033818</v>
      </c>
      <c r="H319">
        <f t="shared" ca="1" si="103"/>
        <v>0.81119567507797685</v>
      </c>
      <c r="I319">
        <f t="shared" ca="1" si="103"/>
        <v>2.3440374374575024E-2</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v>
      </c>
      <c r="AN319" t="str">
        <f t="shared" ca="1" si="97"/>
        <v>{"dy":8,"sl":10}</v>
      </c>
    </row>
    <row r="320" spans="1:40">
      <c r="A320">
        <v>9</v>
      </c>
      <c r="B320">
        <v>10</v>
      </c>
      <c r="C320">
        <f t="shared" si="88"/>
        <v>1</v>
      </c>
      <c r="D320">
        <f t="shared" ca="1" si="103"/>
        <v>0.54332367508501056</v>
      </c>
      <c r="E320">
        <f t="shared" ca="1" si="103"/>
        <v>0.26102243284345239</v>
      </c>
      <c r="F320">
        <f t="shared" ca="1" si="103"/>
        <v>0.8894507103575322</v>
      </c>
      <c r="G320">
        <f t="shared" ca="1" si="103"/>
        <v>0.13848320198978825</v>
      </c>
      <c r="H320">
        <f t="shared" ca="1" si="103"/>
        <v>0.67292299908016151</v>
      </c>
      <c r="I320">
        <f t="shared" ca="1" si="103"/>
        <v>0.11446166790207535</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fl2</v>
      </c>
      <c r="AB320" t="s">
        <v>88</v>
      </c>
      <c r="AC320" t="s">
        <v>491</v>
      </c>
      <c r="AD320">
        <v>1</v>
      </c>
      <c r="AE320" t="s">
        <v>129</v>
      </c>
      <c r="AF320">
        <v>190</v>
      </c>
      <c r="AG320">
        <v>89</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데브샤</v>
      </c>
      <c r="AL320">
        <v>1</v>
      </c>
      <c r="AM32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v>
      </c>
      <c r="AN320" t="str">
        <f t="shared" ca="1" si="97"/>
        <v>{"dy":9,"sl":10,"tp":"fl2","vl":"Actor2103","cn":1,"pt":"DI","pp":190,"pr":89}</v>
      </c>
    </row>
    <row r="321" spans="1:40">
      <c r="A321">
        <v>10</v>
      </c>
      <c r="B321">
        <v>10</v>
      </c>
      <c r="C321">
        <f t="shared" si="88"/>
        <v>1</v>
      </c>
      <c r="D321">
        <f t="shared" ca="1" si="103"/>
        <v>0.50774451551180544</v>
      </c>
      <c r="E321">
        <f t="shared" ca="1" si="103"/>
        <v>0.72463334960569681</v>
      </c>
      <c r="F321">
        <f t="shared" ca="1" si="103"/>
        <v>0.9838983293159872</v>
      </c>
      <c r="G321">
        <f t="shared" ca="1" si="103"/>
        <v>0.23601565620131482</v>
      </c>
      <c r="H321">
        <f t="shared" ca="1" si="103"/>
        <v>0.17723864892408148</v>
      </c>
      <c r="I321">
        <f t="shared" ca="1" si="103"/>
        <v>6.934182309302872E-2</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fl2</v>
      </c>
      <c r="AB321" t="s">
        <v>88</v>
      </c>
      <c r="AC321" t="s">
        <v>491</v>
      </c>
      <c r="AD321">
        <v>1</v>
      </c>
      <c r="AE321" t="s">
        <v>129</v>
      </c>
      <c r="AF321">
        <v>190</v>
      </c>
      <c r="AG321">
        <v>89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데브샤</v>
      </c>
      <c r="AL321">
        <v>1</v>
      </c>
      <c r="AM32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v>
      </c>
      <c r="AN321" t="str">
        <f t="shared" ca="1" si="97"/>
        <v>{"dy":10,"sl":10,"tp":"fl2","vl":"Actor2103","cn":1,"pt":"DI","pp":190,"pr":89}</v>
      </c>
    </row>
    <row r="322" spans="1:40">
      <c r="A322">
        <v>11</v>
      </c>
      <c r="B322">
        <v>10</v>
      </c>
      <c r="C322">
        <f t="shared" ref="C322:C373" si="104">IF(B322&lt;=9,0,
IF(B322=10,1,2))</f>
        <v>1</v>
      </c>
      <c r="D322">
        <f t="shared" ref="D322:I331" ca="1" si="105">RAND()</f>
        <v>0.75706211426381009</v>
      </c>
      <c r="E322">
        <f t="shared" ca="1" si="105"/>
        <v>0.88235157166774303</v>
      </c>
      <c r="F322">
        <f t="shared" ca="1" si="105"/>
        <v>0.81579623377485566</v>
      </c>
      <c r="G322">
        <f t="shared" ca="1" si="105"/>
        <v>8.0322782295960349E-2</v>
      </c>
      <c r="H322">
        <f t="shared" ca="1" si="105"/>
        <v>0.86713706793471812</v>
      </c>
      <c r="I322">
        <f t="shared" ca="1" si="105"/>
        <v>0.5271141217227383</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0.96659311006362003</v>
      </c>
      <c r="E323">
        <f t="shared" ca="1" si="105"/>
        <v>0.48078470158833075</v>
      </c>
      <c r="F323">
        <f t="shared" ca="1" si="105"/>
        <v>0.69689933379168911</v>
      </c>
      <c r="G323">
        <f t="shared" ca="1" si="105"/>
        <v>2.088954552423683E-2</v>
      </c>
      <c r="H323">
        <f t="shared" ca="1" si="105"/>
        <v>0.86355759035364943</v>
      </c>
      <c r="I323">
        <f t="shared" ca="1" si="105"/>
        <v>0.86853479336362294</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fc</v>
      </c>
      <c r="AB323" t="s">
        <v>85</v>
      </c>
      <c r="AC323" t="s">
        <v>478</v>
      </c>
      <c r="AD323">
        <v>1</v>
      </c>
      <c r="AE323" t="s">
        <v>129</v>
      </c>
      <c r="AF323">
        <v>229</v>
      </c>
      <c r="AG323">
        <v>139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베이</v>
      </c>
      <c r="AL323">
        <v>1</v>
      </c>
      <c r="AM32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v>
      </c>
      <c r="AN323" t="str">
        <f t="shared" ca="1" si="114"/>
        <v>{"dy":12,"sl":10,"tp":"fc","vl":"Actor0104","cn":1,"pt":"DI","pp":229,"pr":139}</v>
      </c>
    </row>
    <row r="324" spans="1:40">
      <c r="A324">
        <v>13</v>
      </c>
      <c r="B324">
        <v>10</v>
      </c>
      <c r="C324">
        <f t="shared" si="104"/>
        <v>1</v>
      </c>
      <c r="D324">
        <f t="shared" ca="1" si="105"/>
        <v>0.21198644312632642</v>
      </c>
      <c r="E324">
        <f t="shared" ca="1" si="105"/>
        <v>0.1827390872356488</v>
      </c>
      <c r="F324">
        <f t="shared" ca="1" si="105"/>
        <v>0.3717872466289549</v>
      </c>
      <c r="G324">
        <f t="shared" ca="1" si="105"/>
        <v>0.42409564186885795</v>
      </c>
      <c r="H324">
        <f t="shared" ca="1" si="105"/>
        <v>0.43187912379163473</v>
      </c>
      <c r="I324">
        <f t="shared" ca="1" si="105"/>
        <v>0.3201992170188005</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fc</v>
      </c>
      <c r="AB324" t="s">
        <v>85</v>
      </c>
      <c r="AC324" t="s">
        <v>478</v>
      </c>
      <c r="AD324">
        <v>1</v>
      </c>
      <c r="AE324" t="s">
        <v>129</v>
      </c>
      <c r="AF324">
        <v>229</v>
      </c>
      <c r="AG324">
        <v>139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베이</v>
      </c>
      <c r="AL324">
        <v>1</v>
      </c>
      <c r="AM32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v>
      </c>
      <c r="AN324" t="str">
        <f t="shared" ca="1" si="114"/>
        <v>{"dy":13,"sl":10,"tp":"fc","vl":"Actor0104","cn":1,"pt":"DI","pp":229,"pr":139}</v>
      </c>
    </row>
    <row r="325" spans="1:40">
      <c r="A325">
        <v>14</v>
      </c>
      <c r="B325">
        <v>10</v>
      </c>
      <c r="C325">
        <f t="shared" si="104"/>
        <v>1</v>
      </c>
      <c r="D325">
        <f t="shared" ca="1" si="105"/>
        <v>0.81220647870816176</v>
      </c>
      <c r="E325">
        <f t="shared" ca="1" si="105"/>
        <v>0.88959401058190113</v>
      </c>
      <c r="F325">
        <f t="shared" ca="1" si="105"/>
        <v>0.51322967799958785</v>
      </c>
      <c r="G325">
        <f t="shared" ca="1" si="105"/>
        <v>0.81315457758258058</v>
      </c>
      <c r="H325">
        <f t="shared" ca="1" si="105"/>
        <v>0.37811185601227659</v>
      </c>
      <c r="I325">
        <f t="shared" ca="1" si="105"/>
        <v>0.67659042560938787</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v>
      </c>
      <c r="AN325" t="str">
        <f t="shared" ca="1" si="114"/>
        <v>{"dy":14,"sl":10}</v>
      </c>
    </row>
    <row r="326" spans="1:40">
      <c r="A326">
        <v>15</v>
      </c>
      <c r="B326">
        <v>10</v>
      </c>
      <c r="C326">
        <f t="shared" si="104"/>
        <v>1</v>
      </c>
      <c r="D326">
        <f t="shared" ca="1" si="105"/>
        <v>0.4285843964539614</v>
      </c>
      <c r="E326">
        <f t="shared" ca="1" si="105"/>
        <v>0.18953129035541727</v>
      </c>
      <c r="F326">
        <f t="shared" ca="1" si="105"/>
        <v>0.93468686467025253</v>
      </c>
      <c r="G326">
        <f t="shared" ca="1" si="105"/>
        <v>0.75600074255305316</v>
      </c>
      <c r="H326">
        <f t="shared" ca="1" si="105"/>
        <v>0.84044104354262628</v>
      </c>
      <c r="I326">
        <f t="shared" ca="1" si="105"/>
        <v>0.64236483749335427</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fl5</v>
      </c>
      <c r="AB326" t="s">
        <v>434</v>
      </c>
      <c r="AC326" t="s">
        <v>492</v>
      </c>
      <c r="AD326">
        <v>1</v>
      </c>
      <c r="AE326" t="s">
        <v>129</v>
      </c>
      <c r="AF326">
        <v>90</v>
      </c>
      <c r="AG326">
        <v>59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소하</v>
      </c>
      <c r="AL326">
        <v>1</v>
      </c>
      <c r="AM32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v>
      </c>
      <c r="AN326" t="str">
        <f t="shared" ca="1" si="114"/>
        <v>{"dy":15,"sl":10,"tp":"fl5","vl":"Actor1002","cn":1,"pt":"DI","pp":90,"pr":59}</v>
      </c>
    </row>
    <row r="327" spans="1:40">
      <c r="A327">
        <v>16</v>
      </c>
      <c r="B327">
        <v>10</v>
      </c>
      <c r="C327">
        <f t="shared" si="104"/>
        <v>1</v>
      </c>
      <c r="D327">
        <f t="shared" ca="1" si="105"/>
        <v>0.38854852827890873</v>
      </c>
      <c r="E327">
        <f t="shared" ca="1" si="105"/>
        <v>0.50910466167055868</v>
      </c>
      <c r="F327">
        <f t="shared" ca="1" si="105"/>
        <v>0.71259317904835873</v>
      </c>
      <c r="G327">
        <f t="shared" ca="1" si="105"/>
        <v>0.37179144615002524</v>
      </c>
      <c r="H327">
        <f t="shared" ca="1" si="105"/>
        <v>0.39293740434545799</v>
      </c>
      <c r="I327">
        <f t="shared" ca="1" si="105"/>
        <v>0.12922941795335707</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fl5</v>
      </c>
      <c r="AB327" t="s">
        <v>434</v>
      </c>
      <c r="AC327" t="s">
        <v>492</v>
      </c>
      <c r="AD327">
        <v>1</v>
      </c>
      <c r="AE327" t="s">
        <v>129</v>
      </c>
      <c r="AF327">
        <v>90</v>
      </c>
      <c r="AG327">
        <v>59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소하</v>
      </c>
      <c r="AL327">
        <v>1</v>
      </c>
      <c r="AM32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v>
      </c>
      <c r="AN327" t="str">
        <f t="shared" ca="1" si="114"/>
        <v>{"dy":16,"sl":10,"tp":"fl5","vl":"Actor1002","cn":1,"pt":"DI","pp":90,"pr":59}</v>
      </c>
    </row>
    <row r="328" spans="1:40">
      <c r="A328">
        <v>17</v>
      </c>
      <c r="B328">
        <v>10</v>
      </c>
      <c r="C328">
        <f t="shared" si="104"/>
        <v>1</v>
      </c>
      <c r="D328">
        <f t="shared" ca="1" si="105"/>
        <v>0.34042688017631373</v>
      </c>
      <c r="E328">
        <f t="shared" ca="1" si="105"/>
        <v>0.88699932263335968</v>
      </c>
      <c r="F328">
        <f t="shared" ca="1" si="105"/>
        <v>0.83804823608177692</v>
      </c>
      <c r="G328">
        <f t="shared" ca="1" si="105"/>
        <v>0.34396835468629317</v>
      </c>
      <c r="H328">
        <f t="shared" ca="1" si="105"/>
        <v>0.35478443387653935</v>
      </c>
      <c r="I328">
        <f t="shared" ca="1" si="105"/>
        <v>0.17390921856090003</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v>
      </c>
      <c r="AN328" t="str">
        <f t="shared" ca="1" si="114"/>
        <v>{"dy":17,"sl":10}</v>
      </c>
    </row>
    <row r="329" spans="1:40">
      <c r="A329">
        <v>18</v>
      </c>
      <c r="B329">
        <v>10</v>
      </c>
      <c r="C329">
        <f t="shared" si="104"/>
        <v>1</v>
      </c>
      <c r="D329">
        <f t="shared" ca="1" si="105"/>
        <v>0.5071063631771946</v>
      </c>
      <c r="E329">
        <f t="shared" ca="1" si="105"/>
        <v>8.685280434926812E-2</v>
      </c>
      <c r="F329">
        <f t="shared" ca="1" si="105"/>
        <v>0.50224072685138232</v>
      </c>
      <c r="G329">
        <f t="shared" ca="1" si="105"/>
        <v>0.19885425572349436</v>
      </c>
      <c r="H329">
        <f t="shared" ca="1" si="105"/>
        <v>9.5553007130808498E-2</v>
      </c>
      <c r="I329">
        <f t="shared" ca="1" si="105"/>
        <v>0.43216925510115445</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fl2</v>
      </c>
      <c r="AB329" t="s">
        <v>88</v>
      </c>
      <c r="AC329" t="s">
        <v>493</v>
      </c>
      <c r="AD329">
        <v>1</v>
      </c>
      <c r="AE329" t="s">
        <v>129</v>
      </c>
      <c r="AF329">
        <v>190</v>
      </c>
      <c r="AG329">
        <v>99</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원더</v>
      </c>
      <c r="AL329">
        <v>1</v>
      </c>
      <c r="AM32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v>
      </c>
      <c r="AN329" t="str">
        <f t="shared" ca="1" si="114"/>
        <v>{"dy":18,"sl":10,"tp":"fl2","vl":"Actor2128","cn":1,"pt":"DI","pp":190,"pr":99}</v>
      </c>
    </row>
    <row r="330" spans="1:40">
      <c r="A330">
        <v>19</v>
      </c>
      <c r="B330">
        <v>10</v>
      </c>
      <c r="C330">
        <f t="shared" si="104"/>
        <v>1</v>
      </c>
      <c r="D330">
        <f t="shared" ca="1" si="105"/>
        <v>0.53666605562001457</v>
      </c>
      <c r="E330">
        <f t="shared" ca="1" si="105"/>
        <v>0.35424350339081279</v>
      </c>
      <c r="F330">
        <f t="shared" ca="1" si="105"/>
        <v>0.91198987642908391</v>
      </c>
      <c r="G330">
        <f t="shared" ca="1" si="105"/>
        <v>0.57373826485335711</v>
      </c>
      <c r="H330">
        <f t="shared" ca="1" si="105"/>
        <v>0.39900942197023415</v>
      </c>
      <c r="I330">
        <f t="shared" ca="1" si="105"/>
        <v>0.99491838563337842</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fl2</v>
      </c>
      <c r="AB330" t="s">
        <v>88</v>
      </c>
      <c r="AC330" t="s">
        <v>493</v>
      </c>
      <c r="AD330">
        <v>1</v>
      </c>
      <c r="AE330" t="s">
        <v>129</v>
      </c>
      <c r="AF330">
        <v>190</v>
      </c>
      <c r="AG330">
        <v>99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원더</v>
      </c>
      <c r="AL330">
        <v>1</v>
      </c>
      <c r="AM33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v>
      </c>
      <c r="AN330" t="str">
        <f t="shared" ca="1" si="114"/>
        <v>{"dy":19,"sl":10,"tp":"fl2","vl":"Actor2128","cn":1,"pt":"DI","pp":190,"pr":99}</v>
      </c>
    </row>
    <row r="331" spans="1:40">
      <c r="A331">
        <v>20</v>
      </c>
      <c r="B331">
        <v>10</v>
      </c>
      <c r="C331">
        <f t="shared" si="104"/>
        <v>1</v>
      </c>
      <c r="D331">
        <f t="shared" ca="1" si="105"/>
        <v>0.54864851254165148</v>
      </c>
      <c r="E331">
        <f t="shared" ca="1" si="105"/>
        <v>0.4980125714774688</v>
      </c>
      <c r="F331">
        <f t="shared" ca="1" si="105"/>
        <v>0.75324771723906592</v>
      </c>
      <c r="G331">
        <f t="shared" ca="1" si="105"/>
        <v>0.72985735949022867</v>
      </c>
      <c r="H331">
        <f t="shared" ca="1" si="105"/>
        <v>0.81386824387763923</v>
      </c>
      <c r="I331">
        <f t="shared" ca="1" si="105"/>
        <v>0.75904767398240591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v>
      </c>
      <c r="AN331" t="str">
        <f t="shared" ca="1" si="114"/>
        <v>{"dy":20,"sl":10}</v>
      </c>
    </row>
    <row r="332" spans="1:40">
      <c r="A332">
        <v>21</v>
      </c>
      <c r="B332">
        <v>10</v>
      </c>
      <c r="C332">
        <f t="shared" si="104"/>
        <v>1</v>
      </c>
      <c r="D332">
        <f t="shared" ref="D332:I341" ca="1" si="115">RAND()</f>
        <v>0.11481296394009288</v>
      </c>
      <c r="E332">
        <f t="shared" ca="1" si="115"/>
        <v>0.64428958624553367</v>
      </c>
      <c r="F332">
        <f t="shared" ca="1" si="115"/>
        <v>7.6310897651697962E-2</v>
      </c>
      <c r="G332">
        <f t="shared" ca="1" si="115"/>
        <v>0.66976857687088021</v>
      </c>
      <c r="H332">
        <f t="shared" ca="1" si="115"/>
        <v>0.70262298208072582</v>
      </c>
      <c r="I332">
        <f t="shared" ca="1" si="115"/>
        <v>0.55065521058240097</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v>
      </c>
      <c r="AN332" t="str">
        <f t="shared" ca="1" si="114"/>
        <v>{"dy":21,"sl":10}</v>
      </c>
    </row>
    <row r="333" spans="1:40">
      <c r="A333">
        <v>22</v>
      </c>
      <c r="B333">
        <v>10</v>
      </c>
      <c r="C333">
        <f t="shared" si="104"/>
        <v>1</v>
      </c>
      <c r="D333">
        <f t="shared" ca="1" si="115"/>
        <v>0.2482320413881911</v>
      </c>
      <c r="E333">
        <f t="shared" ca="1" si="115"/>
        <v>0.42960372730817087</v>
      </c>
      <c r="F333">
        <f t="shared" ca="1" si="115"/>
        <v>0.62294038322509726</v>
      </c>
      <c r="G333">
        <f t="shared" ca="1" si="115"/>
        <v>0.1940664688991619</v>
      </c>
      <c r="H333">
        <f t="shared" ca="1" si="115"/>
        <v>0.479660318423902</v>
      </c>
      <c r="I333">
        <f t="shared" ca="1" si="115"/>
        <v>0.76541809598568955</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fc</v>
      </c>
      <c r="AB333" t="s">
        <v>85</v>
      </c>
      <c r="AC333" t="s">
        <v>487</v>
      </c>
      <c r="AD333">
        <v>1</v>
      </c>
      <c r="AE333" t="s">
        <v>129</v>
      </c>
      <c r="AF333">
        <v>820</v>
      </c>
      <c r="AG333">
        <v>459</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전설</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프로토27</v>
      </c>
      <c r="AL333">
        <v>1</v>
      </c>
      <c r="AM33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v>
      </c>
      <c r="AN333" t="str">
        <f t="shared" ca="1" si="114"/>
        <v>{"dy":22,"sl":10,"tp":"fc","vl":"Actor1216","cn":1,"pt":"DI","pp":820,"pr":459}</v>
      </c>
    </row>
    <row r="334" spans="1:40">
      <c r="A334">
        <v>23</v>
      </c>
      <c r="B334">
        <v>10</v>
      </c>
      <c r="C334">
        <f t="shared" si="104"/>
        <v>1</v>
      </c>
      <c r="D334">
        <f t="shared" ca="1" si="115"/>
        <v>0.17200454528359876</v>
      </c>
      <c r="E334">
        <f t="shared" ca="1" si="115"/>
        <v>0.58597770409619399</v>
      </c>
      <c r="F334">
        <f t="shared" ca="1" si="115"/>
        <v>0.93633639993985318</v>
      </c>
      <c r="G334">
        <f t="shared" ca="1" si="115"/>
        <v>0.81862083779298755</v>
      </c>
      <c r="H334">
        <f t="shared" ca="1" si="115"/>
        <v>6.8472018743530372E-2</v>
      </c>
      <c r="I334">
        <f t="shared" ca="1" si="115"/>
        <v>0.6749752553007955</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fc</v>
      </c>
      <c r="AB334" t="s">
        <v>85</v>
      </c>
      <c r="AC334" t="s">
        <v>487</v>
      </c>
      <c r="AD334">
        <v>1</v>
      </c>
      <c r="AE334" t="s">
        <v>129</v>
      </c>
      <c r="AF334">
        <v>820</v>
      </c>
      <c r="AG334">
        <v>459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전설</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프로토27</v>
      </c>
      <c r="AL334">
        <v>1</v>
      </c>
      <c r="AM33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v>
      </c>
      <c r="AN334" t="str">
        <f t="shared" ca="1" si="114"/>
        <v>{"dy":23,"sl":10,"tp":"fc","vl":"Actor1216","cn":1,"pt":"DI","pp":820,"pr":459}</v>
      </c>
    </row>
    <row r="335" spans="1:40">
      <c r="A335">
        <v>24</v>
      </c>
      <c r="B335">
        <v>10</v>
      </c>
      <c r="C335">
        <f t="shared" si="104"/>
        <v>1</v>
      </c>
      <c r="D335">
        <f t="shared" ca="1" si="115"/>
        <v>0.62090295862189437</v>
      </c>
      <c r="E335">
        <f t="shared" ca="1" si="115"/>
        <v>0.30038225057174928</v>
      </c>
      <c r="F335">
        <f t="shared" ca="1" si="115"/>
        <v>0.29616834841849893</v>
      </c>
      <c r="G335">
        <f t="shared" ca="1" si="115"/>
        <v>0.51584622991672446</v>
      </c>
      <c r="H335">
        <f t="shared" ca="1" si="115"/>
        <v>0.56744245349785605</v>
      </c>
      <c r="I335">
        <f t="shared" ca="1" si="115"/>
        <v>0.59710546105686835</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v>
      </c>
      <c r="AN335" t="str">
        <f t="shared" ca="1" si="114"/>
        <v>{"dy":24,"sl":10}</v>
      </c>
    </row>
    <row r="336" spans="1:40">
      <c r="A336">
        <v>25</v>
      </c>
      <c r="B336">
        <v>10</v>
      </c>
      <c r="C336">
        <f t="shared" si="104"/>
        <v>1</v>
      </c>
      <c r="D336">
        <f t="shared" ca="1" si="115"/>
        <v>0.78164296910881281</v>
      </c>
      <c r="E336">
        <f t="shared" ca="1" si="115"/>
        <v>0.55095839632242893</v>
      </c>
      <c r="F336">
        <f t="shared" ca="1" si="115"/>
        <v>0.96494029539890369</v>
      </c>
      <c r="G336">
        <f t="shared" ca="1" si="115"/>
        <v>0.51738623001449302</v>
      </c>
      <c r="H336">
        <f t="shared" ca="1" si="115"/>
        <v>0.93116409006004386</v>
      </c>
      <c r="I336">
        <f t="shared" ca="1" si="115"/>
        <v>0.3566439223458584</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fl2</v>
      </c>
      <c r="AB336" t="s">
        <v>88</v>
      </c>
      <c r="AC336" t="s">
        <v>488</v>
      </c>
      <c r="AD336">
        <v>1</v>
      </c>
      <c r="AE336" t="s">
        <v>129</v>
      </c>
      <c r="AF336">
        <v>180</v>
      </c>
      <c r="AG336">
        <v>79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프리스</v>
      </c>
      <c r="AL336">
        <v>1</v>
      </c>
      <c r="AM33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v>
      </c>
      <c r="AN336" t="str">
        <f t="shared" ca="1" si="114"/>
        <v>{"dy":25,"sl":10,"tp":"fl2","vl":"Actor0125","cn":1,"pt":"DI","pp":180,"pr":79}</v>
      </c>
    </row>
    <row r="337" spans="1:40">
      <c r="A337">
        <v>26</v>
      </c>
      <c r="B337">
        <v>10</v>
      </c>
      <c r="C337">
        <f t="shared" si="104"/>
        <v>1</v>
      </c>
      <c r="D337">
        <f t="shared" ca="1" si="115"/>
        <v>0.58385681312359827</v>
      </c>
      <c r="E337">
        <f t="shared" ca="1" si="115"/>
        <v>8.3621217305595352E-2</v>
      </c>
      <c r="F337">
        <f t="shared" ca="1" si="115"/>
        <v>0.63715844103154828</v>
      </c>
      <c r="G337">
        <f t="shared" ca="1" si="115"/>
        <v>0.61624848367497653</v>
      </c>
      <c r="H337">
        <f t="shared" ca="1" si="115"/>
        <v>0.61011879635445088</v>
      </c>
      <c r="I337">
        <f t="shared" ca="1" si="115"/>
        <v>0.49645019882046537</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fl2</v>
      </c>
      <c r="AB337" t="s">
        <v>88</v>
      </c>
      <c r="AC337" t="s">
        <v>488</v>
      </c>
      <c r="AD337">
        <v>1</v>
      </c>
      <c r="AE337" t="s">
        <v>129</v>
      </c>
      <c r="AF337">
        <v>180</v>
      </c>
      <c r="AG337">
        <v>79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프리스</v>
      </c>
      <c r="AL337">
        <v>1</v>
      </c>
      <c r="AM33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v>
      </c>
      <c r="AN337" t="str">
        <f t="shared" ca="1" si="114"/>
        <v>{"dy":26,"sl":10,"tp":"fl2","vl":"Actor0125","cn":1,"pt":"DI","pp":180,"pr":79}</v>
      </c>
    </row>
    <row r="338" spans="1:40">
      <c r="A338">
        <v>27</v>
      </c>
      <c r="B338">
        <v>10</v>
      </c>
      <c r="C338">
        <f t="shared" si="104"/>
        <v>1</v>
      </c>
      <c r="D338">
        <f t="shared" ca="1" si="115"/>
        <v>0.7626901372822088</v>
      </c>
      <c r="E338">
        <f t="shared" ca="1" si="115"/>
        <v>5.1803582024626538E-2</v>
      </c>
      <c r="F338">
        <f t="shared" ca="1" si="115"/>
        <v>0.71558010731543908</v>
      </c>
      <c r="G338">
        <f t="shared" ca="1" si="115"/>
        <v>0.94386604228912652</v>
      </c>
      <c r="H338">
        <f t="shared" ca="1" si="115"/>
        <v>0.66254623626334086</v>
      </c>
      <c r="I338">
        <f t="shared" ca="1" si="115"/>
        <v>0.36473172287689259</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v>
      </c>
      <c r="AN338" t="str">
        <f t="shared" ca="1" si="114"/>
        <v>{"dy":27,"sl":10}</v>
      </c>
    </row>
    <row r="339" spans="1:40">
      <c r="A339">
        <v>28</v>
      </c>
      <c r="B339">
        <v>10</v>
      </c>
      <c r="C339">
        <f t="shared" si="104"/>
        <v>1</v>
      </c>
      <c r="D339">
        <f t="shared" ca="1" si="115"/>
        <v>0.18667188073882968</v>
      </c>
      <c r="E339">
        <f t="shared" ca="1" si="115"/>
        <v>0.37751700269430866</v>
      </c>
      <c r="F339">
        <f t="shared" ca="1" si="115"/>
        <v>0.42764430168571321</v>
      </c>
      <c r="G339">
        <f t="shared" ca="1" si="115"/>
        <v>0.95363997700200287</v>
      </c>
      <c r="H339">
        <f t="shared" ca="1" si="115"/>
        <v>0.5937080159676219</v>
      </c>
      <c r="I339">
        <f t="shared" ca="1" si="115"/>
        <v>0.31694966077272912</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v>
      </c>
      <c r="AN339" t="str">
        <f t="shared" ca="1" si="114"/>
        <v>{"dy":28,"sl":10}</v>
      </c>
    </row>
    <row r="340" spans="1:40">
      <c r="A340">
        <v>29</v>
      </c>
      <c r="B340">
        <v>10</v>
      </c>
      <c r="C340">
        <f t="shared" si="104"/>
        <v>1</v>
      </c>
      <c r="D340">
        <f t="shared" ca="1" si="115"/>
        <v>0.39962917232082795</v>
      </c>
      <c r="E340">
        <f t="shared" ca="1" si="115"/>
        <v>0.95404101126415963</v>
      </c>
      <c r="F340">
        <f t="shared" ca="1" si="115"/>
        <v>0.58085814805643399</v>
      </c>
      <c r="G340">
        <f t="shared" ca="1" si="115"/>
        <v>0.25498015854117539</v>
      </c>
      <c r="H340">
        <f t="shared" ca="1" si="115"/>
        <v>0.22146069665737744</v>
      </c>
      <c r="I340">
        <f t="shared" ca="1" si="115"/>
        <v>0.89922362664150579</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v>
      </c>
      <c r="AN340" t="str">
        <f t="shared" ca="1" si="114"/>
        <v>{"dy":29,"sl":10}</v>
      </c>
    </row>
    <row r="341" spans="1:40">
      <c r="A341">
        <v>30</v>
      </c>
      <c r="B341">
        <v>10</v>
      </c>
      <c r="C341">
        <f t="shared" si="104"/>
        <v>1</v>
      </c>
      <c r="D341">
        <f t="shared" ca="1" si="115"/>
        <v>0.88701019612984422</v>
      </c>
      <c r="E341">
        <f t="shared" ca="1" si="115"/>
        <v>1.7134846002347159E-2</v>
      </c>
      <c r="F341">
        <f t="shared" ca="1" si="115"/>
        <v>0.66989032865826392</v>
      </c>
      <c r="G341">
        <f t="shared" ca="1" si="115"/>
        <v>0.97794583383748512</v>
      </c>
      <c r="H341">
        <f t="shared" ca="1" si="115"/>
        <v>0.97423040544892625</v>
      </c>
      <c r="I341">
        <f t="shared" ca="1" si="115"/>
        <v>0.56903779503150598</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fl5</v>
      </c>
      <c r="AB341" t="s">
        <v>434</v>
      </c>
      <c r="AC341" t="s">
        <v>470</v>
      </c>
      <c r="AD341">
        <v>1</v>
      </c>
      <c r="AE341" t="s">
        <v>129</v>
      </c>
      <c r="AF341">
        <v>80</v>
      </c>
      <c r="AG341">
        <v>49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솔</v>
      </c>
      <c r="AL341">
        <v>1</v>
      </c>
      <c r="AM34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v>
      </c>
      <c r="AN341" t="str">
        <f t="shared" ca="1" si="114"/>
        <v>{"dy":30,"sl":10,"tp":"fl5","vl":"Actor2015","cn":1,"pt":"DI","pp":80,"pr":49}</v>
      </c>
    </row>
    <row r="342" spans="1:40">
      <c r="A342">
        <v>31</v>
      </c>
      <c r="B342">
        <v>10</v>
      </c>
      <c r="C342">
        <f t="shared" si="104"/>
        <v>1</v>
      </c>
      <c r="D342">
        <f t="shared" ref="D342:I351" ca="1" si="116">RAND()</f>
        <v>0.97497383614664046</v>
      </c>
      <c r="E342">
        <f t="shared" ca="1" si="116"/>
        <v>8.8502128633903498E-2</v>
      </c>
      <c r="F342">
        <f t="shared" ca="1" si="116"/>
        <v>0.39835201564444023</v>
      </c>
      <c r="G342">
        <f t="shared" ca="1" si="116"/>
        <v>0.91047537537971313</v>
      </c>
      <c r="H342">
        <f t="shared" ca="1" si="116"/>
        <v>0.4212798675663828</v>
      </c>
      <c r="I342">
        <f t="shared" ca="1" si="116"/>
        <v>0.49729394214490774</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fl5</v>
      </c>
      <c r="AB342" t="s">
        <v>434</v>
      </c>
      <c r="AC342" t="s">
        <v>470</v>
      </c>
      <c r="AD342">
        <v>1</v>
      </c>
      <c r="AE342" t="s">
        <v>129</v>
      </c>
      <c r="AF342">
        <v>80</v>
      </c>
      <c r="AG342">
        <v>49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솔</v>
      </c>
      <c r="AL342">
        <v>1</v>
      </c>
      <c r="AM34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v>
      </c>
      <c r="AN342" t="str">
        <f t="shared" ca="1" si="114"/>
        <v>{"dy":31,"sl":10,"tp":"fl5","vl":"Actor2015","cn":1,"pt":"DI","pp":80,"pr":49}</v>
      </c>
    </row>
    <row r="343" spans="1:40">
      <c r="A343">
        <v>1</v>
      </c>
      <c r="B343">
        <v>11</v>
      </c>
      <c r="C343">
        <f t="shared" si="104"/>
        <v>2</v>
      </c>
      <c r="D343">
        <f t="shared" ca="1" si="116"/>
        <v>0.60379306388199694</v>
      </c>
      <c r="E343">
        <f t="shared" ca="1" si="116"/>
        <v>0.17412535297050102</v>
      </c>
      <c r="F343">
        <f t="shared" ca="1" si="116"/>
        <v>0.75524551910397564</v>
      </c>
      <c r="G343">
        <f t="shared" ca="1" si="116"/>
        <v>0.9994481724180263</v>
      </c>
      <c r="H343">
        <f t="shared" ca="1" si="116"/>
        <v>0.73232829736718841</v>
      </c>
      <c r="I343">
        <f t="shared" ca="1" si="116"/>
        <v>0.79909485637349353</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v>
      </c>
      <c r="AN343" t="str">
        <f t="shared" ca="1" si="114"/>
        <v>{"dy":1,"sl":11}</v>
      </c>
    </row>
    <row r="344" spans="1:40">
      <c r="A344">
        <v>2</v>
      </c>
      <c r="B344">
        <v>11</v>
      </c>
      <c r="C344">
        <f t="shared" si="104"/>
        <v>2</v>
      </c>
      <c r="D344">
        <f t="shared" ca="1" si="116"/>
        <v>9.6824139930184572E-2</v>
      </c>
      <c r="E344">
        <f t="shared" ca="1" si="116"/>
        <v>0.81494552093774786</v>
      </c>
      <c r="F344">
        <f t="shared" ca="1" si="116"/>
        <v>0.6320699817446962</v>
      </c>
      <c r="G344">
        <f t="shared" ca="1" si="116"/>
        <v>0.59377980797556729</v>
      </c>
      <c r="H344">
        <f t="shared" ca="1" si="116"/>
        <v>0.33598666487949236</v>
      </c>
      <c r="I344">
        <f t="shared" ca="1" si="116"/>
        <v>0.94693005871645231</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fl1</v>
      </c>
      <c r="AB344" t="s">
        <v>87</v>
      </c>
      <c r="AC344" t="s">
        <v>489</v>
      </c>
      <c r="AD344">
        <v>1</v>
      </c>
      <c r="AE344" t="s">
        <v>129</v>
      </c>
      <c r="AF344">
        <v>219</v>
      </c>
      <c r="AG344">
        <v>119</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테이슨</v>
      </c>
      <c r="AL344">
        <v>1</v>
      </c>
      <c r="AM34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v>
      </c>
      <c r="AN344" t="str">
        <f t="shared" ca="1" si="114"/>
        <v>{"dy":2,"sl":11,"tp":"fl1","vl":"Actor1108","cn":1,"pt":"DI","pp":219,"pr":119}</v>
      </c>
    </row>
    <row r="345" spans="1:40">
      <c r="A345">
        <v>3</v>
      </c>
      <c r="B345">
        <v>11</v>
      </c>
      <c r="C345">
        <f t="shared" si="104"/>
        <v>2</v>
      </c>
      <c r="D345">
        <f t="shared" ca="1" si="116"/>
        <v>0.90029348729002823</v>
      </c>
      <c r="E345">
        <f t="shared" ca="1" si="116"/>
        <v>2.252547451002862E-2</v>
      </c>
      <c r="F345">
        <f t="shared" ca="1" si="116"/>
        <v>3.9537809652942402E-2</v>
      </c>
      <c r="G345">
        <f t="shared" ca="1" si="116"/>
        <v>0.27679373977146493</v>
      </c>
      <c r="H345">
        <f t="shared" ca="1" si="116"/>
        <v>2.5945626646992848E-2</v>
      </c>
      <c r="I345">
        <f t="shared" ca="1" si="116"/>
        <v>0.66216270885930217</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fl1</v>
      </c>
      <c r="AB345" t="s">
        <v>87</v>
      </c>
      <c r="AC345" t="s">
        <v>489</v>
      </c>
      <c r="AD345">
        <v>1</v>
      </c>
      <c r="AE345" t="s">
        <v>129</v>
      </c>
      <c r="AF345">
        <v>219</v>
      </c>
      <c r="AG345">
        <v>119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테이슨</v>
      </c>
      <c r="AL345">
        <v>1</v>
      </c>
      <c r="AM34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v>
      </c>
      <c r="AN345" t="str">
        <f t="shared" ca="1" si="114"/>
        <v>{"dy":3,"sl":11,"tp":"fl1","vl":"Actor1108","cn":1,"pt":"DI","pp":219,"pr":119}</v>
      </c>
    </row>
    <row r="346" spans="1:40">
      <c r="A346">
        <v>4</v>
      </c>
      <c r="B346">
        <v>11</v>
      </c>
      <c r="C346">
        <f t="shared" si="104"/>
        <v>2</v>
      </c>
      <c r="D346">
        <f t="shared" ca="1" si="116"/>
        <v>0.27633742210018286</v>
      </c>
      <c r="E346">
        <f t="shared" ca="1" si="116"/>
        <v>0.27247408200034295</v>
      </c>
      <c r="F346">
        <f t="shared" ca="1" si="116"/>
        <v>0.46545995447512611</v>
      </c>
      <c r="G346">
        <f t="shared" ca="1" si="116"/>
        <v>0.93648857958010912</v>
      </c>
      <c r="H346">
        <f t="shared" ca="1" si="116"/>
        <v>0.4204520314867225</v>
      </c>
      <c r="I346">
        <f t="shared" ca="1" si="116"/>
        <v>2.419218471971718E-2</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v>
      </c>
      <c r="AN346" t="str">
        <f t="shared" ca="1" si="114"/>
        <v>{"dy":4,"sl":11}</v>
      </c>
    </row>
    <row r="347" spans="1:40">
      <c r="A347">
        <v>5</v>
      </c>
      <c r="B347">
        <v>11</v>
      </c>
      <c r="C347">
        <f t="shared" si="104"/>
        <v>2</v>
      </c>
      <c r="D347">
        <f t="shared" ca="1" si="116"/>
        <v>0.425076175962252</v>
      </c>
      <c r="E347">
        <f t="shared" ca="1" si="116"/>
        <v>0.15811797310754427</v>
      </c>
      <c r="F347">
        <f t="shared" ca="1" si="116"/>
        <v>0.79726325661154263</v>
      </c>
      <c r="G347">
        <f t="shared" ca="1" si="116"/>
        <v>0.89138506353793046</v>
      </c>
      <c r="H347">
        <f t="shared" ca="1" si="116"/>
        <v>0.69100730450021552</v>
      </c>
      <c r="I347">
        <f t="shared" ca="1" si="116"/>
        <v>0.76647997646669686</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v>
      </c>
      <c r="AN347" t="str">
        <f t="shared" ca="1" si="114"/>
        <v>{"dy":5,"sl":11}</v>
      </c>
    </row>
    <row r="348" spans="1:40">
      <c r="A348">
        <v>6</v>
      </c>
      <c r="B348">
        <v>11</v>
      </c>
      <c r="C348">
        <f t="shared" si="104"/>
        <v>2</v>
      </c>
      <c r="D348">
        <f t="shared" ca="1" si="116"/>
        <v>0.68463330438544912</v>
      </c>
      <c r="E348">
        <f t="shared" ca="1" si="116"/>
        <v>0.60574771912984748</v>
      </c>
      <c r="F348">
        <f t="shared" ca="1" si="116"/>
        <v>0.55474374328429932</v>
      </c>
      <c r="G348">
        <f t="shared" ca="1" si="116"/>
        <v>0.90793487605477696</v>
      </c>
      <c r="H348">
        <f t="shared" ca="1" si="116"/>
        <v>0.65957657027314576</v>
      </c>
      <c r="I348">
        <f t="shared" ca="1" si="116"/>
        <v>0.81813017849207281</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fl1</v>
      </c>
      <c r="AB348" t="s">
        <v>87</v>
      </c>
      <c r="AC348" t="s">
        <v>490</v>
      </c>
      <c r="AD348">
        <v>1</v>
      </c>
      <c r="AE348" t="s">
        <v>129</v>
      </c>
      <c r="AF348">
        <v>695</v>
      </c>
      <c r="AG348">
        <v>249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전설</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클레타</v>
      </c>
      <c r="AL348">
        <v>1</v>
      </c>
      <c r="AM34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v>
      </c>
      <c r="AN348" t="str">
        <f t="shared" ca="1" si="114"/>
        <v>{"dy":6,"sl":11,"tp":"fl1","vl":"Actor0240","cn":1,"pt":"DI","pp":695,"pr":249}</v>
      </c>
    </row>
    <row r="349" spans="1:40">
      <c r="A349">
        <v>7</v>
      </c>
      <c r="B349">
        <v>11</v>
      </c>
      <c r="C349">
        <f t="shared" si="104"/>
        <v>2</v>
      </c>
      <c r="D349">
        <f t="shared" ca="1" si="116"/>
        <v>1.0449001316649054E-2</v>
      </c>
      <c r="E349">
        <f t="shared" ca="1" si="116"/>
        <v>1.3346455624829945E-2</v>
      </c>
      <c r="F349">
        <f t="shared" ca="1" si="116"/>
        <v>0.58235603987020657</v>
      </c>
      <c r="G349">
        <f t="shared" ca="1" si="116"/>
        <v>0.84637021643936883</v>
      </c>
      <c r="H349">
        <f t="shared" ca="1" si="116"/>
        <v>0.86481223615909142</v>
      </c>
      <c r="I349">
        <f t="shared" ca="1" si="116"/>
        <v>0.42722789613720424</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fl1</v>
      </c>
      <c r="AB349" t="s">
        <v>87</v>
      </c>
      <c r="AC349" t="s">
        <v>490</v>
      </c>
      <c r="AD349">
        <v>1</v>
      </c>
      <c r="AE349" t="s">
        <v>129</v>
      </c>
      <c r="AF349">
        <v>695</v>
      </c>
      <c r="AG349">
        <v>249</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전설</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클레타</v>
      </c>
      <c r="AL349">
        <v>1</v>
      </c>
      <c r="AM34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v>
      </c>
      <c r="AN349" t="str">
        <f t="shared" ca="1" si="114"/>
        <v>{"dy":7,"sl":11,"tp":"fl1","vl":"Actor0240","cn":1,"pt":"DI","pp":695,"pr":249}</v>
      </c>
    </row>
    <row r="350" spans="1:40">
      <c r="A350">
        <v>8</v>
      </c>
      <c r="B350">
        <v>11</v>
      </c>
      <c r="C350">
        <f t="shared" si="104"/>
        <v>2</v>
      </c>
      <c r="D350">
        <f t="shared" ca="1" si="116"/>
        <v>0.33323949356698523</v>
      </c>
      <c r="E350">
        <f t="shared" ca="1" si="116"/>
        <v>0.86954362873297697</v>
      </c>
      <c r="F350">
        <f t="shared" ca="1" si="116"/>
        <v>0.7548584061606235</v>
      </c>
      <c r="G350">
        <f t="shared" ca="1" si="116"/>
        <v>0.56809654734084791</v>
      </c>
      <c r="H350">
        <f t="shared" ca="1" si="116"/>
        <v>0.74827545077222679</v>
      </c>
      <c r="I350">
        <f t="shared" ca="1" si="116"/>
        <v>0.99380999299955808</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v>
      </c>
      <c r="AN350" t="str">
        <f t="shared" ca="1" si="114"/>
        <v>{"dy":8,"sl":11}</v>
      </c>
    </row>
    <row r="351" spans="1:40">
      <c r="A351">
        <v>9</v>
      </c>
      <c r="B351">
        <v>11</v>
      </c>
      <c r="C351">
        <f t="shared" si="104"/>
        <v>2</v>
      </c>
      <c r="D351">
        <f t="shared" ca="1" si="116"/>
        <v>0.37728379604730611</v>
      </c>
      <c r="E351">
        <f t="shared" ca="1" si="116"/>
        <v>0.67957342397163489</v>
      </c>
      <c r="F351">
        <f t="shared" ca="1" si="116"/>
        <v>0.87944149193890686</v>
      </c>
      <c r="G351">
        <f t="shared" ca="1" si="116"/>
        <v>0.69153337039603546</v>
      </c>
      <c r="H351">
        <f t="shared" ca="1" si="116"/>
        <v>0.91265642854988871</v>
      </c>
      <c r="I351">
        <f t="shared" ca="1" si="116"/>
        <v>8.9594108985209364E-2</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fl3</v>
      </c>
      <c r="AB351" t="s">
        <v>89</v>
      </c>
      <c r="AC351" t="s">
        <v>491</v>
      </c>
      <c r="AD351">
        <v>1</v>
      </c>
      <c r="AE351" t="s">
        <v>129</v>
      </c>
      <c r="AF351">
        <v>230</v>
      </c>
      <c r="AG351">
        <v>129</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데브샤</v>
      </c>
      <c r="AL351">
        <v>1</v>
      </c>
      <c r="AM35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v>
      </c>
      <c r="AN351" t="str">
        <f t="shared" ca="1" si="114"/>
        <v>{"dy":9,"sl":11,"tp":"fl3","vl":"Actor2103","cn":1,"pt":"DI","pp":230,"pr":129}</v>
      </c>
    </row>
    <row r="352" spans="1:40">
      <c r="A352">
        <v>10</v>
      </c>
      <c r="B352">
        <v>11</v>
      </c>
      <c r="C352">
        <f t="shared" si="104"/>
        <v>2</v>
      </c>
      <c r="D352">
        <f t="shared" ref="D352:I361" ca="1" si="117">RAND()</f>
        <v>0.50368254101398569</v>
      </c>
      <c r="E352">
        <f t="shared" ca="1" si="117"/>
        <v>3.2385914240398272E-2</v>
      </c>
      <c r="F352">
        <f t="shared" ca="1" si="117"/>
        <v>0.66199878598148509</v>
      </c>
      <c r="G352">
        <f t="shared" ca="1" si="117"/>
        <v>0.64952083053209853</v>
      </c>
      <c r="H352">
        <f t="shared" ca="1" si="117"/>
        <v>0.8018723972789058</v>
      </c>
      <c r="I352">
        <f t="shared" ca="1" si="117"/>
        <v>0.80161899143168647</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fl3</v>
      </c>
      <c r="AB352" t="s">
        <v>89</v>
      </c>
      <c r="AC352" t="s">
        <v>491</v>
      </c>
      <c r="AD352">
        <v>1</v>
      </c>
      <c r="AE352" t="s">
        <v>129</v>
      </c>
      <c r="AF352">
        <v>230</v>
      </c>
      <c r="AG352">
        <v>129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데브샤</v>
      </c>
      <c r="AL352">
        <v>1</v>
      </c>
      <c r="AM35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v>
      </c>
      <c r="AN352" t="str">
        <f t="shared" ca="1" si="114"/>
        <v>{"dy":10,"sl":11,"tp":"fl3","vl":"Actor2103","cn":1,"pt":"DI","pp":230,"pr":129}</v>
      </c>
    </row>
    <row r="353" spans="1:40">
      <c r="A353">
        <v>11</v>
      </c>
      <c r="B353">
        <v>11</v>
      </c>
      <c r="C353">
        <f t="shared" si="104"/>
        <v>2</v>
      </c>
      <c r="D353">
        <f t="shared" ca="1" si="117"/>
        <v>0.23918077302863605</v>
      </c>
      <c r="E353">
        <f t="shared" ca="1" si="117"/>
        <v>0.2516094258430257</v>
      </c>
      <c r="F353">
        <f t="shared" ca="1" si="117"/>
        <v>0.70359936640622855</v>
      </c>
      <c r="G353">
        <f t="shared" ca="1" si="117"/>
        <v>0.23292965742555438</v>
      </c>
      <c r="H353">
        <f t="shared" ca="1" si="117"/>
        <v>0.85709253153374687</v>
      </c>
      <c r="I353">
        <f t="shared" ca="1" si="117"/>
        <v>0.88140150427782837</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v>
      </c>
      <c r="AN353" t="str">
        <f t="shared" ca="1" si="114"/>
        <v>{"dy":11,"sl":11}</v>
      </c>
    </row>
    <row r="354" spans="1:40">
      <c r="A354">
        <v>12</v>
      </c>
      <c r="B354">
        <v>11</v>
      </c>
      <c r="C354">
        <f t="shared" si="104"/>
        <v>2</v>
      </c>
      <c r="D354">
        <f t="shared" ca="1" si="117"/>
        <v>0.6063333737715465</v>
      </c>
      <c r="E354">
        <f t="shared" ca="1" si="117"/>
        <v>8.0386718894988496E-2</v>
      </c>
      <c r="F354">
        <f t="shared" ca="1" si="117"/>
        <v>0.20009621863799165</v>
      </c>
      <c r="G354">
        <f t="shared" ca="1" si="117"/>
        <v>0.52436345603594159</v>
      </c>
      <c r="H354">
        <f t="shared" ca="1" si="117"/>
        <v>0.96253383817931837</v>
      </c>
      <c r="I354">
        <f t="shared" ca="1" si="117"/>
        <v>0.60332714794246167</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fp</v>
      </c>
      <c r="AB354" t="s">
        <v>86</v>
      </c>
      <c r="AC354" t="s">
        <v>478</v>
      </c>
      <c r="AD354">
        <v>75</v>
      </c>
      <c r="AE354" t="s">
        <v>129</v>
      </c>
      <c r="AF354">
        <v>172</v>
      </c>
      <c r="AG354">
        <v>69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베이</v>
      </c>
      <c r="AL354">
        <v>1</v>
      </c>
      <c r="AM35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v>
      </c>
      <c r="AN354" t="str">
        <f t="shared" ca="1" si="114"/>
        <v>{"dy":12,"sl":11,"tp":"fp","vl":"Actor0104","cn":75,"pt":"DI","pp":172,"pr":69}</v>
      </c>
    </row>
    <row r="355" spans="1:40">
      <c r="A355">
        <v>13</v>
      </c>
      <c r="B355">
        <v>11</v>
      </c>
      <c r="C355">
        <f t="shared" si="104"/>
        <v>2</v>
      </c>
      <c r="D355">
        <f t="shared" ca="1" si="117"/>
        <v>0.84804652406765457</v>
      </c>
      <c r="E355">
        <f t="shared" ca="1" si="117"/>
        <v>0.34052600751053008</v>
      </c>
      <c r="F355">
        <f t="shared" ca="1" si="117"/>
        <v>0.20748837389637154</v>
      </c>
      <c r="G355">
        <f t="shared" ca="1" si="117"/>
        <v>0.28398702544789223</v>
      </c>
      <c r="H355">
        <f t="shared" ca="1" si="117"/>
        <v>0.97458669269079679</v>
      </c>
      <c r="I355">
        <f t="shared" ca="1" si="117"/>
        <v>0.94548191148101957</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fp</v>
      </c>
      <c r="AB355" t="s">
        <v>86</v>
      </c>
      <c r="AC355" t="s">
        <v>478</v>
      </c>
      <c r="AD355">
        <v>75</v>
      </c>
      <c r="AE355" t="s">
        <v>129</v>
      </c>
      <c r="AF355">
        <v>172</v>
      </c>
      <c r="AG355">
        <v>69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베이</v>
      </c>
      <c r="AL355">
        <v>1</v>
      </c>
      <c r="AM35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v>
      </c>
      <c r="AN355" t="str">
        <f t="shared" ca="1" si="114"/>
        <v>{"dy":13,"sl":11,"tp":"fp","vl":"Actor0104","cn":75,"pt":"DI","pp":172,"pr":69}</v>
      </c>
    </row>
    <row r="356" spans="1:40">
      <c r="A356">
        <v>14</v>
      </c>
      <c r="B356">
        <v>11</v>
      </c>
      <c r="C356">
        <f t="shared" si="104"/>
        <v>2</v>
      </c>
      <c r="D356">
        <f t="shared" ca="1" si="117"/>
        <v>7.3608390434762305E-2</v>
      </c>
      <c r="E356">
        <f t="shared" ca="1" si="117"/>
        <v>9.4645215855383436E-3</v>
      </c>
      <c r="F356">
        <f t="shared" ca="1" si="117"/>
        <v>0.65910866324563155</v>
      </c>
      <c r="G356">
        <f t="shared" ca="1" si="117"/>
        <v>0.31711935652952949</v>
      </c>
      <c r="H356">
        <f t="shared" ca="1" si="117"/>
        <v>0.82159949451063563</v>
      </c>
      <c r="I356">
        <f t="shared" ca="1" si="117"/>
        <v>0.15558688864235592</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v>
      </c>
      <c r="AN356" t="str">
        <f t="shared" ca="1" si="114"/>
        <v>{"dy":14,"sl":11}</v>
      </c>
    </row>
    <row r="357" spans="1:40">
      <c r="A357">
        <v>15</v>
      </c>
      <c r="B357">
        <v>11</v>
      </c>
      <c r="C357">
        <f t="shared" si="104"/>
        <v>2</v>
      </c>
      <c r="D357">
        <f t="shared" ca="1" si="117"/>
        <v>0.78211091836110969</v>
      </c>
      <c r="E357">
        <f t="shared" ca="1" si="117"/>
        <v>0.61358583257104371</v>
      </c>
      <c r="F357">
        <f t="shared" ca="1" si="117"/>
        <v>0.75433399983848759</v>
      </c>
      <c r="G357">
        <f t="shared" ca="1" si="117"/>
        <v>0.11619378378165635</v>
      </c>
      <c r="H357">
        <f t="shared" ca="1" si="117"/>
        <v>0.43035777208264925</v>
      </c>
      <c r="I357">
        <f t="shared" ca="1" si="117"/>
        <v>0.3577505919417554</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fl6</v>
      </c>
      <c r="AB357" t="s">
        <v>435</v>
      </c>
      <c r="AC357" t="s">
        <v>492</v>
      </c>
      <c r="AD357">
        <v>1</v>
      </c>
      <c r="AE357" t="s">
        <v>129</v>
      </c>
      <c r="AF357">
        <v>90</v>
      </c>
      <c r="AG357">
        <v>59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소하</v>
      </c>
      <c r="AL357">
        <v>1</v>
      </c>
      <c r="AM35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v>
      </c>
      <c r="AN357" t="str">
        <f t="shared" ca="1" si="114"/>
        <v>{"dy":15,"sl":11,"tp":"fl6","vl":"Actor1002","cn":1,"pt":"DI","pp":90,"pr":59}</v>
      </c>
    </row>
    <row r="358" spans="1:40">
      <c r="A358">
        <v>16</v>
      </c>
      <c r="B358">
        <v>11</v>
      </c>
      <c r="C358">
        <f t="shared" si="104"/>
        <v>2</v>
      </c>
      <c r="D358">
        <f t="shared" ca="1" si="117"/>
        <v>0.98428754448581379</v>
      </c>
      <c r="E358">
        <f t="shared" ca="1" si="117"/>
        <v>0.4970908239042523</v>
      </c>
      <c r="F358">
        <f t="shared" ca="1" si="117"/>
        <v>0.86025157950590325</v>
      </c>
      <c r="G358">
        <f t="shared" ca="1" si="117"/>
        <v>1.4385243596477415E-2</v>
      </c>
      <c r="H358">
        <f t="shared" ca="1" si="117"/>
        <v>0.21368625440234434</v>
      </c>
      <c r="I358">
        <f t="shared" ca="1" si="117"/>
        <v>0.89029685587134355</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fl6</v>
      </c>
      <c r="AB358" t="s">
        <v>435</v>
      </c>
      <c r="AC358" t="s">
        <v>492</v>
      </c>
      <c r="AD358">
        <v>1</v>
      </c>
      <c r="AE358" t="s">
        <v>129</v>
      </c>
      <c r="AF358">
        <v>90</v>
      </c>
      <c r="AG358">
        <v>59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소하</v>
      </c>
      <c r="AL358">
        <v>1</v>
      </c>
      <c r="AM35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v>
      </c>
      <c r="AN358" t="str">
        <f t="shared" ca="1" si="114"/>
        <v>{"dy":16,"sl":11,"tp":"fl6","vl":"Actor1002","cn":1,"pt":"DI","pp":90,"pr":59}</v>
      </c>
    </row>
    <row r="359" spans="1:40">
      <c r="A359">
        <v>17</v>
      </c>
      <c r="B359">
        <v>11</v>
      </c>
      <c r="C359">
        <f t="shared" si="104"/>
        <v>2</v>
      </c>
      <c r="D359">
        <f t="shared" ca="1" si="117"/>
        <v>3.3110461655895485E-2</v>
      </c>
      <c r="E359">
        <f t="shared" ca="1" si="117"/>
        <v>0.48568886903685893</v>
      </c>
      <c r="F359">
        <f t="shared" ca="1" si="117"/>
        <v>0.47601032731542781</v>
      </c>
      <c r="G359">
        <f t="shared" ca="1" si="117"/>
        <v>0.19347721980843502</v>
      </c>
      <c r="H359">
        <f t="shared" ca="1" si="117"/>
        <v>0.4887968631996793</v>
      </c>
      <c r="I359">
        <f t="shared" ca="1" si="117"/>
        <v>0.97069164254924034</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v>
      </c>
      <c r="AN359" t="str">
        <f t="shared" ca="1" si="114"/>
        <v>{"dy":17,"sl":11}</v>
      </c>
    </row>
    <row r="360" spans="1:40">
      <c r="A360">
        <v>18</v>
      </c>
      <c r="B360">
        <v>11</v>
      </c>
      <c r="C360">
        <f t="shared" si="104"/>
        <v>2</v>
      </c>
      <c r="D360">
        <f t="shared" ca="1" si="117"/>
        <v>0.75653484791145098</v>
      </c>
      <c r="E360">
        <f t="shared" ca="1" si="117"/>
        <v>2.0126367585776572E-2</v>
      </c>
      <c r="F360">
        <f t="shared" ca="1" si="117"/>
        <v>0.67145142656990442</v>
      </c>
      <c r="G360">
        <f t="shared" ca="1" si="117"/>
        <v>0.20433635770028968</v>
      </c>
      <c r="H360">
        <f t="shared" ca="1" si="117"/>
        <v>0.50657969632851518</v>
      </c>
      <c r="I360">
        <f t="shared" ca="1" si="117"/>
        <v>0.46381806024992678</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fl3</v>
      </c>
      <c r="AB360" t="s">
        <v>89</v>
      </c>
      <c r="AC360" t="s">
        <v>493</v>
      </c>
      <c r="AD360">
        <v>1</v>
      </c>
      <c r="AE360" t="s">
        <v>129</v>
      </c>
      <c r="AF360">
        <v>240</v>
      </c>
      <c r="AG360">
        <v>129</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원더</v>
      </c>
      <c r="AL360">
        <v>1</v>
      </c>
      <c r="AM36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v>
      </c>
      <c r="AN360" t="str">
        <f t="shared" ca="1" si="114"/>
        <v>{"dy":18,"sl":11,"tp":"fl3","vl":"Actor2128","cn":1,"pt":"DI","pp":240,"pr":129}</v>
      </c>
    </row>
    <row r="361" spans="1:40">
      <c r="A361">
        <v>19</v>
      </c>
      <c r="B361">
        <v>11</v>
      </c>
      <c r="C361">
        <f t="shared" si="104"/>
        <v>2</v>
      </c>
      <c r="D361">
        <f t="shared" ca="1" si="117"/>
        <v>0.52374687518675256</v>
      </c>
      <c r="E361">
        <f t="shared" ca="1" si="117"/>
        <v>0.96644432359044674</v>
      </c>
      <c r="F361">
        <f t="shared" ca="1" si="117"/>
        <v>0.7907714538470435</v>
      </c>
      <c r="G361">
        <f t="shared" ca="1" si="117"/>
        <v>0.6240740018131804</v>
      </c>
      <c r="H361">
        <f t="shared" ca="1" si="117"/>
        <v>0.95157679768876446</v>
      </c>
      <c r="I361">
        <f t="shared" ca="1" si="117"/>
        <v>0.30252384139715782</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fl3</v>
      </c>
      <c r="AB361" t="s">
        <v>89</v>
      </c>
      <c r="AC361" t="s">
        <v>493</v>
      </c>
      <c r="AD361">
        <v>1</v>
      </c>
      <c r="AE361" t="s">
        <v>129</v>
      </c>
      <c r="AF361">
        <v>240</v>
      </c>
      <c r="AG361">
        <v>129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원더</v>
      </c>
      <c r="AL361">
        <v>1</v>
      </c>
      <c r="AM36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v>
      </c>
      <c r="AN361" t="str">
        <f t="shared" ca="1" si="114"/>
        <v>{"dy":19,"sl":11,"tp":"fl3","vl":"Actor2128","cn":1,"pt":"DI","pp":240,"pr":129}</v>
      </c>
    </row>
    <row r="362" spans="1:40">
      <c r="A362">
        <v>20</v>
      </c>
      <c r="B362">
        <v>11</v>
      </c>
      <c r="C362">
        <f t="shared" si="104"/>
        <v>2</v>
      </c>
      <c r="D362">
        <f t="shared" ref="D362:I373" ca="1" si="118">RAND()</f>
        <v>0.70259676946922456</v>
      </c>
      <c r="E362">
        <f t="shared" ca="1" si="118"/>
        <v>9.9466758307273584E-2</v>
      </c>
      <c r="F362">
        <f t="shared" ca="1" si="118"/>
        <v>2.1049466377073722E-2</v>
      </c>
      <c r="G362">
        <f t="shared" ca="1" si="118"/>
        <v>4.2867912689711241E-2</v>
      </c>
      <c r="H362">
        <f t="shared" ca="1" si="118"/>
        <v>0.36082132195246375</v>
      </c>
      <c r="I362">
        <f t="shared" ca="1" si="118"/>
        <v>0.83729356683542477</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v>
      </c>
      <c r="AN362" t="str">
        <f t="shared" ca="1" si="114"/>
        <v>{"dy":20,"sl":11}</v>
      </c>
    </row>
    <row r="363" spans="1:40">
      <c r="A363">
        <v>21</v>
      </c>
      <c r="B363">
        <v>11</v>
      </c>
      <c r="C363">
        <f t="shared" si="104"/>
        <v>2</v>
      </c>
      <c r="D363">
        <f t="shared" ca="1" si="118"/>
        <v>0.31604865909035229</v>
      </c>
      <c r="E363">
        <f t="shared" ca="1" si="118"/>
        <v>0.59960803358143067</v>
      </c>
      <c r="F363">
        <f t="shared" ca="1" si="118"/>
        <v>0.82510888506468327</v>
      </c>
      <c r="G363">
        <f t="shared" ca="1" si="118"/>
        <v>0.22437452673667113</v>
      </c>
      <c r="H363">
        <f t="shared" ca="1" si="118"/>
        <v>0.96658221784329945</v>
      </c>
      <c r="I363">
        <f t="shared" ca="1" si="118"/>
        <v>0.17625913822499917</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v>
      </c>
      <c r="AN363" t="str">
        <f t="shared" ca="1" si="114"/>
        <v>{"dy":21,"sl":11}</v>
      </c>
    </row>
    <row r="364" spans="1:40">
      <c r="A364">
        <v>22</v>
      </c>
      <c r="B364">
        <v>11</v>
      </c>
      <c r="C364">
        <f t="shared" si="104"/>
        <v>2</v>
      </c>
      <c r="D364">
        <f t="shared" ca="1" si="118"/>
        <v>0.70670608356836617</v>
      </c>
      <c r="E364">
        <f t="shared" ca="1" si="118"/>
        <v>0.88497702462569283</v>
      </c>
      <c r="F364">
        <f t="shared" ca="1" si="118"/>
        <v>0.91122851671902261</v>
      </c>
      <c r="G364">
        <f t="shared" ca="1" si="118"/>
        <v>5.5168708920772414E-2</v>
      </c>
      <c r="H364">
        <f t="shared" ca="1" si="118"/>
        <v>0.59988423650121558</v>
      </c>
      <c r="I364">
        <f t="shared" ca="1" si="118"/>
        <v>0.59867984402206165</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fl1</v>
      </c>
      <c r="AB364" t="s">
        <v>87</v>
      </c>
      <c r="AC364" t="s">
        <v>487</v>
      </c>
      <c r="AD364">
        <v>1</v>
      </c>
      <c r="AE364" t="s">
        <v>129</v>
      </c>
      <c r="AF364">
        <v>805</v>
      </c>
      <c r="AG364">
        <v>399</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전설</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프로토27</v>
      </c>
      <c r="AL364">
        <v>1</v>
      </c>
      <c r="AM36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v>
      </c>
      <c r="AN364" t="str">
        <f t="shared" ca="1" si="114"/>
        <v>{"dy":22,"sl":11,"tp":"fl1","vl":"Actor1216","cn":1,"pt":"DI","pp":805,"pr":399}</v>
      </c>
    </row>
    <row r="365" spans="1:40">
      <c r="A365">
        <v>23</v>
      </c>
      <c r="B365">
        <v>11</v>
      </c>
      <c r="C365">
        <f t="shared" si="104"/>
        <v>2</v>
      </c>
      <c r="D365">
        <f t="shared" ca="1" si="118"/>
        <v>0.87832281287063563</v>
      </c>
      <c r="E365">
        <f t="shared" ca="1" si="118"/>
        <v>0.75694469545494281</v>
      </c>
      <c r="F365">
        <f t="shared" ca="1" si="118"/>
        <v>0.79749398902203861</v>
      </c>
      <c r="G365">
        <f t="shared" ca="1" si="118"/>
        <v>0.27735366859545652</v>
      </c>
      <c r="H365">
        <f t="shared" ca="1" si="118"/>
        <v>0.32182058502973687</v>
      </c>
      <c r="I365">
        <f t="shared" ca="1" si="118"/>
        <v>0.1670277446935915</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fl1</v>
      </c>
      <c r="AB365" t="s">
        <v>87</v>
      </c>
      <c r="AC365" t="s">
        <v>487</v>
      </c>
      <c r="AD365">
        <v>1</v>
      </c>
      <c r="AE365" t="s">
        <v>129</v>
      </c>
      <c r="AF365">
        <v>805</v>
      </c>
      <c r="AG365">
        <v>399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전설</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프로토27</v>
      </c>
      <c r="AL365">
        <v>1</v>
      </c>
      <c r="AM36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v>
      </c>
      <c r="AN365" t="str">
        <f t="shared" ca="1" si="114"/>
        <v>{"dy":23,"sl":11,"tp":"fl1","vl":"Actor1216","cn":1,"pt":"DI","pp":805,"pr":399}</v>
      </c>
    </row>
    <row r="366" spans="1:40">
      <c r="A366">
        <v>24</v>
      </c>
      <c r="B366">
        <v>11</v>
      </c>
      <c r="C366">
        <f t="shared" si="104"/>
        <v>2</v>
      </c>
      <c r="D366">
        <f t="shared" ca="1" si="118"/>
        <v>0.12860042199820165</v>
      </c>
      <c r="E366">
        <f t="shared" ca="1" si="118"/>
        <v>0.69321401725283927</v>
      </c>
      <c r="F366">
        <f t="shared" ca="1" si="118"/>
        <v>0.5675616560910216</v>
      </c>
      <c r="G366">
        <f t="shared" ca="1" si="118"/>
        <v>0.17239815935032443</v>
      </c>
      <c r="H366">
        <f t="shared" ca="1" si="118"/>
        <v>0.72960862930934001</v>
      </c>
      <c r="I366">
        <f t="shared" ca="1" si="118"/>
        <v>0.31628196440797296</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v>
      </c>
      <c r="AN366" t="str">
        <f t="shared" ca="1" si="114"/>
        <v>{"dy":24,"sl":11}</v>
      </c>
    </row>
    <row r="367" spans="1:40">
      <c r="A367">
        <v>25</v>
      </c>
      <c r="B367">
        <v>11</v>
      </c>
      <c r="C367">
        <f t="shared" si="104"/>
        <v>2</v>
      </c>
      <c r="D367">
        <f t="shared" ca="1" si="118"/>
        <v>0.74606718246590575</v>
      </c>
      <c r="E367">
        <f t="shared" ca="1" si="118"/>
        <v>2.7642592377985498E-3</v>
      </c>
      <c r="F367">
        <f t="shared" ca="1" si="118"/>
        <v>0.84111416134634698</v>
      </c>
      <c r="G367">
        <f t="shared" ca="1" si="118"/>
        <v>0.60015292437449397</v>
      </c>
      <c r="H367">
        <f t="shared" ca="1" si="118"/>
        <v>0.45658919525761787</v>
      </c>
      <c r="I367">
        <f t="shared" ca="1" si="118"/>
        <v>0.93864777340737804</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fl3</v>
      </c>
      <c r="AB367" t="s">
        <v>89</v>
      </c>
      <c r="AC367" t="s">
        <v>488</v>
      </c>
      <c r="AD367">
        <v>1</v>
      </c>
      <c r="AE367" t="s">
        <v>129</v>
      </c>
      <c r="AF367">
        <v>230</v>
      </c>
      <c r="AG367">
        <v>129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프리스</v>
      </c>
      <c r="AL367">
        <v>1</v>
      </c>
      <c r="AM36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v>
      </c>
      <c r="AN367" t="str">
        <f t="shared" ca="1" si="114"/>
        <v>{"dy":25,"sl":11,"tp":"fl3","vl":"Actor0125","cn":1,"pt":"DI","pp":230,"pr":129}</v>
      </c>
    </row>
    <row r="368" spans="1:40">
      <c r="A368">
        <v>26</v>
      </c>
      <c r="B368">
        <v>11</v>
      </c>
      <c r="C368">
        <f t="shared" si="104"/>
        <v>2</v>
      </c>
      <c r="D368">
        <f t="shared" ca="1" si="118"/>
        <v>0.77968390107414343</v>
      </c>
      <c r="E368">
        <f t="shared" ca="1" si="118"/>
        <v>0.69084597423122096</v>
      </c>
      <c r="F368">
        <f t="shared" ca="1" si="118"/>
        <v>0.83203656669008352</v>
      </c>
      <c r="G368">
        <f t="shared" ca="1" si="118"/>
        <v>0.36905143726947887</v>
      </c>
      <c r="H368">
        <f t="shared" ca="1" si="118"/>
        <v>0.89163138407999654</v>
      </c>
      <c r="I368">
        <f t="shared" ca="1" si="118"/>
        <v>0.94475923259644734</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fl3</v>
      </c>
      <c r="AB368" t="s">
        <v>89</v>
      </c>
      <c r="AC368" t="s">
        <v>488</v>
      </c>
      <c r="AD368">
        <v>1</v>
      </c>
      <c r="AE368" t="s">
        <v>129</v>
      </c>
      <c r="AF368">
        <v>230</v>
      </c>
      <c r="AG368">
        <v>129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프리스</v>
      </c>
      <c r="AL368">
        <v>1</v>
      </c>
      <c r="AM36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v>
      </c>
      <c r="AN368" t="str">
        <f t="shared" ca="1" si="114"/>
        <v>{"dy":26,"sl":11,"tp":"fl3","vl":"Actor0125","cn":1,"pt":"DI","pp":230,"pr":129}</v>
      </c>
    </row>
    <row r="369" spans="1:40">
      <c r="A369">
        <v>27</v>
      </c>
      <c r="B369">
        <v>11</v>
      </c>
      <c r="C369">
        <f t="shared" si="104"/>
        <v>2</v>
      </c>
      <c r="D369">
        <f t="shared" ca="1" si="118"/>
        <v>0.40493269963243239</v>
      </c>
      <c r="E369">
        <f t="shared" ca="1" si="118"/>
        <v>2.5417583042805281E-2</v>
      </c>
      <c r="F369">
        <f t="shared" ca="1" si="118"/>
        <v>0.1374437196958227</v>
      </c>
      <c r="G369">
        <f t="shared" ca="1" si="118"/>
        <v>0.66812145222062391</v>
      </c>
      <c r="H369">
        <f t="shared" ca="1" si="118"/>
        <v>0.60845676042763097</v>
      </c>
      <c r="I369">
        <f t="shared" ca="1" si="118"/>
        <v>0.87464270960380486</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v>
      </c>
      <c r="AN369" t="str">
        <f t="shared" ca="1" si="114"/>
        <v>{"dy":27,"sl":11}</v>
      </c>
    </row>
    <row r="370" spans="1:40">
      <c r="A370">
        <v>28</v>
      </c>
      <c r="B370">
        <v>11</v>
      </c>
      <c r="C370">
        <f t="shared" si="104"/>
        <v>2</v>
      </c>
      <c r="D370">
        <f t="shared" ca="1" si="118"/>
        <v>0.74276629623239432</v>
      </c>
      <c r="E370">
        <f t="shared" ca="1" si="118"/>
        <v>0.62864469511312171</v>
      </c>
      <c r="F370">
        <f t="shared" ca="1" si="118"/>
        <v>0.86765323765960634</v>
      </c>
      <c r="G370">
        <f t="shared" ca="1" si="118"/>
        <v>0.71540937049661557</v>
      </c>
      <c r="H370">
        <f t="shared" ca="1" si="118"/>
        <v>0.16830245497172069</v>
      </c>
      <c r="I370">
        <f t="shared" ca="1" si="118"/>
        <v>0.44695860649137609</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v>
      </c>
      <c r="AN370" t="str">
        <f t="shared" ca="1" si="114"/>
        <v>{"dy":28,"sl":11}</v>
      </c>
    </row>
    <row r="371" spans="1:40">
      <c r="A371">
        <v>29</v>
      </c>
      <c r="B371">
        <v>11</v>
      </c>
      <c r="C371">
        <f t="shared" si="104"/>
        <v>2</v>
      </c>
      <c r="D371">
        <f t="shared" ca="1" si="118"/>
        <v>0.91448826241987746</v>
      </c>
      <c r="E371">
        <f t="shared" ca="1" si="118"/>
        <v>0.29702906868005086</v>
      </c>
      <c r="F371">
        <f t="shared" ca="1" si="118"/>
        <v>0.42137291465633542</v>
      </c>
      <c r="G371">
        <f t="shared" ca="1" si="118"/>
        <v>0.97596801079193085</v>
      </c>
      <c r="H371">
        <f t="shared" ca="1" si="118"/>
        <v>0.72462202044436097</v>
      </c>
      <c r="I371">
        <f t="shared" ca="1" si="118"/>
        <v>0.1817880778831662</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v>
      </c>
      <c r="AN371" t="str">
        <f t="shared" ca="1" si="114"/>
        <v>{"dy":29,"sl":11}</v>
      </c>
    </row>
    <row r="372" spans="1:40">
      <c r="A372">
        <v>30</v>
      </c>
      <c r="B372">
        <v>11</v>
      </c>
      <c r="C372">
        <f t="shared" si="104"/>
        <v>2</v>
      </c>
      <c r="D372">
        <f t="shared" ca="1" si="118"/>
        <v>0.57031891692612002</v>
      </c>
      <c r="E372">
        <f t="shared" ca="1" si="118"/>
        <v>0.94363640326940934</v>
      </c>
      <c r="F372">
        <f t="shared" ca="1" si="118"/>
        <v>0.40510854141470476</v>
      </c>
      <c r="G372">
        <f t="shared" ca="1" si="118"/>
        <v>0.22052032238808872</v>
      </c>
      <c r="H372">
        <f t="shared" ca="1" si="118"/>
        <v>0.65677270124047671</v>
      </c>
      <c r="I372">
        <f t="shared" ca="1" si="118"/>
        <v>0.24873620466118407</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fl6</v>
      </c>
      <c r="AB372" t="s">
        <v>435</v>
      </c>
      <c r="AC372" t="s">
        <v>470</v>
      </c>
      <c r="AD372">
        <v>1</v>
      </c>
      <c r="AE372" t="s">
        <v>129</v>
      </c>
      <c r="AF372">
        <v>80</v>
      </c>
      <c r="AG372">
        <v>49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솔</v>
      </c>
      <c r="AL372">
        <v>1</v>
      </c>
      <c r="AM37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dy":30,"sl":11,"tp":"fl6","vl":"Actor2015","cn":1,"pt":"DI","pp":80,"pr":49}</v>
      </c>
      <c r="AN372" t="str">
        <f t="shared" ca="1" si="114"/>
        <v>{"dy":30,"sl":11,"tp":"fl6","vl":"Actor2015","cn":1,"pt":"DI","pp":80,"pr":49}</v>
      </c>
    </row>
    <row r="373" spans="1:40">
      <c r="A373">
        <v>31</v>
      </c>
      <c r="B373">
        <v>11</v>
      </c>
      <c r="C373">
        <f t="shared" si="104"/>
        <v>2</v>
      </c>
      <c r="D373">
        <f t="shared" ca="1" si="118"/>
        <v>0.32057822443915285</v>
      </c>
      <c r="E373">
        <f t="shared" ca="1" si="118"/>
        <v>0.16864779038989064</v>
      </c>
      <c r="F373">
        <f t="shared" ca="1" si="118"/>
        <v>0.56296221214742437</v>
      </c>
      <c r="G373">
        <f t="shared" ca="1" si="118"/>
        <v>0.37244677435229101</v>
      </c>
      <c r="H373">
        <f t="shared" ca="1" si="118"/>
        <v>6.8906637131263881E-2</v>
      </c>
      <c r="I373">
        <f t="shared" ca="1" si="118"/>
        <v>5.743903460728661E-2</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fl6</v>
      </c>
      <c r="AB373" t="s">
        <v>435</v>
      </c>
      <c r="AC373" t="s">
        <v>470</v>
      </c>
      <c r="AD373">
        <v>1</v>
      </c>
      <c r="AE373" t="s">
        <v>129</v>
      </c>
      <c r="AF373">
        <v>80</v>
      </c>
      <c r="AG373">
        <v>49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솔</v>
      </c>
      <c r="AL373">
        <v>1</v>
      </c>
      <c r="AM37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dy":30,"sl":11,"tp":"fl6","vl":"Actor2015","cn":1,"pt":"DI","pp":80,"pr":49},{"dy":31,"sl":11,"tp":"fl6","vl":"Actor2015","cn":1,"pt":"DI","pp":80,"pr":49}</v>
      </c>
      <c r="AN373" t="str">
        <f t="shared" ca="1" si="114"/>
        <v>{"dy":31,"sl":11,"tp":"fl6","vl":"Actor2015","cn":1,"pt":"DI","pp":80,"pr":49}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 AB4 AB6:AB8 AB86:AB104 AB184:AB224 AB54:AB84 AB226:AB254 AB261:AB373 AB26:AB44 AB10:AB24 AB106:AB154 AB46:AB52 AB257:AB259 AB156:AB165 AB167:AB182"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opLeftCell="K1" workbookViewId="0">
      <pane ySplit="1" topLeftCell="A62" activePane="bottomLeft" state="frozen"/>
      <selection pane="bottomLeft" activeCell="AE12" sqref="AE12"/>
    </sheetView>
    <sheetView topLeftCell="K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t="shared" ref="B2:B22" ca="1" si="0">IF(A2&lt;&gt;OFFSET(A2,-1,0),1,OFFSET(B2,-1,0)+1)</f>
        <v>1</v>
      </c>
      <c r="C2" t="str">
        <f t="shared" ref="C2:C34" ca="1" si="1">VLOOKUP(RANDBETWEEN(1,COUNTA(Z:Z)-1),Z:AA,2,0)</f>
        <v>Actor2120m</v>
      </c>
      <c r="D2" t="str">
        <f>IF(ISBLANK(F2),"",
IFERROR(VLOOKUP(F2,[2]ActorTable!$A:$H,MATCH("이름참고",[2]ActorTable!$1:$1,0),0),"캐릭터없음"))</f>
        <v>닉스</v>
      </c>
      <c r="E2" t="str">
        <f t="shared" ref="E2:E34" ca="1" si="2">IF(AND(B2&lt;=OFFSET(B2,1,0),NOT(ISBLANK(F2))),
IF(F2=OFFSET(F2,1,0),"같음",""),"")</f>
        <v/>
      </c>
      <c r="F2" t="s">
        <v>319</v>
      </c>
      <c r="G2">
        <v>3</v>
      </c>
      <c r="H2">
        <v>6</v>
      </c>
      <c r="I2">
        <v>15</v>
      </c>
      <c r="J2">
        <v>0</v>
      </c>
      <c r="K2">
        <v>0</v>
      </c>
      <c r="L2">
        <v>0</v>
      </c>
      <c r="M2">
        <v>0</v>
      </c>
      <c r="N2">
        <v>0</v>
      </c>
      <c r="O2">
        <v>0</v>
      </c>
      <c r="P2">
        <v>0</v>
      </c>
      <c r="Q2">
        <v>18</v>
      </c>
      <c r="R2">
        <v>113</v>
      </c>
      <c r="S2" t="str">
        <f>IFERROR(VLOOKUP(R2,[2]WingLookTable!$A:$B,2,0),"캐릭터없음")</f>
        <v>Wing_BlueSineFullStripeFast</v>
      </c>
      <c r="T2">
        <f t="shared" ref="T2:T34" ca="1" si="3">VLOOKUP(RANDBETWEEN(1,COUNTA(AD:AD)-1),AD:AE,2,0)</f>
        <v>214</v>
      </c>
      <c r="U2" t="str">
        <f t="shared" ref="U2:U62" ca="1" si="4">IF(ROW()=2,V2,OFFSET(U2,-1,0)&amp;IF(LEN(V2)=0,"",","&amp;V2))</f>
        <v>{"dy":1,"sl":1,"id":"Actor1109m","stats":{"tr":3,"trp":6,"str":15,"dex":0,"int":0,"vit":0,"train":0,"wgGr0":0,"wgGr1":0,"wgGr2":0,"wgGr3":18,"wgLk":113}}</v>
      </c>
      <c r="V2" t="str">
        <f t="shared" ref="V2" ca="1" si="5">"{"""&amp;A$1&amp;""":"&amp;A2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{"dy":1,"sl":1,"id":"Actor1109m","stats":{"tr":3,"trp":6,"str":15,"dex":0,"int":0,"vit":0,"train":0,"wgGr0":0,"wgGr1":0,"wgGr2":0,"wgGr3":18,"wgLk":113}}</v>
      </c>
      <c r="X2" t="str">
        <f ca="1">"["&amp;
IF(LEFT(OFFSET(U1,COUNTA(U:U)-1,0),1)=",",SUBSTITUTE(OFFSET(U1,COUNTA(U:U)-1,0),",","",1),OFFSET(U1,COUNTA(U:U)-1,0))
&amp;"]"</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dy":31,"sl":3,"id":"Actor2011m","stats":{"tr":3,"trp":6,"str":8,"dex":0,"int":7,"vit":0,"train":0,"wgGr0":0,"wgGr1":0,"wgGr2":0,"wgGr3":18,"wgLk":223}}]</v>
      </c>
      <c r="Z2">
        <v>1</v>
      </c>
      <c r="AA2" t="s">
        <v>312</v>
      </c>
      <c r="AB2">
        <f t="shared" ref="AB2:AB35" si="6">COUNTIF(F:F,AA2)</f>
        <v>1</v>
      </c>
      <c r="AD2">
        <v>1</v>
      </c>
      <c r="AE2">
        <v>101</v>
      </c>
      <c r="AF2">
        <f t="shared" ref="AF2:AF33" si="7">COUNTIF(R:R,AE2)</f>
        <v>1</v>
      </c>
    </row>
    <row r="3" spans="1:32">
      <c r="A3">
        <v>1</v>
      </c>
      <c r="B3">
        <f t="shared" ca="1" si="0"/>
        <v>2</v>
      </c>
      <c r="C3" t="str">
        <f t="shared" ca="1" si="1"/>
        <v>Actor0113m</v>
      </c>
      <c r="D3" t="str">
        <f>IF(ISBLANK(F3),"",
IFERROR(VLOOKUP(F3,[2]ActorTable!$A:$H,MATCH("이름참고",[2]ActorTable!$1:$1,0),0),"캐릭터없음"))</f>
        <v>그루퍼스</v>
      </c>
      <c r="E3" t="str">
        <f t="shared" ca="1" si="2"/>
        <v/>
      </c>
      <c r="F3" t="s">
        <v>369</v>
      </c>
      <c r="G3">
        <v>3</v>
      </c>
      <c r="H3">
        <v>6</v>
      </c>
      <c r="I3">
        <v>10</v>
      </c>
      <c r="J3">
        <v>5</v>
      </c>
      <c r="K3">
        <v>0</v>
      </c>
      <c r="L3">
        <v>0</v>
      </c>
      <c r="M3">
        <v>0</v>
      </c>
      <c r="N3">
        <v>0</v>
      </c>
      <c r="O3">
        <v>0</v>
      </c>
      <c r="P3">
        <v>0</v>
      </c>
      <c r="Q3">
        <v>18</v>
      </c>
      <c r="R3">
        <v>211</v>
      </c>
      <c r="S3" t="str">
        <f>IFERROR(VLOOKUP(R3,[2]WingLookTable!$A:$B,2,0),"캐릭터없음")</f>
        <v>Wing_FireSinePatternFullSlow</v>
      </c>
      <c r="T3">
        <f t="shared" ca="1" si="3"/>
        <v>280</v>
      </c>
      <c r="U3" t="str">
        <f t="shared" ca="1" si="4"/>
        <v>{"dy":1,"sl":1,"id":"Actor1109m","stats":{"tr":3,"trp":6,"str":15,"dex":0,"int":0,"vit":0,"train":0,"wgGr0":0,"wgGr1":0,"wgGr2":0,"wgGr3":18,"wgLk":113}},{"dy":1,"sl":2,"id":"Actor2010m","stats":{"tr":3,"trp":6,"str":10,"dex":5,"int":0,"vit":0,"train":0,"wgGr0":0,"wgGr1":0,"wgGr2":0,"wgGr3":18,"wgLk":211}}</v>
      </c>
      <c r="V3" t="str">
        <f t="shared" ref="V3:V21" ca="1" si="8">"{"""&amp;A$1&amp;""":"&amp;A3
&amp;","""&amp;B$1&amp;""":"&amp;B3
&amp;IF(LEN(F3)=0,"",","""&amp;F$1&amp;""":"""&amp;F3&amp;"""")
&amp;IF(LEN(F3)=0,"",",""stats"":{")
&amp;IF(LEN(F3)=0,"",""""&amp;G$1&amp;""":"&amp;G3)
&amp;IF(LEN(F3)=0,"",","""&amp;H$1&amp;""":"&amp;H3)
&amp;IF(LEN(F3)=0,"",","""&amp;I$1&amp;""":"&amp;I3)
&amp;IF(LEN(F3)=0,"",","""&amp;J$1&amp;""":"&amp;J3)
&amp;IF(LEN(F3)=0,"",","""&amp;K$1&amp;""":"&amp;K3)
&amp;IF(LEN(F3)=0,"",","""&amp;L$1&amp;""":"&amp;L3)
&amp;IF(LEN(F3)=0,"",","""&amp;M$1&amp;""":"&amp;M3)
&amp;IF(LEN(F3)=0,"",","""&amp;N$1&amp;""":"&amp;N3)
&amp;IF(LEN(F3)=0,"",","""&amp;O$1&amp;""":"&amp;O3)
&amp;IF(LEN(F3)=0,"",","""&amp;P$1&amp;""":"&amp;P3)
&amp;IF(LEN(F3)=0,"",","""&amp;Q$1&amp;""":"&amp;Q3)
&amp;IF(LEN(F3)=0,"",","""&amp;R$1&amp;""":"&amp;R3)
&amp;IF(LEN(F3)=0,"","}")&amp;"}"</f>
        <v>{"dy":1,"sl":2,"id":"Actor2010m","stats":{"tr":3,"trp":6,"str":10,"dex":5,"int":0,"vit":0,"train":0,"wgGr0":0,"wgGr1":0,"wgGr2":0,"wgGr3":18,"wgLk":211}}</v>
      </c>
      <c r="Z3">
        <v>2</v>
      </c>
      <c r="AA3" t="s">
        <v>313</v>
      </c>
      <c r="AB3">
        <f t="shared" si="6"/>
        <v>1</v>
      </c>
      <c r="AD3">
        <v>2</v>
      </c>
      <c r="AE3">
        <v>105</v>
      </c>
      <c r="AF3">
        <f t="shared" si="7"/>
        <v>1</v>
      </c>
    </row>
    <row r="4" spans="1:32">
      <c r="A4">
        <v>2</v>
      </c>
      <c r="B4">
        <f t="shared" ca="1" si="0"/>
        <v>1</v>
      </c>
      <c r="C4" t="str">
        <f t="shared" ref="C4" ca="1" si="9">VLOOKUP(RANDBETWEEN(1,COUNTA(Z:Z)-1),Z:AA,2,0)</f>
        <v>Actor1141m</v>
      </c>
      <c r="D4" t="str">
        <f>IF(ISBLANK(F4),"",
IFERROR(VLOOKUP(F4,[2]ActorTable!$A:$H,MATCH("이름참고",[2]ActorTable!$1:$1,0),0),"캐릭터없음"))</f>
        <v>메디아</v>
      </c>
      <c r="E4" t="str">
        <f t="shared" ref="E4" ca="1" si="10">IF(AND(B4&lt;=OFFSET(B4,1,0),NOT(ISBLANK(F4))),
IF(F4=OFFSET(F4,1,0),"같음",""),"")</f>
        <v/>
      </c>
      <c r="F4" t="s">
        <v>418</v>
      </c>
      <c r="G4">
        <v>3</v>
      </c>
      <c r="H4">
        <v>6</v>
      </c>
      <c r="I4">
        <v>10</v>
      </c>
      <c r="J4">
        <v>0</v>
      </c>
      <c r="K4">
        <v>5</v>
      </c>
      <c r="L4">
        <v>0</v>
      </c>
      <c r="M4">
        <v>0</v>
      </c>
      <c r="N4">
        <v>0</v>
      </c>
      <c r="O4">
        <v>0</v>
      </c>
      <c r="P4">
        <v>0</v>
      </c>
      <c r="Q4">
        <v>18</v>
      </c>
      <c r="R4">
        <v>306</v>
      </c>
      <c r="S4" t="str">
        <f>IFERROR(VLOOKUP(R4,[2]WingLookTable!$A:$B,2,0),"캐릭터없음")</f>
        <v>Wing_DustGreenSineOtherOtherFast</v>
      </c>
      <c r="T4">
        <f t="shared" ref="T4" ca="1" si="11">VLOOKUP(RANDBETWEEN(1,COUNTA(AD:AD)-1),AD:AE,2,0)</f>
        <v>178</v>
      </c>
      <c r="U4" t="str">
        <f t="shared" ref="U4" ca="1" si="12">IF(ROW()=2,V4,OFFSET(U4,-1,0)&amp;IF(LEN(V4)=0,"",","&amp;V4))</f>
        <v>{"dy":1,"sl":1,"id":"Actor1109m","stats":{"tr":3,"trp":6,"str":15,"dex":0,"int":0,"vit":0,"train":0,"wgGr0":0,"wgGr1":0,"wgGr2":0,"wgGr3":18,"wgLk":113}},{"dy":1,"sl":2,"id":"Actor2010m","stats":{"tr":3,"trp":6,"str":10,"dex":5,"int":0,"vit":0,"train":0,"wgGr0":0,"wgGr1":0,"wgGr2":0,"wgGr3":18,"wgLk":211}},{"dy":2,"sl":1,"id":"Actor1218m","stats":{"tr":3,"trp":6,"str":10,"dex":0,"int":5,"vit":0,"train":0,"wgGr0":0,"wgGr1":0,"wgGr2":0,"wgGr3":18,"wgLk":306}}</v>
      </c>
      <c r="V4" t="str">
        <f t="shared" ca="1" si="8"/>
        <v>{"dy":2,"sl":1,"id":"Actor1218m","stats":{"tr":3,"trp":6,"str":10,"dex":0,"int":5,"vit":0,"train":0,"wgGr0":0,"wgGr1":0,"wgGr2":0,"wgGr3":18,"wgLk":306}}</v>
      </c>
      <c r="Z4">
        <v>3</v>
      </c>
      <c r="AA4" t="s">
        <v>314</v>
      </c>
      <c r="AB4">
        <f t="shared" si="6"/>
        <v>1</v>
      </c>
      <c r="AD4">
        <v>3</v>
      </c>
      <c r="AE4">
        <v>109</v>
      </c>
      <c r="AF4">
        <f t="shared" si="7"/>
        <v>1</v>
      </c>
    </row>
    <row r="5" spans="1:32">
      <c r="A5">
        <v>2</v>
      </c>
      <c r="B5">
        <f t="shared" ca="1" si="0"/>
        <v>2</v>
      </c>
      <c r="C5" t="str">
        <f t="shared" ref="C5" ca="1" si="13">VLOOKUP(RANDBETWEEN(1,COUNTA(Z:Z)-1),Z:AA,2,0)</f>
        <v>Actor0125m</v>
      </c>
      <c r="D5" t="str">
        <f>IF(ISBLANK(F5),"",
IFERROR(VLOOKUP(F5,[2]ActorTable!$A:$H,MATCH("이름참고",[2]ActorTable!$1:$1,0),0),"캐릭터없음"))</f>
        <v>원더</v>
      </c>
      <c r="E5" t="str">
        <f t="shared" ref="E5" ca="1" si="14">IF(AND(B5&lt;=OFFSET(B5,1,0),NOT(ISBLANK(F5))),
IF(F5=OFFSET(F5,1,0),"같음",""),"")</f>
        <v/>
      </c>
      <c r="F5" t="s">
        <v>363</v>
      </c>
      <c r="G5">
        <v>3</v>
      </c>
      <c r="H5">
        <v>6</v>
      </c>
      <c r="I5">
        <v>8</v>
      </c>
      <c r="J5">
        <v>0</v>
      </c>
      <c r="K5">
        <v>7</v>
      </c>
      <c r="L5">
        <v>0</v>
      </c>
      <c r="M5">
        <v>0</v>
      </c>
      <c r="N5">
        <v>0</v>
      </c>
      <c r="O5">
        <v>0</v>
      </c>
      <c r="P5">
        <v>0</v>
      </c>
      <c r="Q5">
        <v>18</v>
      </c>
      <c r="R5">
        <v>369</v>
      </c>
      <c r="S5" t="str">
        <f>IFERROR(VLOOKUP(R5,[2]WingLookTable!$A:$B,2,0),"캐릭터없음")</f>
        <v>Wing_SkyLightningSineOtherFast</v>
      </c>
      <c r="T5">
        <f t="shared" ref="T5" ca="1" si="15">VLOOKUP(RANDBETWEEN(1,COUNTA(AD:AD)-1),AD:AE,2,0)</f>
        <v>264</v>
      </c>
      <c r="U5" t="str">
        <f t="shared" ref="U5" ca="1" si="16">IF(ROW()=2,V5,OFFSET(U5,-1,0)&amp;IF(LEN(V5)=0,"",","&amp;V5))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v>
      </c>
      <c r="V5" t="str">
        <f t="shared" ca="1" si="8"/>
        <v>{"dy":2,"sl":2,"id":"Actor2128m","stats":{"tr":3,"trp":6,"str":8,"dex":0,"int":7,"vit":0,"train":0,"wgGr0":0,"wgGr1":0,"wgGr2":0,"wgGr3":18,"wgLk":369}}</v>
      </c>
      <c r="Z5">
        <v>4</v>
      </c>
      <c r="AA5" t="s">
        <v>315</v>
      </c>
      <c r="AB5">
        <f t="shared" si="6"/>
        <v>3</v>
      </c>
      <c r="AD5">
        <v>4</v>
      </c>
      <c r="AE5">
        <v>113</v>
      </c>
      <c r="AF5">
        <f t="shared" si="7"/>
        <v>1</v>
      </c>
    </row>
    <row r="6" spans="1:32">
      <c r="A6">
        <v>3</v>
      </c>
      <c r="B6">
        <f t="shared" ca="1" si="0"/>
        <v>1</v>
      </c>
      <c r="C6" t="str">
        <f t="shared" ref="C6" ca="1" si="17">VLOOKUP(RANDBETWEEN(1,COUNTA(Z:Z)-1),Z:AA,2,0)</f>
        <v>Actor2238m</v>
      </c>
      <c r="D6" t="str">
        <f>IF(ISBLANK(F6),"",
IFERROR(VLOOKUP(F6,[2]ActorTable!$A:$H,MATCH("이름참고",[2]ActorTable!$1:$1,0),0),"캐릭터없음"))</f>
        <v>베이</v>
      </c>
      <c r="E6" t="str">
        <f t="shared" ref="E6" ca="1" si="18">IF(AND(B6&lt;=OFFSET(B6,1,0),NOT(ISBLANK(F6))),
IF(F6=OFFSET(F6,1,0),"같음",""),"")</f>
        <v/>
      </c>
      <c r="F6" t="s">
        <v>406</v>
      </c>
      <c r="G6">
        <v>3</v>
      </c>
      <c r="H6">
        <v>6</v>
      </c>
      <c r="I6">
        <v>0</v>
      </c>
      <c r="J6">
        <v>8</v>
      </c>
      <c r="K6">
        <v>0</v>
      </c>
      <c r="L6">
        <v>7</v>
      </c>
      <c r="M6">
        <v>0</v>
      </c>
      <c r="N6">
        <v>0</v>
      </c>
      <c r="O6">
        <v>0</v>
      </c>
      <c r="P6">
        <v>0</v>
      </c>
      <c r="Q6">
        <v>18</v>
      </c>
      <c r="R6">
        <v>181</v>
      </c>
      <c r="S6" t="str">
        <f>IFERROR(VLOOKUP(R6,[2]WingLookTable!$A:$B,2,0),"캐릭터없음")</f>
        <v>Wing_DustPurpleNoiseOtherStripeSlow</v>
      </c>
      <c r="T6">
        <f t="shared" ref="T6" ca="1" si="19">VLOOKUP(RANDBETWEEN(1,COUNTA(AD:AD)-1),AD:AE,2,0)</f>
        <v>169</v>
      </c>
      <c r="U6" t="str">
        <f t="shared" ref="U6" ca="1" si="20">IF(ROW()=2,V6,OFFSET(U6,-1,0)&amp;IF(LEN(V6)=0,"",","&amp;V6))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v>
      </c>
      <c r="V6" t="str">
        <f t="shared" ca="1" si="8"/>
        <v>{"dy":3,"sl":1,"id":"Actor0104m","stats":{"tr":3,"trp":6,"str":0,"dex":8,"int":0,"vit":7,"train":0,"wgGr0":0,"wgGr1":0,"wgGr2":0,"wgGr3":18,"wgLk":181}}</v>
      </c>
      <c r="Z6">
        <v>5</v>
      </c>
      <c r="AA6" t="s">
        <v>316</v>
      </c>
      <c r="AB6">
        <f t="shared" si="6"/>
        <v>1</v>
      </c>
      <c r="AD6">
        <v>5</v>
      </c>
      <c r="AE6">
        <v>117</v>
      </c>
      <c r="AF6">
        <f t="shared" si="7"/>
        <v>0</v>
      </c>
    </row>
    <row r="7" spans="1:32">
      <c r="A7">
        <v>3</v>
      </c>
      <c r="B7">
        <f t="shared" ca="1" si="0"/>
        <v>2</v>
      </c>
      <c r="C7" t="str">
        <f t="shared" ref="C7" ca="1" si="21">VLOOKUP(RANDBETWEEN(1,COUNTA(Z:Z)-1),Z:AA,2,0)</f>
        <v>Actor0104m</v>
      </c>
      <c r="D7" t="str">
        <f>IF(ISBLANK(F7),"",
IFERROR(VLOOKUP(F7,[2]ActorTable!$A:$H,MATCH("이름참고",[2]ActorTable!$1:$1,0),0),"캐릭터없음"))</f>
        <v>플랜도</v>
      </c>
      <c r="E7" t="str">
        <f t="shared" ref="E7" ca="1" si="22">IF(AND(B7&lt;=OFFSET(B7,1,0),NOT(ISBLANK(F7))),
IF(F7=OFFSET(F7,1,0),"같음",""),"")</f>
        <v/>
      </c>
      <c r="F7" t="s">
        <v>461</v>
      </c>
      <c r="G7">
        <v>3</v>
      </c>
      <c r="H7">
        <v>6</v>
      </c>
      <c r="I7">
        <v>2</v>
      </c>
      <c r="J7">
        <v>5</v>
      </c>
      <c r="K7">
        <v>8</v>
      </c>
      <c r="L7">
        <v>0</v>
      </c>
      <c r="M7">
        <v>0</v>
      </c>
      <c r="N7">
        <v>0</v>
      </c>
      <c r="O7">
        <v>0</v>
      </c>
      <c r="P7">
        <v>0</v>
      </c>
      <c r="Q7">
        <v>18</v>
      </c>
      <c r="R7">
        <v>133</v>
      </c>
      <c r="S7" t="str">
        <f>IFERROR(VLOOKUP(R7,[2]WingLookTable!$A:$B,2,0),"캐릭터없음")</f>
        <v>Wing_CyanSineOtherFullFast</v>
      </c>
      <c r="T7">
        <f t="shared" ref="T7" ca="1" si="23">VLOOKUP(RANDBETWEEN(1,COUNTA(AD:AD)-1),AD:AE,2,0)</f>
        <v>363</v>
      </c>
      <c r="U7" t="str">
        <f t="shared" ref="U7" ca="1" si="24">IF(ROW()=2,V7,OFFSET(U7,-1,0)&amp;IF(LEN(V7)=0,"",","&amp;V7))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v>
      </c>
      <c r="V7" t="str">
        <f t="shared" ref="V7" ca="1" si="25">"{"""&amp;A$1&amp;""":"&amp;A7
&amp;","""&amp;B$1&amp;""":"&amp;B7
&amp;IF(LEN(F7)=0,"",","""&amp;F$1&amp;""":"""&amp;F7&amp;"""")
&amp;IF(LEN(F7)=0,"",",""stats"":{")
&amp;IF(LEN(F7)=0,"",""""&amp;G$1&amp;""":"&amp;G7)
&amp;IF(LEN(F7)=0,"",","""&amp;H$1&amp;""":"&amp;H7)
&amp;IF(LEN(F7)=0,"",","""&amp;I$1&amp;""":"&amp;I7)
&amp;IF(LEN(F7)=0,"",","""&amp;J$1&amp;""":"&amp;J7)
&amp;IF(LEN(F7)=0,"",","""&amp;K$1&amp;""":"&amp;K7)
&amp;IF(LEN(F7)=0,"",","""&amp;L$1&amp;""":"&amp;L7)
&amp;IF(LEN(F7)=0,"",","""&amp;M$1&amp;""":"&amp;M7)
&amp;IF(LEN(F7)=0,"",","""&amp;N$1&amp;""":"&amp;N7)
&amp;IF(LEN(F7)=0,"",","""&amp;O$1&amp;""":"&amp;O7)
&amp;IF(LEN(F7)=0,"",","""&amp;P$1&amp;""":"&amp;P7)
&amp;IF(LEN(F7)=0,"",","""&amp;Q$1&amp;""":"&amp;Q7)
&amp;IF(LEN(F7)=0,"",","""&amp;R$1&amp;""":"&amp;R7)
&amp;IF(LEN(F7)=0,"","}")&amp;"}"</f>
        <v>{"dy":3,"sl":2,"id":"Actor1039m","stats":{"tr":3,"trp":6,"str":2,"dex":5,"int":8,"vit":0,"train":0,"wgGr0":0,"wgGr1":0,"wgGr2":0,"wgGr3":18,"wgLk":133}}</v>
      </c>
      <c r="Z7">
        <v>6</v>
      </c>
      <c r="AA7" t="s">
        <v>317</v>
      </c>
      <c r="AB7">
        <f t="shared" si="6"/>
        <v>2</v>
      </c>
      <c r="AD7">
        <v>6</v>
      </c>
      <c r="AE7">
        <v>121</v>
      </c>
      <c r="AF7">
        <f t="shared" si="7"/>
        <v>1</v>
      </c>
    </row>
    <row r="8" spans="1:32">
      <c r="A8">
        <v>4</v>
      </c>
      <c r="B8">
        <f t="shared" ca="1" si="0"/>
        <v>1</v>
      </c>
      <c r="C8" t="str">
        <f t="shared" ca="1" si="1"/>
        <v>Actor1039m</v>
      </c>
      <c r="D8" t="str">
        <f>IF(ISBLANK(F8),"",
IFERROR(VLOOKUP(F8,[2]ActorTable!$A:$H,MATCH("이름참고",[2]ActorTable!$1:$1,0),0),"캐릭터없음"))</f>
        <v>프리스</v>
      </c>
      <c r="E8" t="str">
        <f t="shared" ca="1" si="2"/>
        <v/>
      </c>
      <c r="F8" t="s">
        <v>367</v>
      </c>
      <c r="G8">
        <v>3</v>
      </c>
      <c r="H8">
        <v>6</v>
      </c>
      <c r="I8">
        <v>5</v>
      </c>
      <c r="J8">
        <v>5</v>
      </c>
      <c r="K8">
        <v>5</v>
      </c>
      <c r="L8">
        <v>0</v>
      </c>
      <c r="M8">
        <v>0</v>
      </c>
      <c r="N8">
        <v>0</v>
      </c>
      <c r="O8">
        <v>0</v>
      </c>
      <c r="P8">
        <v>0</v>
      </c>
      <c r="Q8">
        <v>18</v>
      </c>
      <c r="R8">
        <v>125</v>
      </c>
      <c r="S8" t="str">
        <f>IFERROR(VLOOKUP(R8,[2]WingLookTable!$A:$B,2,0),"캐릭터없음")</f>
        <v>Wing_CyanOtherBeeOtherSlow</v>
      </c>
      <c r="T8">
        <f t="shared" ca="1" si="3"/>
        <v>336</v>
      </c>
      <c r="U8"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v>
      </c>
      <c r="V8" t="str">
        <f t="shared" ca="1" si="8"/>
        <v>{"dy":4,"sl":1,"id":"Actor0125m","stats":{"tr":3,"trp":6,"str":5,"dex":5,"int":5,"vit":0,"train":0,"wgGr0":0,"wgGr1":0,"wgGr2":0,"wgGr3":18,"wgLk":125}}</v>
      </c>
      <c r="Z8">
        <v>7</v>
      </c>
      <c r="AA8" t="s">
        <v>318</v>
      </c>
      <c r="AB8">
        <f t="shared" si="6"/>
        <v>3</v>
      </c>
      <c r="AD8">
        <v>7</v>
      </c>
      <c r="AE8">
        <v>125</v>
      </c>
      <c r="AF8">
        <f t="shared" si="7"/>
        <v>1</v>
      </c>
    </row>
    <row r="9" spans="1:32">
      <c r="A9">
        <v>4</v>
      </c>
      <c r="B9">
        <f t="shared" ca="1" si="0"/>
        <v>2</v>
      </c>
      <c r="C9" t="str">
        <f t="shared" ca="1" si="1"/>
        <v>Actor0240m</v>
      </c>
      <c r="D9" t="str">
        <f>IF(ISBLANK(F9),"",
IFERROR(VLOOKUP(F9,[2]ActorTable!$A:$H,MATCH("이름참고",[2]ActorTable!$1:$1,0),0),"캐릭터없음"))</f>
        <v>무테이</v>
      </c>
      <c r="E9" t="str">
        <f t="shared" ca="1" si="2"/>
        <v/>
      </c>
      <c r="F9" t="s">
        <v>368</v>
      </c>
      <c r="G9">
        <v>3</v>
      </c>
      <c r="H9">
        <v>6</v>
      </c>
      <c r="I9">
        <v>10</v>
      </c>
      <c r="J9">
        <v>5</v>
      </c>
      <c r="K9">
        <v>0</v>
      </c>
      <c r="L9">
        <v>0</v>
      </c>
      <c r="M9">
        <v>0</v>
      </c>
      <c r="N9">
        <v>0</v>
      </c>
      <c r="O9">
        <v>0</v>
      </c>
      <c r="P9">
        <v>0</v>
      </c>
      <c r="Q9">
        <v>18</v>
      </c>
      <c r="R9">
        <v>205</v>
      </c>
      <c r="S9" t="str">
        <f>IFERROR(VLOOKUP(R9,[2]WingLookTable!$A:$B,2,0),"캐릭터없음")</f>
        <v>Wing_FirePatternPatternFullFast</v>
      </c>
      <c r="T9">
        <f t="shared" ca="1" si="3"/>
        <v>217</v>
      </c>
      <c r="U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v>
      </c>
      <c r="V9" t="str">
        <f t="shared" ca="1" si="8"/>
        <v>{"dy":4,"sl":2,"id":"Actor3021m","stats":{"tr":3,"trp":6,"str":10,"dex":5,"int":0,"vit":0,"train":0,"wgGr0":0,"wgGr1":0,"wgGr2":0,"wgGr3":18,"wgLk":205}}</v>
      </c>
      <c r="Z9">
        <v>8</v>
      </c>
      <c r="AA9" t="s">
        <v>319</v>
      </c>
      <c r="AB9">
        <f t="shared" si="6"/>
        <v>3</v>
      </c>
      <c r="AD9">
        <v>8</v>
      </c>
      <c r="AE9">
        <v>129</v>
      </c>
      <c r="AF9">
        <f t="shared" si="7"/>
        <v>0</v>
      </c>
    </row>
    <row r="10" spans="1:32">
      <c r="A10">
        <v>5</v>
      </c>
      <c r="B10">
        <f t="shared" ca="1" si="0"/>
        <v>1</v>
      </c>
      <c r="C10" t="str">
        <f t="shared" ref="C10" ca="1" si="26">VLOOKUP(RANDBETWEEN(1,COUNTA(Z:Z)-1),Z:AA,2,0)</f>
        <v>Actor1216m</v>
      </c>
      <c r="D10" t="str">
        <f>IF(ISBLANK(F10),"",
IFERROR(VLOOKUP(F10,[2]ActorTable!$A:$H,MATCH("이름참고",[2]ActorTable!$1:$1,0),0),"캐릭터없음"))</f>
        <v>미네락</v>
      </c>
      <c r="E10" t="str">
        <f t="shared" ref="E10" ca="1" si="27">IF(AND(B10&lt;=OFFSET(B10,1,0),NOT(ISBLANK(F10))),
IF(F10=OFFSET(F10,1,0),"같음",""),"")</f>
        <v/>
      </c>
      <c r="F10" t="s">
        <v>328</v>
      </c>
      <c r="G10">
        <v>3</v>
      </c>
      <c r="H10">
        <v>6</v>
      </c>
      <c r="I10">
        <v>5</v>
      </c>
      <c r="J10">
        <v>0</v>
      </c>
      <c r="K10">
        <v>5</v>
      </c>
      <c r="L10">
        <v>5</v>
      </c>
      <c r="M10">
        <v>0</v>
      </c>
      <c r="N10">
        <v>0</v>
      </c>
      <c r="O10">
        <v>0</v>
      </c>
      <c r="P10">
        <v>0</v>
      </c>
      <c r="Q10">
        <v>18</v>
      </c>
      <c r="R10">
        <v>202</v>
      </c>
      <c r="S10" t="str">
        <f>IFERROR(VLOOKUP(R10,[2]WingLookTable!$A:$B,2,0),"캐릭터없음")</f>
        <v>Wing_FireOtherSineFullFast</v>
      </c>
      <c r="T10">
        <f t="shared" ref="T10" ca="1" si="28">VLOOKUP(RANDBETWEEN(1,COUNTA(AD:AD)-1),AD:AE,2,0)</f>
        <v>223</v>
      </c>
      <c r="U10" t="str">
        <f t="shared" ref="U10" ca="1" si="29">IF(ROW()=2,V10,OFFSET(U10,-1,0)&amp;IF(LEN(V10)=0,"",","&amp;V10))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v>
      </c>
      <c r="V10" t="str">
        <f t="shared" ca="1" si="8"/>
        <v>{"dy":5,"sl":1,"id":"Actor2120m","stats":{"tr":3,"trp":6,"str":5,"dex":0,"int":5,"vit":5,"train":0,"wgGr0":0,"wgGr1":0,"wgGr2":0,"wgGr3":18,"wgLk":202}}</v>
      </c>
      <c r="Z10">
        <v>9</v>
      </c>
      <c r="AA10" t="s">
        <v>320</v>
      </c>
      <c r="AB10">
        <f t="shared" si="6"/>
        <v>3</v>
      </c>
      <c r="AD10">
        <v>9</v>
      </c>
      <c r="AE10">
        <v>133</v>
      </c>
      <c r="AF10">
        <f t="shared" si="7"/>
        <v>1</v>
      </c>
    </row>
    <row r="11" spans="1:32">
      <c r="A11">
        <v>5</v>
      </c>
      <c r="B11">
        <f t="shared" ca="1" si="0"/>
        <v>2</v>
      </c>
      <c r="C11" t="str">
        <f t="shared" ref="C11" ca="1" si="30">VLOOKUP(RANDBETWEEN(1,COUNTA(Z:Z)-1),Z:AA,2,0)</f>
        <v>Actor0240m</v>
      </c>
      <c r="D11" t="str">
        <f>IF(ISBLANK(F11),"",
IFERROR(VLOOKUP(F11,[2]ActorTable!$A:$H,MATCH("이름참고",[2]ActorTable!$1:$1,0),0),"캐릭터없음"))</f>
        <v>롤라</v>
      </c>
      <c r="E11" t="str">
        <f t="shared" ref="E11" ca="1" si="31">IF(AND(B11&lt;=OFFSET(B11,1,0),NOT(ISBLANK(F11))),
IF(F11=OFFSET(F11,1,0),"같음",""),"")</f>
        <v/>
      </c>
      <c r="F11" t="s">
        <v>327</v>
      </c>
      <c r="G11">
        <v>3</v>
      </c>
      <c r="H11">
        <v>6</v>
      </c>
      <c r="I11">
        <v>0</v>
      </c>
      <c r="J11">
        <v>5</v>
      </c>
      <c r="K11">
        <v>10</v>
      </c>
      <c r="L11">
        <v>0</v>
      </c>
      <c r="M11">
        <v>0</v>
      </c>
      <c r="N11">
        <v>0</v>
      </c>
      <c r="O11">
        <v>0</v>
      </c>
      <c r="P11">
        <v>0</v>
      </c>
      <c r="Q11">
        <v>18</v>
      </c>
      <c r="R11">
        <v>288</v>
      </c>
      <c r="S11" t="str">
        <f>IFERROR(VLOOKUP(R11,[2]WingLookTable!$A:$B,2,0),"캐릭터없음")</f>
        <v>Wing_YellowStripeOtherFullFast</v>
      </c>
      <c r="T11">
        <f t="shared" ref="T11" ca="1" si="32">VLOOKUP(RANDBETWEEN(1,COUNTA(AD:AD)-1),AD:AE,2,0)</f>
        <v>160</v>
      </c>
      <c r="U11" t="str">
        <f t="shared" ref="U11" ca="1" si="33">IF(ROW()=2,V11,OFFSET(U11,-1,0)&amp;IF(LEN(V11)=0,"",","&amp;V11))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v>
      </c>
      <c r="V11" t="str">
        <f t="shared" ca="1" si="8"/>
        <v>{"dy":5,"sl":2,"id":"Actor3019m","stats":{"tr":3,"trp":6,"str":0,"dex":5,"int":10,"vit":0,"train":0,"wgGr0":0,"wgGr1":0,"wgGr2":0,"wgGr3":18,"wgLk":288}}</v>
      </c>
      <c r="Z11">
        <v>10</v>
      </c>
      <c r="AA11" t="s">
        <v>321</v>
      </c>
      <c r="AB11">
        <f t="shared" si="6"/>
        <v>2</v>
      </c>
      <c r="AD11">
        <v>10</v>
      </c>
      <c r="AE11">
        <v>137</v>
      </c>
      <c r="AF11">
        <f t="shared" si="7"/>
        <v>1</v>
      </c>
    </row>
    <row r="12" spans="1:32">
      <c r="A12">
        <v>6</v>
      </c>
      <c r="B12">
        <f t="shared" ca="1" si="0"/>
        <v>1</v>
      </c>
      <c r="C12" t="str">
        <f t="shared" ca="1" si="1"/>
        <v>Actor3231m</v>
      </c>
      <c r="D12" t="str">
        <f>IF(ISBLANK(F12),"",
IFERROR(VLOOKUP(F12,[2]ActorTable!$A:$H,MATCH("이름참고",[2]ActorTable!$1:$1,0),0),"캐릭터없음"))</f>
        <v>린하이</v>
      </c>
      <c r="E12" t="str">
        <f t="shared" ca="1" si="2"/>
        <v/>
      </c>
      <c r="F12" t="s">
        <v>454</v>
      </c>
      <c r="G12">
        <v>3</v>
      </c>
      <c r="H12">
        <v>6</v>
      </c>
      <c r="I12">
        <v>0</v>
      </c>
      <c r="J12">
        <v>0</v>
      </c>
      <c r="K12">
        <v>15</v>
      </c>
      <c r="L12">
        <v>0</v>
      </c>
      <c r="M12">
        <v>0</v>
      </c>
      <c r="N12">
        <v>0</v>
      </c>
      <c r="O12">
        <v>0</v>
      </c>
      <c r="P12">
        <v>0</v>
      </c>
      <c r="Q12">
        <v>18</v>
      </c>
      <c r="R12">
        <v>272</v>
      </c>
      <c r="S12" t="str">
        <f>IFERROR(VLOOKUP(R12,[2]WingLookTable!$A:$B,2,0),"캐릭터없음")</f>
        <v>Wing_WhiteNoiseOtherFullFast</v>
      </c>
      <c r="T12">
        <f t="shared" ca="1" si="3"/>
        <v>109</v>
      </c>
      <c r="U12"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v>
      </c>
      <c r="V12" t="str">
        <f t="shared" ca="1" si="8"/>
        <v>{"dy":6,"sl":1,"id":"Actor2235m","stats":{"tr":3,"trp":6,"str":0,"dex":0,"int":15,"vit":0,"train":0,"wgGr0":0,"wgGr1":0,"wgGr2":0,"wgGr3":18,"wgLk":272}}</v>
      </c>
      <c r="Z12">
        <v>11</v>
      </c>
      <c r="AA12" t="s">
        <v>322</v>
      </c>
      <c r="AB12">
        <f t="shared" si="6"/>
        <v>3</v>
      </c>
      <c r="AD12">
        <v>11</v>
      </c>
      <c r="AE12">
        <v>141</v>
      </c>
      <c r="AF12">
        <f t="shared" si="7"/>
        <v>1</v>
      </c>
    </row>
    <row r="13" spans="1:32">
      <c r="A13">
        <v>6</v>
      </c>
      <c r="B13">
        <f t="shared" ca="1" si="0"/>
        <v>2</v>
      </c>
      <c r="C13" t="str">
        <f t="shared" ca="1" si="1"/>
        <v>Actor3117m</v>
      </c>
      <c r="D13" t="str">
        <f>IF(ISBLANK(F13),"",
IFERROR(VLOOKUP(F13,[2]ActorTable!$A:$H,MATCH("이름참고",[2]ActorTable!$1:$1,0),0),"캐릭터없음"))</f>
        <v>테이슨</v>
      </c>
      <c r="E13" t="str">
        <f t="shared" ca="1" si="2"/>
        <v/>
      </c>
      <c r="F13" t="s">
        <v>360</v>
      </c>
      <c r="G13">
        <v>3</v>
      </c>
      <c r="H13">
        <v>6</v>
      </c>
      <c r="I13">
        <v>0</v>
      </c>
      <c r="J13">
        <v>0</v>
      </c>
      <c r="K13">
        <v>10</v>
      </c>
      <c r="L13">
        <v>5</v>
      </c>
      <c r="M13">
        <v>0</v>
      </c>
      <c r="N13">
        <v>0</v>
      </c>
      <c r="O13">
        <v>0</v>
      </c>
      <c r="P13">
        <v>0</v>
      </c>
      <c r="Q13">
        <v>18</v>
      </c>
      <c r="R13">
        <v>366</v>
      </c>
      <c r="S13" t="str">
        <f>IFERROR(VLOOKUP(R13,[2]WingLookTable!$A:$B,2,0),"캐릭터없음")</f>
        <v>Wing_RedNoiseNoiseOtherFast</v>
      </c>
      <c r="T13">
        <f t="shared" ca="1" si="3"/>
        <v>348</v>
      </c>
      <c r="U1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v>
      </c>
      <c r="V13" t="str">
        <f t="shared" ca="1" si="8"/>
        <v>{"dy":6,"sl":2,"id":"Actor1108m","stats":{"tr":3,"trp":6,"str":0,"dex":0,"int":10,"vit":5,"train":0,"wgGr0":0,"wgGr1":0,"wgGr2":0,"wgGr3":18,"wgLk":366}}</v>
      </c>
      <c r="Z13">
        <v>12</v>
      </c>
      <c r="AA13" t="s">
        <v>323</v>
      </c>
      <c r="AB13">
        <f t="shared" si="6"/>
        <v>2</v>
      </c>
      <c r="AD13">
        <v>12</v>
      </c>
      <c r="AE13">
        <v>145</v>
      </c>
      <c r="AF13">
        <f t="shared" si="7"/>
        <v>1</v>
      </c>
    </row>
    <row r="14" spans="1:32">
      <c r="A14">
        <v>7</v>
      </c>
      <c r="B14">
        <f t="shared" ca="1" si="0"/>
        <v>1</v>
      </c>
      <c r="C14" t="str">
        <f t="shared" ca="1" si="1"/>
        <v>Actor0240m</v>
      </c>
      <c r="D14" t="str">
        <f>IF(ISBLANK(F14),"",
IFERROR(VLOOKUP(F14,[2]ActorTable!$A:$H,MATCH("이름참고",[2]ActorTable!$1:$1,0),0),"캐릭터없음"))</f>
        <v>간파울</v>
      </c>
      <c r="E14" t="str">
        <f t="shared" ca="1" si="2"/>
        <v/>
      </c>
      <c r="F14" t="s">
        <v>407</v>
      </c>
      <c r="G14">
        <v>3</v>
      </c>
      <c r="H14">
        <v>6</v>
      </c>
      <c r="I14">
        <v>15</v>
      </c>
      <c r="J14">
        <v>0</v>
      </c>
      <c r="K14">
        <v>0</v>
      </c>
      <c r="L14">
        <v>0</v>
      </c>
      <c r="M14">
        <v>0</v>
      </c>
      <c r="N14">
        <v>0</v>
      </c>
      <c r="O14">
        <v>0</v>
      </c>
      <c r="P14">
        <v>0</v>
      </c>
      <c r="Q14">
        <v>18</v>
      </c>
      <c r="R14">
        <v>356</v>
      </c>
      <c r="S14" t="str">
        <f>IFERROR(VLOOKUP(R14,[2]WingLookTable!$A:$B,2,0),"캐릭터없음")</f>
        <v>Wing_GreenOtherPatternOtherFast</v>
      </c>
      <c r="T14">
        <f t="shared" ref="T14:T15" ca="1" si="34">VLOOKUP(RANDBETWEEN(1,COUNTA(AD:AD)-1),AD:AE,2,0)</f>
        <v>366</v>
      </c>
      <c r="U14" t="str">
        <f t="shared" ref="U14:U15" ca="1" si="35">IF(ROW()=2,V14,OFFSET(U14,-1,0)&amp;IF(LEN(V14)=0,"",","&amp;V14))</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v>
      </c>
      <c r="V14" t="str">
        <f t="shared" ref="V14:V15" ca="1" si="36">"{"""&amp;A$1&amp;""":"&amp;A14
&amp;","""&amp;B$1&amp;""":"&amp;B14
&amp;IF(LEN(F14)=0,"",","""&amp;F$1&amp;""":"""&amp;F14&amp;"""")
&amp;IF(LEN(F14)=0,"",",""stats"":{")
&amp;IF(LEN(F14)=0,"",""""&amp;G$1&amp;""":"&amp;G14)
&amp;IF(LEN(F14)=0,"",","""&amp;H$1&amp;""":"&amp;H14)
&amp;IF(LEN(F14)=0,"",","""&amp;I$1&amp;""":"&amp;I14)
&amp;IF(LEN(F14)=0,"",","""&amp;J$1&amp;""":"&amp;J14)
&amp;IF(LEN(F14)=0,"",","""&amp;K$1&amp;""":"&amp;K14)
&amp;IF(LEN(F14)=0,"",","""&amp;L$1&amp;""":"&amp;L14)
&amp;IF(LEN(F14)=0,"",","""&amp;M$1&amp;""":"&amp;M14)
&amp;IF(LEN(F14)=0,"",","""&amp;N$1&amp;""":"&amp;N14)
&amp;IF(LEN(F14)=0,"",","""&amp;O$1&amp;""":"&amp;O14)
&amp;IF(LEN(F14)=0,"",","""&amp;P$1&amp;""":"&amp;P14)
&amp;IF(LEN(F14)=0,"",","""&amp;Q$1&amp;""":"&amp;Q14)
&amp;IF(LEN(F14)=0,"",","""&amp;R$1&amp;""":"&amp;R14)
&amp;IF(LEN(F14)=0,"","}")&amp;"}"</f>
        <v>{"dy":7,"sl":1,"id":"Actor0201m","stats":{"tr":3,"trp":6,"str":15,"dex":0,"int":0,"vit":0,"train":0,"wgGr0":0,"wgGr1":0,"wgGr2":0,"wgGr3":18,"wgLk":356}}</v>
      </c>
      <c r="Z14">
        <v>13</v>
      </c>
      <c r="AA14" t="s">
        <v>324</v>
      </c>
      <c r="AB14">
        <f t="shared" si="6"/>
        <v>2</v>
      </c>
      <c r="AD14">
        <v>13</v>
      </c>
      <c r="AE14">
        <v>148</v>
      </c>
      <c r="AF14">
        <f t="shared" si="7"/>
        <v>1</v>
      </c>
    </row>
    <row r="15" spans="1:32">
      <c r="A15">
        <v>7</v>
      </c>
      <c r="B15">
        <f t="shared" ca="1" si="0"/>
        <v>2</v>
      </c>
      <c r="C15" t="str">
        <f t="shared" ca="1" si="1"/>
        <v>Actor2235m</v>
      </c>
      <c r="D15" t="str">
        <f>IF(ISBLANK(F15),"",
IFERROR(VLOOKUP(F15,[2]ActorTable!$A:$H,MATCH("이름참고",[2]ActorTable!$1:$1,0),0),"캐릭터없음"))</f>
        <v>테이슨</v>
      </c>
      <c r="E15" t="str">
        <f t="shared" ca="1" si="2"/>
        <v/>
      </c>
      <c r="F15" t="s">
        <v>318</v>
      </c>
      <c r="G15">
        <v>3</v>
      </c>
      <c r="H15">
        <v>6</v>
      </c>
      <c r="I15">
        <v>5</v>
      </c>
      <c r="J15">
        <v>0</v>
      </c>
      <c r="K15">
        <v>10</v>
      </c>
      <c r="L15">
        <v>0</v>
      </c>
      <c r="M15">
        <v>0</v>
      </c>
      <c r="N15">
        <v>0</v>
      </c>
      <c r="O15">
        <v>0</v>
      </c>
      <c r="P15">
        <v>0</v>
      </c>
      <c r="Q15">
        <v>18</v>
      </c>
      <c r="R15">
        <v>252</v>
      </c>
      <c r="S15" t="str">
        <f>IFERROR(VLOOKUP(R15,[2]WingLookTable!$A:$B,2,0),"캐릭터없음")</f>
        <v>Wing_RedSineFullOtherFast</v>
      </c>
      <c r="T15">
        <f t="shared" ca="1" si="34"/>
        <v>360</v>
      </c>
      <c r="U15" t="str">
        <f t="shared" ca="1" si="35"/>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v>
      </c>
      <c r="V15" t="str">
        <f t="shared" ca="1" si="36"/>
        <v>{"dy":7,"sl":2,"id":"Actor1108m","stats":{"tr":3,"trp":6,"str":5,"dex":0,"int":10,"vit":0,"train":0,"wgGr0":0,"wgGr1":0,"wgGr2":0,"wgGr3":18,"wgLk":252}}</v>
      </c>
      <c r="Z15">
        <v>14</v>
      </c>
      <c r="AA15" t="s">
        <v>325</v>
      </c>
      <c r="AB15">
        <f t="shared" si="6"/>
        <v>1</v>
      </c>
      <c r="AD15">
        <v>14</v>
      </c>
      <c r="AE15">
        <v>151</v>
      </c>
      <c r="AF15">
        <f t="shared" si="7"/>
        <v>1</v>
      </c>
    </row>
    <row r="16" spans="1:32">
      <c r="A16">
        <v>7</v>
      </c>
      <c r="B16">
        <f t="shared" ref="B16" ca="1" si="37">IF(A16&lt;&gt;OFFSET(A16,-1,0),1,OFFSET(B16,-1,0)+1)</f>
        <v>3</v>
      </c>
      <c r="C16" t="str">
        <f t="shared" ref="C16" ca="1" si="38">VLOOKUP(RANDBETWEEN(1,COUNTA(Z:Z)-1),Z:AA,2,0)</f>
        <v>Actor2235m</v>
      </c>
      <c r="D16" t="str">
        <f>IF(ISBLANK(F16),"",
IFERROR(VLOOKUP(F16,[2]ActorTable!$A:$H,MATCH("이름참고",[2]ActorTable!$1:$1,0),0),"캐릭터없음"))</f>
        <v>솔</v>
      </c>
      <c r="E16" t="str">
        <f t="shared" ref="E16" ca="1" si="39">IF(AND(B16&lt;=OFFSET(B16,1,0),NOT(ISBLANK(F16))),
IF(F16=OFFSET(F16,1,0),"같음",""),"")</f>
        <v/>
      </c>
      <c r="F16" t="s">
        <v>408</v>
      </c>
      <c r="G16">
        <v>3</v>
      </c>
      <c r="H16">
        <v>6</v>
      </c>
      <c r="I16">
        <v>0</v>
      </c>
      <c r="J16">
        <v>15</v>
      </c>
      <c r="K16">
        <v>0</v>
      </c>
      <c r="L16">
        <v>0</v>
      </c>
      <c r="M16">
        <v>0</v>
      </c>
      <c r="N16">
        <v>0</v>
      </c>
      <c r="O16">
        <v>0</v>
      </c>
      <c r="P16">
        <v>0</v>
      </c>
      <c r="Q16">
        <v>18</v>
      </c>
      <c r="R16">
        <v>160</v>
      </c>
      <c r="S16" t="str">
        <f>IFERROR(VLOOKUP(R16,[2]WingLookTable!$A:$B,2,0),"캐릭터없음")</f>
        <v>Wing_DustGreenSineFullOtherFast</v>
      </c>
      <c r="T16">
        <f t="shared" ref="T16" ca="1" si="40">VLOOKUP(RANDBETWEEN(1,COUNTA(AD:AD)-1),AD:AE,2,0)</f>
        <v>252</v>
      </c>
      <c r="U16" t="str">
        <f t="shared" ref="U16" ca="1" si="41">IF(ROW()=2,V16,OFFSET(U16,-1,0)&amp;IF(LEN(V16)=0,"",","&amp;V16))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v>
      </c>
      <c r="V16" t="str">
        <f t="shared" ref="V16" ca="1" si="42">"{"""&amp;A$1&amp;""":"&amp;A16
&amp;","""&amp;B$1&amp;""":"&amp;B16
&amp;IF(LEN(F16)=0,"",","""&amp;F$1&amp;""":"""&amp;F16&amp;"""")
&amp;IF(LEN(F16)=0,"",",""stats"":{")
&amp;IF(LEN(F16)=0,"",""""&amp;G$1&amp;""":"&amp;G16)
&amp;IF(LEN(F16)=0,"",","""&amp;H$1&amp;""":"&amp;H16)
&amp;IF(LEN(F16)=0,"",","""&amp;I$1&amp;""":"&amp;I16)
&amp;IF(LEN(F16)=0,"",","""&amp;J$1&amp;""":"&amp;J16)
&amp;IF(LEN(F16)=0,"",","""&amp;K$1&amp;""":"&amp;K16)
&amp;IF(LEN(F16)=0,"",","""&amp;L$1&amp;""":"&amp;L16)
&amp;IF(LEN(F16)=0,"",","""&amp;M$1&amp;""":"&amp;M16)
&amp;IF(LEN(F16)=0,"",","""&amp;N$1&amp;""":"&amp;N16)
&amp;IF(LEN(F16)=0,"",","""&amp;O$1&amp;""":"&amp;O16)
&amp;IF(LEN(F16)=0,"",","""&amp;P$1&amp;""":"&amp;P16)
&amp;IF(LEN(F16)=0,"",","""&amp;Q$1&amp;""":"&amp;Q16)
&amp;IF(LEN(F16)=0,"",","""&amp;R$1&amp;""":"&amp;R16)
&amp;IF(LEN(F16)=0,"","}")&amp;"}"</f>
        <v>{"dy":7,"sl":3,"id":"Actor2015m","stats":{"tr":3,"trp":6,"str":0,"dex":15,"int":0,"vit":0,"train":0,"wgGr0":0,"wgGr1":0,"wgGr2":0,"wgGr3":18,"wgLk":160}}</v>
      </c>
      <c r="Z16">
        <v>15</v>
      </c>
      <c r="AA16" t="s">
        <v>326</v>
      </c>
      <c r="AB16">
        <f t="shared" si="6"/>
        <v>3</v>
      </c>
      <c r="AD16">
        <v>15</v>
      </c>
      <c r="AE16">
        <v>154</v>
      </c>
      <c r="AF16">
        <f t="shared" si="7"/>
        <v>1</v>
      </c>
    </row>
    <row r="17" spans="1:32">
      <c r="A17">
        <v>8</v>
      </c>
      <c r="B17">
        <f t="shared" ca="1" si="0"/>
        <v>1</v>
      </c>
      <c r="C17" t="str">
        <f t="shared" ca="1" si="1"/>
        <v>Actor0236m</v>
      </c>
      <c r="D17" t="str">
        <f>IF(ISBLANK(F17),"",
IFERROR(VLOOKUP(F17,[2]ActorTable!$A:$H,MATCH("이름참고",[2]ActorTable!$1:$1,0),0),"캐릭터없음"))</f>
        <v>슬로니카</v>
      </c>
      <c r="E17" t="str">
        <f t="shared" ca="1" si="2"/>
        <v/>
      </c>
      <c r="F17" t="s">
        <v>361</v>
      </c>
      <c r="G17">
        <v>3</v>
      </c>
      <c r="H17">
        <v>6</v>
      </c>
      <c r="I17">
        <v>0</v>
      </c>
      <c r="J17">
        <v>0</v>
      </c>
      <c r="K17">
        <v>15</v>
      </c>
      <c r="L17">
        <v>0</v>
      </c>
      <c r="M17">
        <v>0</v>
      </c>
      <c r="N17">
        <v>0</v>
      </c>
      <c r="O17">
        <v>0</v>
      </c>
      <c r="P17">
        <v>0</v>
      </c>
      <c r="Q17">
        <v>18</v>
      </c>
      <c r="R17">
        <v>324</v>
      </c>
      <c r="S17" t="str">
        <f>IFERROR(VLOOKUP(R17,[2]WingLookTable!$A:$B,2,0),"캐릭터없음")</f>
        <v>Wing_DustMultiOtherSineOtherFast</v>
      </c>
      <c r="T17">
        <f t="shared" ca="1" si="3"/>
        <v>208</v>
      </c>
      <c r="U17"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v>
      </c>
      <c r="V17" t="str">
        <f t="shared" ca="1" si="8"/>
        <v>{"dy":8,"sl":1,"id":"Actor3114m","stats":{"tr":3,"trp":6,"str":0,"dex":0,"int":15,"vit":0,"train":0,"wgGr0":0,"wgGr1":0,"wgGr2":0,"wgGr3":18,"wgLk":324}}</v>
      </c>
      <c r="Z17">
        <v>16</v>
      </c>
      <c r="AA17" t="s">
        <v>327</v>
      </c>
      <c r="AB17">
        <f t="shared" si="6"/>
        <v>2</v>
      </c>
      <c r="AD17">
        <v>16</v>
      </c>
      <c r="AE17">
        <v>157</v>
      </c>
      <c r="AF17">
        <f t="shared" si="7"/>
        <v>1</v>
      </c>
    </row>
    <row r="18" spans="1:32">
      <c r="A18">
        <v>8</v>
      </c>
      <c r="B18">
        <f t="shared" ca="1" si="0"/>
        <v>2</v>
      </c>
      <c r="C18" t="str">
        <f t="shared" ref="C18" ca="1" si="43">VLOOKUP(RANDBETWEEN(1,COUNTA(Z:Z)-1),Z:AA,2,0)</f>
        <v>Actor2128m</v>
      </c>
      <c r="D18" t="str">
        <f>IF(ISBLANK(F18),"",
IFERROR(VLOOKUP(F18,[2]ActorTable!$A:$H,MATCH("이름참고",[2]ActorTable!$1:$1,0),0),"캐릭터없음"))</f>
        <v>러센트</v>
      </c>
      <c r="E18" t="str">
        <f t="shared" ref="E18" ca="1" si="44">IF(AND(B18&lt;=OFFSET(B18,1,0),NOT(ISBLANK(F18))),
IF(F18=OFFSET(F18,1,0),"같음",""),"")</f>
        <v/>
      </c>
      <c r="F18" t="s">
        <v>384</v>
      </c>
      <c r="G18">
        <v>3</v>
      </c>
      <c r="H18">
        <v>6</v>
      </c>
      <c r="I18">
        <v>0</v>
      </c>
      <c r="J18">
        <v>15</v>
      </c>
      <c r="K18">
        <v>0</v>
      </c>
      <c r="L18">
        <v>0</v>
      </c>
      <c r="M18">
        <v>0</v>
      </c>
      <c r="N18">
        <v>0</v>
      </c>
      <c r="O18">
        <v>0</v>
      </c>
      <c r="P18">
        <v>0</v>
      </c>
      <c r="Q18">
        <v>18</v>
      </c>
      <c r="R18">
        <v>297</v>
      </c>
      <c r="S18" t="str">
        <f>IFERROR(VLOOKUP(R18,[2]WingLookTable!$A:$B,2,0),"캐릭터없음")</f>
        <v>Wing_DustBlueOtherNoiseOtherFast</v>
      </c>
      <c r="T18">
        <f t="shared" ref="T18" ca="1" si="45">VLOOKUP(RANDBETWEEN(1,COUNTA(AD:AD)-1),AD:AE,2,0)</f>
        <v>300</v>
      </c>
      <c r="U18" t="str">
        <f t="shared" ref="U18" ca="1" si="46">IF(ROW()=2,V18,OFFSET(U18,-1,0)&amp;IF(LEN(V18)=0,"",","&amp;V18))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v>
      </c>
      <c r="V18" t="str">
        <f t="shared" ca="1" si="8"/>
        <v>{"dy":8,"sl":2,"id":"Actor0024m","stats":{"tr":3,"trp":6,"str":0,"dex":15,"int":0,"vit":0,"train":0,"wgGr0":0,"wgGr1":0,"wgGr2":0,"wgGr3":18,"wgLk":297}}</v>
      </c>
      <c r="Z18">
        <v>17</v>
      </c>
      <c r="AA18" t="s">
        <v>328</v>
      </c>
      <c r="AB18">
        <f t="shared" si="6"/>
        <v>3</v>
      </c>
      <c r="AD18">
        <v>17</v>
      </c>
      <c r="AE18">
        <v>160</v>
      </c>
      <c r="AF18">
        <f t="shared" si="7"/>
        <v>1</v>
      </c>
    </row>
    <row r="19" spans="1:32">
      <c r="A19">
        <v>9</v>
      </c>
      <c r="B19">
        <f t="shared" ca="1" si="0"/>
        <v>1</v>
      </c>
      <c r="C19" t="str">
        <f t="shared" ref="C19" ca="1" si="47">VLOOKUP(RANDBETWEEN(1,COUNTA(Z:Z)-1),Z:AA,2,0)</f>
        <v>Actor3117m</v>
      </c>
      <c r="D19" t="str">
        <f>IF(ISBLANK(F19),"",
IFERROR(VLOOKUP(F19,[2]ActorTable!$A:$H,MATCH("이름참고",[2]ActorTable!$1:$1,0),0),"캐릭터없음"))</f>
        <v>베이</v>
      </c>
      <c r="E19" t="str">
        <f t="shared" ref="E19" ca="1" si="48">IF(AND(B19&lt;=OFFSET(B19,1,0),NOT(ISBLANK(F19))),
IF(F19=OFFSET(F19,1,0),"같음",""),"")</f>
        <v/>
      </c>
      <c r="F19" t="s">
        <v>406</v>
      </c>
      <c r="G19">
        <v>3</v>
      </c>
      <c r="H19">
        <v>6</v>
      </c>
      <c r="I19">
        <v>5</v>
      </c>
      <c r="J19">
        <v>0</v>
      </c>
      <c r="K19">
        <v>10</v>
      </c>
      <c r="L19">
        <v>0</v>
      </c>
      <c r="M19">
        <v>0</v>
      </c>
      <c r="N19">
        <v>0</v>
      </c>
      <c r="O19">
        <v>0</v>
      </c>
      <c r="P19">
        <v>0</v>
      </c>
      <c r="Q19">
        <v>18</v>
      </c>
      <c r="R19">
        <v>145</v>
      </c>
      <c r="S19" t="str">
        <f>IFERROR(VLOOKUP(R19,[2]WingLookTable!$A:$B,2,0),"캐릭터없음")</f>
        <v>Wing_DustBlueSinePatternFullSlow</v>
      </c>
      <c r="T19">
        <f t="shared" ca="1" si="3"/>
        <v>344</v>
      </c>
      <c r="U1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v>
      </c>
      <c r="V19" t="str">
        <f t="shared" ca="1" si="8"/>
        <v>{"dy":9,"sl":1,"id":"Actor0104m","stats":{"tr":3,"trp":6,"str":5,"dex":0,"int":10,"vit":0,"train":0,"wgGr0":0,"wgGr1":0,"wgGr2":0,"wgGr3":18,"wgLk":145}}</v>
      </c>
      <c r="Z19">
        <v>18</v>
      </c>
      <c r="AA19" t="s">
        <v>329</v>
      </c>
      <c r="AB19">
        <f t="shared" si="6"/>
        <v>3</v>
      </c>
      <c r="AD19">
        <v>18</v>
      </c>
      <c r="AE19">
        <v>163</v>
      </c>
      <c r="AF19">
        <f t="shared" si="7"/>
        <v>1</v>
      </c>
    </row>
    <row r="20" spans="1:32">
      <c r="A20">
        <v>9</v>
      </c>
      <c r="B20">
        <f t="shared" ca="1" si="0"/>
        <v>2</v>
      </c>
      <c r="C20" t="str">
        <f t="shared" ref="C20" ca="1" si="49">VLOOKUP(RANDBETWEEN(1,COUNTA(Z:Z)-1),Z:AA,2,0)</f>
        <v>Actor3212m</v>
      </c>
      <c r="D20" t="str">
        <f>IF(ISBLANK(F20),"",
IFERROR(VLOOKUP(F20,[2]ActorTable!$A:$H,MATCH("이름참고",[2]ActorTable!$1:$1,0),0),"캐릭터없음"))</f>
        <v>소하</v>
      </c>
      <c r="E20" t="str">
        <f t="shared" ref="E20" ca="1" si="50">IF(AND(B20&lt;=OFFSET(B20,1,0),NOT(ISBLANK(F20))),
IF(F20=OFFSET(F20,1,0),"같음",""),"")</f>
        <v/>
      </c>
      <c r="F20" t="s">
        <v>424</v>
      </c>
      <c r="G20">
        <v>3</v>
      </c>
      <c r="H20">
        <v>6</v>
      </c>
      <c r="I20">
        <v>0</v>
      </c>
      <c r="J20">
        <v>10</v>
      </c>
      <c r="K20">
        <v>5</v>
      </c>
      <c r="L20">
        <v>0</v>
      </c>
      <c r="M20">
        <v>0</v>
      </c>
      <c r="N20">
        <v>0</v>
      </c>
      <c r="O20">
        <v>0</v>
      </c>
      <c r="P20">
        <v>0</v>
      </c>
      <c r="Q20">
        <v>18</v>
      </c>
      <c r="R20">
        <v>294</v>
      </c>
      <c r="S20" t="str">
        <f>IFERROR(VLOOKUP(R20,[2]WingLookTable!$A:$B,2,0),"캐릭터없음")</f>
        <v>Wing_BlueOtherFullOtherSlow</v>
      </c>
      <c r="T20">
        <f t="shared" ca="1" si="3"/>
        <v>229</v>
      </c>
      <c r="U2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v>
      </c>
      <c r="V20" t="str">
        <f t="shared" ca="1" si="8"/>
        <v>{"dy":9,"sl":2,"id":"Actor1002m","stats":{"tr":3,"trp":6,"str":0,"dex":10,"int":5,"vit":0,"train":0,"wgGr0":0,"wgGr1":0,"wgGr2":0,"wgGr3":18,"wgLk":294}}</v>
      </c>
      <c r="Z20">
        <v>19</v>
      </c>
      <c r="AA20" t="s">
        <v>330</v>
      </c>
      <c r="AB20">
        <f t="shared" si="6"/>
        <v>1</v>
      </c>
      <c r="AD20">
        <v>19</v>
      </c>
      <c r="AE20">
        <v>166</v>
      </c>
      <c r="AF20">
        <f t="shared" si="7"/>
        <v>1</v>
      </c>
    </row>
    <row r="21" spans="1:32">
      <c r="A21">
        <v>10</v>
      </c>
      <c r="B21">
        <f t="shared" ca="1" si="0"/>
        <v>1</v>
      </c>
      <c r="C21" t="str">
        <f t="shared" ref="C21" ca="1" si="51">VLOOKUP(RANDBETWEEN(1,COUNTA(Z:Z)-1),Z:AA,2,0)</f>
        <v>Actor3019m</v>
      </c>
      <c r="D21" t="str">
        <f>IF(ISBLANK(F21),"",
IFERROR(VLOOKUP(F21,[2]ActorTable!$A:$H,MATCH("이름참고",[2]ActorTable!$1:$1,0),0),"캐릭터없음"))</f>
        <v>오비우스</v>
      </c>
      <c r="E21" t="str">
        <f t="shared" ref="E21" ca="1" si="52">IF(AND(B21&lt;=OFFSET(B21,1,0),NOT(ISBLANK(F21))),
IF(F21=OFFSET(F21,1,0),"같음",""),"")</f>
        <v/>
      </c>
      <c r="F21" t="s">
        <v>349</v>
      </c>
      <c r="G21">
        <v>3</v>
      </c>
      <c r="H21">
        <v>6</v>
      </c>
      <c r="I21">
        <v>0</v>
      </c>
      <c r="J21">
        <v>5</v>
      </c>
      <c r="K21">
        <v>10</v>
      </c>
      <c r="L21">
        <v>0</v>
      </c>
      <c r="M21">
        <v>0</v>
      </c>
      <c r="N21">
        <v>0</v>
      </c>
      <c r="O21">
        <v>0</v>
      </c>
      <c r="P21">
        <v>0</v>
      </c>
      <c r="Q21">
        <v>18</v>
      </c>
      <c r="R21">
        <v>199</v>
      </c>
      <c r="S21" t="str">
        <f>IFERROR(VLOOKUP(R21,[2]WingLookTable!$A:$B,2,0),"캐릭터없음")</f>
        <v>Wing_FireFullNoiseOtherSlow</v>
      </c>
      <c r="T21">
        <f t="shared" ref="T21" ca="1" si="53">VLOOKUP(RANDBETWEEN(1,COUNTA(AD:AD)-1),AD:AE,2,0)</f>
        <v>148</v>
      </c>
      <c r="U21" t="str">
        <f t="shared" ref="U21" ca="1" si="54">IF(ROW()=2,V21,OFFSET(U21,-1,0)&amp;IF(LEN(V21)=0,"",","&amp;V21))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v>
      </c>
      <c r="V21" t="str">
        <f t="shared" ca="1" si="8"/>
        <v>{"dy":10,"sl":1,"id":"Actor1141m","stats":{"tr":3,"trp":6,"str":0,"dex":5,"int":10,"vit":0,"train":0,"wgGr0":0,"wgGr1":0,"wgGr2":0,"wgGr3":18,"wgLk":199}}</v>
      </c>
      <c r="Z21">
        <v>20</v>
      </c>
      <c r="AA21" t="s">
        <v>331</v>
      </c>
      <c r="AB21">
        <f t="shared" si="6"/>
        <v>3</v>
      </c>
      <c r="AD21">
        <v>20</v>
      </c>
      <c r="AE21">
        <v>169</v>
      </c>
      <c r="AF21">
        <f t="shared" si="7"/>
        <v>1</v>
      </c>
    </row>
    <row r="22" spans="1:32">
      <c r="A22">
        <v>10</v>
      </c>
      <c r="B22">
        <f t="shared" ca="1" si="0"/>
        <v>2</v>
      </c>
      <c r="C22" t="str">
        <f t="shared" ref="C22" ca="1" si="55">VLOOKUP(RANDBETWEEN(1,COUNTA(Z:Z)-1),Z:AA,2,0)</f>
        <v>Actor1002m</v>
      </c>
      <c r="D22" t="str">
        <f>IF(ISBLANK(F22),"",
IFERROR(VLOOKUP(F22,[2]ActorTable!$A:$H,MATCH("이름참고",[2]ActorTable!$1:$1,0),0),"캐릭터없음"))</f>
        <v>클라크</v>
      </c>
      <c r="E22" t="str">
        <f t="shared" ref="E22" ca="1" si="56">IF(AND(B22&lt;=OFFSET(B22,1,0),NOT(ISBLANK(F22))),
IF(F22=OFFSET(F22,1,0),"같음",""),"")</f>
        <v/>
      </c>
      <c r="F22" t="s">
        <v>370</v>
      </c>
      <c r="G22">
        <v>3</v>
      </c>
      <c r="H22">
        <v>6</v>
      </c>
      <c r="I22">
        <v>0</v>
      </c>
      <c r="J22">
        <v>8</v>
      </c>
      <c r="K22">
        <v>7</v>
      </c>
      <c r="L22">
        <v>0</v>
      </c>
      <c r="M22">
        <v>0</v>
      </c>
      <c r="N22">
        <v>0</v>
      </c>
      <c r="O22">
        <v>0</v>
      </c>
      <c r="P22">
        <v>0</v>
      </c>
      <c r="Q22">
        <v>18</v>
      </c>
      <c r="R22">
        <v>190</v>
      </c>
      <c r="S22" t="str">
        <f>IFERROR(VLOOKUP(R22,[2]WingLookTable!$A:$B,2,0),"캐릭터없음")</f>
        <v>Wing_DustYellowNoisePatternStripeSlow</v>
      </c>
      <c r="T22">
        <f t="shared" ref="T22:T23" ca="1" si="57">VLOOKUP(RANDBETWEEN(1,COUNTA(AD:AD)-1),AD:AE,2,0)</f>
        <v>328</v>
      </c>
      <c r="U22" t="str">
        <f t="shared" ref="U22:U23" ca="1" si="58">IF(ROW()=2,V22,OFFSET(U22,-1,0)&amp;IF(LEN(V22)=0,"",","&amp;V22))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v>
      </c>
      <c r="V22" t="str">
        <f t="shared" ref="V22:V23" ca="1" si="59">"{"""&amp;A$1&amp;""":"&amp;A22
&amp;","""&amp;B$1&amp;""":"&amp;B22
&amp;IF(LEN(F22)=0,"",","""&amp;F$1&amp;""":"""&amp;F22&amp;"""")
&amp;IF(LEN(F22)=0,"",",""stats"":{")
&amp;IF(LEN(F22)=0,"",""""&amp;G$1&amp;""":"&amp;G22)
&amp;IF(LEN(F22)=0,"",","""&amp;H$1&amp;""":"&amp;H22)
&amp;IF(LEN(F22)=0,"",","""&amp;I$1&amp;""":"&amp;I22)
&amp;IF(LEN(F22)=0,"",","""&amp;J$1&amp;""":"&amp;J22)
&amp;IF(LEN(F22)=0,"",","""&amp;K$1&amp;""":"&amp;K22)
&amp;IF(LEN(F22)=0,"",","""&amp;L$1&amp;""":"&amp;L22)
&amp;IF(LEN(F22)=0,"",","""&amp;M$1&amp;""":"&amp;M22)
&amp;IF(LEN(F22)=0,"",","""&amp;N$1&amp;""":"&amp;N22)
&amp;IF(LEN(F22)=0,"",","""&amp;O$1&amp;""":"&amp;O22)
&amp;IF(LEN(F22)=0,"",","""&amp;P$1&amp;""":"&amp;P22)
&amp;IF(LEN(F22)=0,"",","""&amp;Q$1&amp;""":"&amp;Q22)
&amp;IF(LEN(F22)=0,"",","""&amp;R$1&amp;""":"&amp;R22)
&amp;IF(LEN(F22)=0,"","}")&amp;"}"</f>
        <v>{"dy":10,"sl":2,"id":"Actor2011m","stats":{"tr":3,"trp":6,"str":0,"dex":8,"int":7,"vit":0,"train":0,"wgGr0":0,"wgGr1":0,"wgGr2":0,"wgGr3":18,"wgLk":190}}</v>
      </c>
      <c r="Z22">
        <v>21</v>
      </c>
      <c r="AA22" t="s">
        <v>332</v>
      </c>
      <c r="AB22">
        <f t="shared" si="6"/>
        <v>3</v>
      </c>
      <c r="AD22">
        <v>21</v>
      </c>
      <c r="AE22">
        <v>172</v>
      </c>
      <c r="AF22">
        <f t="shared" si="7"/>
        <v>0</v>
      </c>
    </row>
    <row r="23" spans="1:32">
      <c r="A23">
        <v>11</v>
      </c>
      <c r="B23">
        <f t="shared" ref="B23:B61" ca="1" si="60">IF(A23&lt;&gt;OFFSET(A23,-1,0),1,OFFSET(B23,-1,0)+1)</f>
        <v>1</v>
      </c>
      <c r="C23" t="str">
        <f t="shared" ref="C23" ca="1" si="61">VLOOKUP(RANDBETWEEN(1,COUNTA(Z:Z)-1),Z:AA,2,0)</f>
        <v>Actor3114m</v>
      </c>
      <c r="D23" t="str">
        <f>IF(ISBLANK(F23),"",
IFERROR(VLOOKUP(F23,[2]ActorTable!$A:$H,MATCH("이름참고",[2]ActorTable!$1:$1,0),0),"캐릭터없음"))</f>
        <v>니엘</v>
      </c>
      <c r="E23" t="str">
        <f t="shared" ref="E23" ca="1" si="62">IF(AND(B23&lt;=OFFSET(B23,1,0),NOT(ISBLANK(F23))),
IF(F23=OFFSET(F23,1,0),"같음",""),"")</f>
        <v/>
      </c>
      <c r="F23" t="s">
        <v>359</v>
      </c>
      <c r="G23">
        <v>3</v>
      </c>
      <c r="H23">
        <v>6</v>
      </c>
      <c r="I23">
        <v>0</v>
      </c>
      <c r="J23">
        <v>15</v>
      </c>
      <c r="K23">
        <v>0</v>
      </c>
      <c r="L23">
        <v>0</v>
      </c>
      <c r="M23">
        <v>0</v>
      </c>
      <c r="N23">
        <v>0</v>
      </c>
      <c r="O23">
        <v>0</v>
      </c>
      <c r="P23">
        <v>0</v>
      </c>
      <c r="Q23">
        <v>18</v>
      </c>
      <c r="R23">
        <v>151</v>
      </c>
      <c r="S23" t="str">
        <f>IFERROR(VLOOKUP(R23,[2]WingLookTable!$A:$B,2,0),"캐릭터없음")</f>
        <v>Wing_DustCyanSineOtherFullFast</v>
      </c>
      <c r="T23">
        <f t="shared" ca="1" si="57"/>
        <v>229</v>
      </c>
      <c r="U23" t="str">
        <f t="shared" ca="1" si="58"/>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v>
      </c>
      <c r="V23" t="str">
        <f t="shared" ca="1" si="59"/>
        <v>{"dy":11,"sl":1,"id":"Actor2238m","stats":{"tr":3,"trp":6,"str":0,"dex":15,"int":0,"vit":0,"train":0,"wgGr0":0,"wgGr1":0,"wgGr2":0,"wgGr3":18,"wgLk":151}}</v>
      </c>
      <c r="Z23">
        <v>22</v>
      </c>
      <c r="AA23" t="s">
        <v>333</v>
      </c>
      <c r="AB23">
        <f t="shared" si="6"/>
        <v>2</v>
      </c>
      <c r="AD23">
        <v>22</v>
      </c>
      <c r="AE23">
        <v>175</v>
      </c>
      <c r="AF23">
        <f t="shared" si="7"/>
        <v>1</v>
      </c>
    </row>
    <row r="24" spans="1:32">
      <c r="A24">
        <v>11</v>
      </c>
      <c r="B24">
        <f t="shared" ca="1" si="60"/>
        <v>2</v>
      </c>
      <c r="C24" t="str">
        <f t="shared" ref="C24" ca="1" si="63">VLOOKUP(RANDBETWEEN(1,COUNTA(Z:Z)-1),Z:AA,2,0)</f>
        <v>Actor0037m</v>
      </c>
      <c r="D24" t="str">
        <f>IF(ISBLANK(F24),"",
IFERROR(VLOOKUP(F24,[2]ActorTable!$A:$H,MATCH("이름참고",[2]ActorTable!$1:$1,0),0),"캐릭터없음"))</f>
        <v>오비우스</v>
      </c>
      <c r="E24" t="str">
        <f t="shared" ref="E24" ca="1" si="64">IF(AND(B24&lt;=OFFSET(B24,1,0),NOT(ISBLANK(F24))),
IF(F24=OFFSET(F24,1,0),"같음",""),"")</f>
        <v/>
      </c>
      <c r="F24" t="s">
        <v>349</v>
      </c>
      <c r="G24">
        <v>3</v>
      </c>
      <c r="H24">
        <v>6</v>
      </c>
      <c r="I24">
        <v>5</v>
      </c>
      <c r="J24">
        <v>10</v>
      </c>
      <c r="K24">
        <v>0</v>
      </c>
      <c r="L24">
        <v>0</v>
      </c>
      <c r="M24">
        <v>0</v>
      </c>
      <c r="N24">
        <v>0</v>
      </c>
      <c r="O24">
        <v>0</v>
      </c>
      <c r="P24">
        <v>0</v>
      </c>
      <c r="Q24">
        <v>18</v>
      </c>
      <c r="R24">
        <v>226</v>
      </c>
      <c r="S24" t="str">
        <f>IFERROR(VLOOKUP(R24,[2]WingLookTable!$A:$B,2,0),"캐릭터없음")</f>
        <v>Wing_MultiOtherNoiseFullFast</v>
      </c>
      <c r="T24">
        <f t="shared" ref="T24:T26" ca="1" si="65">VLOOKUP(RANDBETWEEN(1,COUNTA(AD:AD)-1),AD:AE,2,0)</f>
        <v>196</v>
      </c>
      <c r="U24" t="str">
        <f t="shared" ref="U24:U26" ca="1" si="66">IF(ROW()=2,V24,OFFSET(U24,-1,0)&amp;IF(LEN(V24)=0,"",","&amp;V24))</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v>
      </c>
      <c r="V24" t="str">
        <f t="shared" ref="V24:V25" ca="1" si="67">"{"""&amp;A$1&amp;""":"&amp;A24
&amp;","""&amp;B$1&amp;""":"&amp;B24
&amp;IF(LEN(F24)=0,"",","""&amp;F$1&amp;""":"""&amp;F24&amp;"""")
&amp;IF(LEN(F24)=0,"",",""stats"":{")
&amp;IF(LEN(F24)=0,"",""""&amp;G$1&amp;""":"&amp;G24)
&amp;IF(LEN(F24)=0,"",","""&amp;H$1&amp;""":"&amp;H24)
&amp;IF(LEN(F24)=0,"",","""&amp;I$1&amp;""":"&amp;I24)
&amp;IF(LEN(F24)=0,"",","""&amp;J$1&amp;""":"&amp;J24)
&amp;IF(LEN(F24)=0,"",","""&amp;K$1&amp;""":"&amp;K24)
&amp;IF(LEN(F24)=0,"",","""&amp;L$1&amp;""":"&amp;L24)
&amp;IF(LEN(F24)=0,"",","""&amp;M$1&amp;""":"&amp;M24)
&amp;IF(LEN(F24)=0,"",","""&amp;N$1&amp;""":"&amp;N24)
&amp;IF(LEN(F24)=0,"",","""&amp;O$1&amp;""":"&amp;O24)
&amp;IF(LEN(F24)=0,"",","""&amp;P$1&amp;""":"&amp;P24)
&amp;IF(LEN(F24)=0,"",","""&amp;Q$1&amp;""":"&amp;Q24)
&amp;IF(LEN(F24)=0,"",","""&amp;R$1&amp;""":"&amp;R24)
&amp;IF(LEN(F24)=0,"","}")&amp;"}"</f>
        <v>{"dy":11,"sl":2,"id":"Actor1141m","stats":{"tr":3,"trp":6,"str":5,"dex":10,"int":0,"vit":0,"train":0,"wgGr0":0,"wgGr1":0,"wgGr2":0,"wgGr3":18,"wgLk":226}}</v>
      </c>
      <c r="Z24">
        <v>23</v>
      </c>
      <c r="AA24" t="s">
        <v>334</v>
      </c>
      <c r="AB24">
        <f t="shared" si="6"/>
        <v>2</v>
      </c>
      <c r="AD24">
        <v>23</v>
      </c>
      <c r="AE24">
        <v>178</v>
      </c>
      <c r="AF24">
        <f t="shared" si="7"/>
        <v>0</v>
      </c>
    </row>
    <row r="25" spans="1:32">
      <c r="A25">
        <v>11</v>
      </c>
      <c r="B25">
        <f t="shared" ca="1" si="60"/>
        <v>3</v>
      </c>
      <c r="C25" t="str">
        <f t="shared" ref="C25" ca="1" si="68">VLOOKUP(RANDBETWEEN(1,COUNTA(Z:Z)-1),Z:AA,2,0)</f>
        <v>Actor3117m</v>
      </c>
      <c r="D25" t="str">
        <f>IF(ISBLANK(F25),"",
IFERROR(VLOOKUP(F25,[2]ActorTable!$A:$H,MATCH("이름참고",[2]ActorTable!$1:$1,0),0),"캐릭터없음"))</f>
        <v>무테이</v>
      </c>
      <c r="E25" t="str">
        <f t="shared" ref="E25" ca="1" si="69">IF(AND(B25&lt;=OFFSET(B25,1,0),NOT(ISBLANK(F25))),
IF(F25=OFFSET(F25,1,0),"같음",""),"")</f>
        <v/>
      </c>
      <c r="F25" t="s">
        <v>329</v>
      </c>
      <c r="G25">
        <v>3</v>
      </c>
      <c r="H25">
        <v>6</v>
      </c>
      <c r="I25">
        <v>0</v>
      </c>
      <c r="J25">
        <v>0</v>
      </c>
      <c r="K25">
        <v>15</v>
      </c>
      <c r="L25">
        <v>0</v>
      </c>
      <c r="M25">
        <v>0</v>
      </c>
      <c r="N25">
        <v>0</v>
      </c>
      <c r="O25">
        <v>0</v>
      </c>
      <c r="P25">
        <v>0</v>
      </c>
      <c r="Q25">
        <v>18</v>
      </c>
      <c r="R25">
        <v>196</v>
      </c>
      <c r="S25" t="str">
        <f>IFERROR(VLOOKUP(R25,[2]WingLookTable!$A:$B,2,0),"캐릭터없음")</f>
        <v>Wing_FireBeeSineWingSlow</v>
      </c>
      <c r="T25">
        <f t="shared" ca="1" si="65"/>
        <v>160</v>
      </c>
      <c r="U25" t="str">
        <f t="shared" ca="1" si="6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v>
      </c>
      <c r="V25" t="str">
        <f t="shared" ca="1" si="67"/>
        <v>{"dy":11,"sl":3,"id":"Actor3021m","stats":{"tr":3,"trp":6,"str":0,"dex":0,"int":15,"vit":0,"train":0,"wgGr0":0,"wgGr1":0,"wgGr2":0,"wgGr3":18,"wgLk":196}}</v>
      </c>
      <c r="Z25">
        <v>24</v>
      </c>
      <c r="AA25" t="s">
        <v>335</v>
      </c>
      <c r="AB25">
        <f t="shared" si="6"/>
        <v>2</v>
      </c>
      <c r="AD25">
        <v>24</v>
      </c>
      <c r="AE25">
        <v>181</v>
      </c>
      <c r="AF25">
        <f t="shared" si="7"/>
        <v>1</v>
      </c>
    </row>
    <row r="26" spans="1:32">
      <c r="A26">
        <v>12</v>
      </c>
      <c r="B26">
        <f t="shared" ca="1" si="60"/>
        <v>1</v>
      </c>
      <c r="C26" t="str">
        <f t="shared" ref="C26" ca="1" si="70">VLOOKUP(RANDBETWEEN(1,COUNTA(Z:Z)-1),Z:AA,2,0)</f>
        <v>Actor0113m</v>
      </c>
      <c r="D26" t="str">
        <f>IF(ISBLANK(F26),"",
IFERROR(VLOOKUP(F26,[2]ActorTable!$A:$H,MATCH("이름참고",[2]ActorTable!$1:$1,0),0),"캐릭터없음"))</f>
        <v>케이저</v>
      </c>
      <c r="E26" t="str">
        <f t="shared" ref="E26" ca="1" si="71">IF(AND(B26&lt;=OFFSET(B26,1,0),NOT(ISBLANK(F26))),
IF(F26=OFFSET(F26,1,0),"같음",""),"")</f>
        <v/>
      </c>
      <c r="F26" t="s">
        <v>322</v>
      </c>
      <c r="G26">
        <v>3</v>
      </c>
      <c r="H26">
        <v>6</v>
      </c>
      <c r="I26">
        <v>0</v>
      </c>
      <c r="J26">
        <v>0</v>
      </c>
      <c r="K26">
        <v>15</v>
      </c>
      <c r="L26">
        <v>0</v>
      </c>
      <c r="M26">
        <v>0</v>
      </c>
      <c r="N26">
        <v>0</v>
      </c>
      <c r="O26">
        <v>0</v>
      </c>
      <c r="P26">
        <v>0</v>
      </c>
      <c r="Q26">
        <v>18</v>
      </c>
      <c r="R26">
        <v>214</v>
      </c>
      <c r="S26" t="str">
        <f>IFERROR(VLOOKUP(R26,[2]WingLookTable!$A:$B,2,0),"캐릭터없음")</f>
        <v>Wing_GrayStripeSineFullFast</v>
      </c>
      <c r="T26">
        <f t="shared" ca="1" si="65"/>
        <v>105</v>
      </c>
      <c r="U26" t="str">
        <f t="shared" ca="1" si="6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v>
      </c>
      <c r="V26" t="str">
        <f t="shared" ref="V26:V63" ca="1" si="72">"{"""&amp;A$1&amp;""":"&amp;A26
&amp;","""&amp;B$1&amp;""":"&amp;B26
&amp;IF(LEN(F26)=0,"",","""&amp;F$1&amp;""":"""&amp;F26&amp;"""")
&amp;IF(LEN(F26)=0,"",",""stats"":{")
&amp;IF(LEN(F26)=0,"",""""&amp;G$1&amp;""":"&amp;G26)
&amp;IF(LEN(F26)=0,"",","""&amp;H$1&amp;""":"&amp;H26)
&amp;IF(LEN(F26)=0,"",","""&amp;I$1&amp;""":"&amp;I26)
&amp;IF(LEN(F26)=0,"",","""&amp;J$1&amp;""":"&amp;J26)
&amp;IF(LEN(F26)=0,"",","""&amp;K$1&amp;""":"&amp;K26)
&amp;IF(LEN(F26)=0,"",","""&amp;L$1&amp;""":"&amp;L26)
&amp;IF(LEN(F26)=0,"",","""&amp;M$1&amp;""":"&amp;M26)
&amp;IF(LEN(F26)=0,"",","""&amp;N$1&amp;""":"&amp;N26)
&amp;IF(LEN(F26)=0,"",","""&amp;O$1&amp;""":"&amp;O26)
&amp;IF(LEN(F26)=0,"",","""&amp;P$1&amp;""":"&amp;P26)
&amp;IF(LEN(F26)=0,"",","""&amp;Q$1&amp;""":"&amp;Q26)
&amp;IF(LEN(F26)=0,"",","""&amp;R$1&amp;""":"&amp;R26)
&amp;IF(LEN(F26)=0,"","}")&amp;"}"</f>
        <v>{"dy":12,"sl":1,"id":"Actor0113m","stats":{"tr":3,"trp":6,"str":0,"dex":0,"int":15,"vit":0,"train":0,"wgGr0":0,"wgGr1":0,"wgGr2":0,"wgGr3":18,"wgLk":214}}</v>
      </c>
      <c r="Z26">
        <v>25</v>
      </c>
      <c r="AA26" t="s">
        <v>336</v>
      </c>
      <c r="AB26">
        <f t="shared" si="6"/>
        <v>1</v>
      </c>
      <c r="AD26">
        <v>25</v>
      </c>
      <c r="AE26">
        <v>184</v>
      </c>
      <c r="AF26">
        <f t="shared" si="7"/>
        <v>1</v>
      </c>
    </row>
    <row r="27" spans="1:32">
      <c r="A27">
        <v>12</v>
      </c>
      <c r="B27">
        <f t="shared" ca="1" si="60"/>
        <v>2</v>
      </c>
      <c r="C27" t="str">
        <f t="shared" ref="C27" ca="1" si="73">VLOOKUP(RANDBETWEEN(1,COUNTA(Z:Z)-1),Z:AA,2,0)</f>
        <v>Actor3021m</v>
      </c>
      <c r="D27" t="str">
        <f>IF(ISBLANK(F27),"",
IFERROR(VLOOKUP(F27,[2]ActorTable!$A:$H,MATCH("이름참고",[2]ActorTable!$1:$1,0),0),"캐릭터없음"))</f>
        <v>그루퍼스</v>
      </c>
      <c r="E27" t="str">
        <f t="shared" ref="E27" ca="1" si="74">IF(AND(B27&lt;=OFFSET(B27,1,0),NOT(ISBLANK(F27))),
IF(F27=OFFSET(F27,1,0),"같음",""),"")</f>
        <v/>
      </c>
      <c r="F27" t="s">
        <v>320</v>
      </c>
      <c r="G27">
        <v>3</v>
      </c>
      <c r="H27">
        <v>6</v>
      </c>
      <c r="I27">
        <v>15</v>
      </c>
      <c r="J27">
        <v>0</v>
      </c>
      <c r="K27">
        <v>0</v>
      </c>
      <c r="L27">
        <v>0</v>
      </c>
      <c r="M27">
        <v>0</v>
      </c>
      <c r="N27">
        <v>0</v>
      </c>
      <c r="O27">
        <v>0</v>
      </c>
      <c r="P27">
        <v>0</v>
      </c>
      <c r="Q27">
        <v>18</v>
      </c>
      <c r="R27">
        <v>264</v>
      </c>
      <c r="S27" t="str">
        <f>IFERROR(VLOOKUP(R27,[2]WingLookTable!$A:$B,2,0),"캐릭터없음")</f>
        <v>Wing_SkySineNoneFullFast</v>
      </c>
      <c r="T27">
        <f t="shared" ref="T27" ca="1" si="75">VLOOKUP(RANDBETWEEN(1,COUNTA(AD:AD)-1),AD:AE,2,0)</f>
        <v>276</v>
      </c>
      <c r="U27" t="str">
        <f t="shared" ref="U27" ca="1" si="76">IF(ROW()=2,V27,OFFSET(U27,-1,0)&amp;IF(LEN(V27)=0,"",","&amp;V27))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v>
      </c>
      <c r="V27" t="str">
        <f t="shared" ca="1" si="72"/>
        <v>{"dy":12,"sl":2,"id":"Actor2010m","stats":{"tr":3,"trp":6,"str":15,"dex":0,"int":0,"vit":0,"train":0,"wgGr0":0,"wgGr1":0,"wgGr2":0,"wgGr3":18,"wgLk":264}}</v>
      </c>
      <c r="Z27">
        <v>26</v>
      </c>
      <c r="AA27" t="s">
        <v>337</v>
      </c>
      <c r="AB27">
        <f t="shared" si="6"/>
        <v>2</v>
      </c>
      <c r="AD27">
        <v>26</v>
      </c>
      <c r="AE27">
        <v>187</v>
      </c>
      <c r="AF27">
        <f t="shared" si="7"/>
        <v>1</v>
      </c>
    </row>
    <row r="28" spans="1:32">
      <c r="A28">
        <v>13</v>
      </c>
      <c r="B28">
        <f t="shared" ca="1" si="60"/>
        <v>1</v>
      </c>
      <c r="C28" t="str">
        <f t="shared" ca="1" si="1"/>
        <v>Actor1109m</v>
      </c>
      <c r="D28" t="str">
        <f>IF(ISBLANK(F28),"",
IFERROR(VLOOKUP(F28,[2]ActorTable!$A:$H,MATCH("이름참고",[2]ActorTable!$1:$1,0),0),"캐릭터없음"))</f>
        <v>클레타</v>
      </c>
      <c r="E28" t="str">
        <f t="shared" ca="1" si="2"/>
        <v/>
      </c>
      <c r="F28" t="s">
        <v>358</v>
      </c>
      <c r="G28">
        <v>3</v>
      </c>
      <c r="H28">
        <v>6</v>
      </c>
      <c r="I28">
        <v>10</v>
      </c>
      <c r="J28">
        <v>0</v>
      </c>
      <c r="K28">
        <v>0</v>
      </c>
      <c r="L28">
        <v>5</v>
      </c>
      <c r="M28">
        <v>0</v>
      </c>
      <c r="N28">
        <v>0</v>
      </c>
      <c r="O28">
        <v>0</v>
      </c>
      <c r="P28">
        <v>0</v>
      </c>
      <c r="Q28">
        <v>18</v>
      </c>
      <c r="R28">
        <v>344</v>
      </c>
      <c r="S28" t="str">
        <f>IFERROR(VLOOKUP(R28,[2]WingLookTable!$A:$B,2,0),"캐릭터없음")</f>
        <v>Wing_DustYellowOtherStripeFullSlow</v>
      </c>
      <c r="T28">
        <f t="shared" ca="1" si="3"/>
        <v>369</v>
      </c>
      <c r="U28"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v>
      </c>
      <c r="V28" t="str">
        <f t="shared" ca="1" si="72"/>
        <v>{"dy":13,"sl":1,"id":"Actor0240m","stats":{"tr":3,"trp":6,"str":10,"dex":0,"int":0,"vit":5,"train":0,"wgGr0":0,"wgGr1":0,"wgGr2":0,"wgGr3":18,"wgLk":344}}</v>
      </c>
      <c r="Z28">
        <v>27</v>
      </c>
      <c r="AA28" t="s">
        <v>338</v>
      </c>
      <c r="AB28">
        <f t="shared" si="6"/>
        <v>1</v>
      </c>
      <c r="AD28">
        <v>27</v>
      </c>
      <c r="AE28">
        <v>190</v>
      </c>
      <c r="AF28">
        <f t="shared" si="7"/>
        <v>1</v>
      </c>
    </row>
    <row r="29" spans="1:32">
      <c r="A29">
        <v>13</v>
      </c>
      <c r="B29">
        <f t="shared" ca="1" si="60"/>
        <v>2</v>
      </c>
      <c r="C29" t="str">
        <f t="shared" ca="1" si="1"/>
        <v>Actor3022m</v>
      </c>
      <c r="D29" t="str">
        <f>IF(ISBLANK(F29),"",
IFERROR(VLOOKUP(F29,[2]ActorTable!$A:$H,MATCH("이름참고",[2]ActorTable!$1:$1,0),0),"캐릭터없음"))</f>
        <v>미네락</v>
      </c>
      <c r="E29" t="str">
        <f t="shared" ca="1" si="2"/>
        <v/>
      </c>
      <c r="F29" t="s">
        <v>388</v>
      </c>
      <c r="G29">
        <v>3</v>
      </c>
      <c r="H29">
        <v>6</v>
      </c>
      <c r="I29">
        <v>8</v>
      </c>
      <c r="J29">
        <v>7</v>
      </c>
      <c r="K29">
        <v>0</v>
      </c>
      <c r="L29">
        <v>0</v>
      </c>
      <c r="M29">
        <v>0</v>
      </c>
      <c r="N29">
        <v>0</v>
      </c>
      <c r="O29">
        <v>0</v>
      </c>
      <c r="P29">
        <v>0</v>
      </c>
      <c r="Q29">
        <v>18</v>
      </c>
      <c r="R29">
        <v>284</v>
      </c>
      <c r="S29" t="str">
        <f>IFERROR(VLOOKUP(R29,[2]WingLookTable!$A:$B,2,0),"캐릭터없음")</f>
        <v>Wing_YellowOtherNoiseStripeFast</v>
      </c>
      <c r="T29">
        <f t="shared" ca="1" si="3"/>
        <v>117</v>
      </c>
      <c r="U2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v>
      </c>
      <c r="V29" t="str">
        <f t="shared" ca="1" si="72"/>
        <v>{"dy":13,"sl":2,"id":"Actor2120m","stats":{"tr":3,"trp":6,"str":8,"dex":7,"int":0,"vit":0,"train":0,"wgGr0":0,"wgGr1":0,"wgGr2":0,"wgGr3":18,"wgLk":284}}</v>
      </c>
      <c r="Z29">
        <v>28</v>
      </c>
      <c r="AA29" t="s">
        <v>339</v>
      </c>
      <c r="AB29">
        <f t="shared" si="6"/>
        <v>2</v>
      </c>
      <c r="AD29">
        <v>28</v>
      </c>
      <c r="AE29">
        <v>193</v>
      </c>
      <c r="AF29">
        <f t="shared" si="7"/>
        <v>0</v>
      </c>
    </row>
    <row r="30" spans="1:32">
      <c r="A30">
        <v>14</v>
      </c>
      <c r="B30">
        <f t="shared" ca="1" si="60"/>
        <v>1</v>
      </c>
      <c r="C30" t="str">
        <f t="shared" ca="1" si="1"/>
        <v>Actor0201m</v>
      </c>
      <c r="D30" t="str">
        <f>IF(ISBLANK(F30),"",
IFERROR(VLOOKUP(F30,[2]ActorTable!$A:$H,MATCH("이름참고",[2]ActorTable!$1:$1,0),0),"캐릭터없음"))</f>
        <v>나인</v>
      </c>
      <c r="E30" t="str">
        <f t="shared" ca="1" si="2"/>
        <v/>
      </c>
      <c r="F30" t="s">
        <v>453</v>
      </c>
      <c r="G30">
        <v>3</v>
      </c>
      <c r="H30">
        <v>6</v>
      </c>
      <c r="I30">
        <v>0</v>
      </c>
      <c r="J30">
        <v>8</v>
      </c>
      <c r="K30">
        <v>7</v>
      </c>
      <c r="L30">
        <v>0</v>
      </c>
      <c r="M30">
        <v>0</v>
      </c>
      <c r="N30">
        <v>0</v>
      </c>
      <c r="O30">
        <v>0</v>
      </c>
      <c r="P30">
        <v>0</v>
      </c>
      <c r="Q30">
        <v>18</v>
      </c>
      <c r="R30">
        <v>332</v>
      </c>
      <c r="S30" t="str">
        <f>IFERROR(VLOOKUP(R30,[2]WingLookTable!$A:$B,2,0),"캐릭터없음")</f>
        <v>Wing_DustRedMultiNoiseOtherFast</v>
      </c>
      <c r="T30">
        <f t="shared" ca="1" si="3"/>
        <v>256</v>
      </c>
      <c r="U3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v>
      </c>
      <c r="V30" t="str">
        <f t="shared" ca="1" si="72"/>
        <v>{"dy":14,"sl":1,"id":"Actor0236m","stats":{"tr":3,"trp":6,"str":0,"dex":8,"int":7,"vit":0,"train":0,"wgGr0":0,"wgGr1":0,"wgGr2":0,"wgGr3":18,"wgLk":332}}</v>
      </c>
      <c r="Z30">
        <v>29</v>
      </c>
      <c r="AA30" t="s">
        <v>340</v>
      </c>
      <c r="AB30">
        <f t="shared" si="6"/>
        <v>1</v>
      </c>
      <c r="AD30">
        <v>29</v>
      </c>
      <c r="AE30">
        <v>196</v>
      </c>
      <c r="AF30">
        <f t="shared" si="7"/>
        <v>1</v>
      </c>
    </row>
    <row r="31" spans="1:32">
      <c r="A31">
        <v>14</v>
      </c>
      <c r="B31">
        <f t="shared" ca="1" si="60"/>
        <v>2</v>
      </c>
      <c r="C31" t="str">
        <f t="shared" ca="1" si="1"/>
        <v>Actor2015m</v>
      </c>
      <c r="D31" t="str">
        <f>IF(ISBLANK(F31),"",
IFERROR(VLOOKUP(F31,[2]ActorTable!$A:$H,MATCH("이름참고",[2]ActorTable!$1:$1,0),0),"캐릭터없음"))</f>
        <v>데브샤</v>
      </c>
      <c r="E31" t="str">
        <f t="shared" ca="1" si="2"/>
        <v/>
      </c>
      <c r="F31" t="s">
        <v>401</v>
      </c>
      <c r="G31">
        <v>3</v>
      </c>
      <c r="H31">
        <v>6</v>
      </c>
      <c r="I31">
        <v>0</v>
      </c>
      <c r="J31">
        <v>5</v>
      </c>
      <c r="K31">
        <v>0</v>
      </c>
      <c r="L31">
        <v>10</v>
      </c>
      <c r="M31">
        <v>0</v>
      </c>
      <c r="N31">
        <v>0</v>
      </c>
      <c r="O31">
        <v>0</v>
      </c>
      <c r="P31">
        <v>0</v>
      </c>
      <c r="Q31">
        <v>18</v>
      </c>
      <c r="R31">
        <v>148</v>
      </c>
      <c r="S31" t="str">
        <f>IFERROR(VLOOKUP(R31,[2]WingLookTable!$A:$B,2,0),"캐릭터없음")</f>
        <v>Wing_DustCyanPatternFullFullSlow</v>
      </c>
      <c r="T31">
        <f t="shared" ref="T31:T32" ca="1" si="77">VLOOKUP(RANDBETWEEN(1,COUNTA(AD:AD)-1),AD:AE,2,0)</f>
        <v>315</v>
      </c>
      <c r="U31" t="str">
        <f t="shared" ref="U31:U32" ca="1" si="78">IF(ROW()=2,V31,OFFSET(U31,-1,0)&amp;IF(LEN(V31)=0,"",","&amp;V31))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v>
      </c>
      <c r="V31" t="str">
        <f t="shared" ref="V31:V32" ca="1" si="79">"{"""&amp;A$1&amp;""":"&amp;A31
&amp;","""&amp;B$1&amp;""":"&amp;B31
&amp;IF(LEN(F31)=0,"",","""&amp;F$1&amp;""":"""&amp;F31&amp;"""")
&amp;IF(LEN(F31)=0,"",",""stats"":{")
&amp;IF(LEN(F31)=0,"",""""&amp;G$1&amp;""":"&amp;G31)
&amp;IF(LEN(F31)=0,"",","""&amp;H$1&amp;""":"&amp;H31)
&amp;IF(LEN(F31)=0,"",","""&amp;I$1&amp;""":"&amp;I31)
&amp;IF(LEN(F31)=0,"",","""&amp;J$1&amp;""":"&amp;J31)
&amp;IF(LEN(F31)=0,"",","""&amp;K$1&amp;""":"&amp;K31)
&amp;IF(LEN(F31)=0,"",","""&amp;L$1&amp;""":"&amp;L31)
&amp;IF(LEN(F31)=0,"",","""&amp;M$1&amp;""":"&amp;M31)
&amp;IF(LEN(F31)=0,"",","""&amp;N$1&amp;""":"&amp;N31)
&amp;IF(LEN(F31)=0,"",","""&amp;O$1&amp;""":"&amp;O31)
&amp;IF(LEN(F31)=0,"",","""&amp;P$1&amp;""":"&amp;P31)
&amp;IF(LEN(F31)=0,"",","""&amp;Q$1&amp;""":"&amp;Q31)
&amp;IF(LEN(F31)=0,"",","""&amp;R$1&amp;""":"&amp;R31)
&amp;IF(LEN(F31)=0,"","}")&amp;"}"</f>
        <v>{"dy":14,"sl":2,"id":"Actor2103m","stats":{"tr":3,"trp":6,"str":0,"dex":5,"int":0,"vit":10,"train":0,"wgGr0":0,"wgGr1":0,"wgGr2":0,"wgGr3":18,"wgLk":148}}</v>
      </c>
      <c r="Z31">
        <v>30</v>
      </c>
      <c r="AA31" t="s">
        <v>341</v>
      </c>
      <c r="AB31">
        <f t="shared" si="6"/>
        <v>3</v>
      </c>
      <c r="AD31">
        <v>30</v>
      </c>
      <c r="AE31">
        <v>199</v>
      </c>
      <c r="AF31">
        <f t="shared" si="7"/>
        <v>1</v>
      </c>
    </row>
    <row r="32" spans="1:32">
      <c r="A32">
        <v>14</v>
      </c>
      <c r="B32">
        <f t="shared" ca="1" si="60"/>
        <v>3</v>
      </c>
      <c r="C32" t="str">
        <f t="shared" ref="C32" ca="1" si="80">VLOOKUP(RANDBETWEEN(1,COUNTA(Z:Z)-1),Z:AA,2,0)</f>
        <v>Actor1141m</v>
      </c>
      <c r="D32" t="str">
        <f>IF(ISBLANK(F32),"",
IFERROR(VLOOKUP(F32,[2]ActorTable!$A:$H,MATCH("이름참고",[2]ActorTable!$1:$1,0),0),"캐릭터없음"))</f>
        <v>에이잭</v>
      </c>
      <c r="E32" t="str">
        <f t="shared" ref="E32" ca="1" si="81">IF(AND(B32&lt;=OFFSET(B32,1,0),NOT(ISBLANK(F32))),
IF(F32=OFFSET(F32,1,0),"같음",""),"")</f>
        <v/>
      </c>
      <c r="F32" t="s">
        <v>405</v>
      </c>
      <c r="G32">
        <v>3</v>
      </c>
      <c r="H32">
        <v>6</v>
      </c>
      <c r="I32">
        <v>0</v>
      </c>
      <c r="J32">
        <v>5</v>
      </c>
      <c r="K32">
        <v>10</v>
      </c>
      <c r="L32">
        <v>0</v>
      </c>
      <c r="M32">
        <v>0</v>
      </c>
      <c r="N32">
        <v>0</v>
      </c>
      <c r="O32">
        <v>0</v>
      </c>
      <c r="P32">
        <v>0</v>
      </c>
      <c r="Q32">
        <v>18</v>
      </c>
      <c r="R32">
        <v>154</v>
      </c>
      <c r="S32" t="str">
        <f>IFERROR(VLOOKUP(R32,[2]WingLookTable!$A:$B,2,0),"캐릭터없음")</f>
        <v>Wing_DustFireSinePatternFullSlow</v>
      </c>
      <c r="T32">
        <f t="shared" ca="1" si="77"/>
        <v>208</v>
      </c>
      <c r="U32" t="str">
        <f t="shared" ca="1" si="78"/>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v>
      </c>
      <c r="V32" t="str">
        <f t="shared" ca="1" si="79"/>
        <v>{"dy":14,"sl":3,"id":"Actor1029m","stats":{"tr":3,"trp":6,"str":0,"dex":5,"int":10,"vit":0,"train":0,"wgGr0":0,"wgGr1":0,"wgGr2":0,"wgGr3":18,"wgLk":154}}</v>
      </c>
      <c r="Z32">
        <v>31</v>
      </c>
      <c r="AA32" t="s">
        <v>418</v>
      </c>
      <c r="AB32">
        <f t="shared" si="6"/>
        <v>1</v>
      </c>
      <c r="AD32">
        <v>31</v>
      </c>
      <c r="AE32">
        <v>202</v>
      </c>
      <c r="AF32">
        <f t="shared" si="7"/>
        <v>1</v>
      </c>
    </row>
    <row r="33" spans="1:32">
      <c r="A33">
        <v>15</v>
      </c>
      <c r="B33">
        <f t="shared" ca="1" si="60"/>
        <v>1</v>
      </c>
      <c r="C33" t="str">
        <f t="shared" ca="1" si="1"/>
        <v>Actor0125m</v>
      </c>
      <c r="D33" t="str">
        <f>IF(ISBLANK(F33),"",
IFERROR(VLOOKUP(F33,[2]ActorTable!$A:$H,MATCH("이름참고",[2]ActorTable!$1:$1,0),0),"캐릭터없음"))</f>
        <v>카츄진</v>
      </c>
      <c r="E33" t="str">
        <f t="shared" ca="1" si="2"/>
        <v/>
      </c>
      <c r="F33" t="s">
        <v>354</v>
      </c>
      <c r="G33">
        <v>3</v>
      </c>
      <c r="H33">
        <v>6</v>
      </c>
      <c r="I33">
        <v>0</v>
      </c>
      <c r="J33">
        <v>0</v>
      </c>
      <c r="K33">
        <v>15</v>
      </c>
      <c r="L33">
        <v>0</v>
      </c>
      <c r="M33">
        <v>0</v>
      </c>
      <c r="N33">
        <v>0</v>
      </c>
      <c r="O33">
        <v>0</v>
      </c>
      <c r="P33">
        <v>0</v>
      </c>
      <c r="Q33">
        <v>18</v>
      </c>
      <c r="R33">
        <v>352</v>
      </c>
      <c r="S33" t="str">
        <f>IFERROR(VLOOKUP(R33,[2]WingLookTable!$A:$B,2,0),"캐릭터없음")</f>
        <v>Wing_GreenOtherOtherFullFast</v>
      </c>
      <c r="T33">
        <f t="shared" ca="1" si="3"/>
        <v>148</v>
      </c>
      <c r="U3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v>
      </c>
      <c r="V33" t="str">
        <f t="shared" ca="1" si="72"/>
        <v>{"dy":15,"sl":1,"id":"Actor3117m","stats":{"tr":3,"trp":6,"str":0,"dex":0,"int":15,"vit":0,"train":0,"wgGr0":0,"wgGr1":0,"wgGr2":0,"wgGr3":18,"wgLk":352}}</v>
      </c>
      <c r="Z33">
        <v>32</v>
      </c>
      <c r="AA33" t="s">
        <v>427</v>
      </c>
      <c r="AB33">
        <f t="shared" si="6"/>
        <v>1</v>
      </c>
      <c r="AD33">
        <v>32</v>
      </c>
      <c r="AE33">
        <v>205</v>
      </c>
      <c r="AF33">
        <f t="shared" si="7"/>
        <v>1</v>
      </c>
    </row>
    <row r="34" spans="1:32">
      <c r="A34">
        <v>15</v>
      </c>
      <c r="B34">
        <f t="shared" ca="1" si="60"/>
        <v>2</v>
      </c>
      <c r="C34" t="str">
        <f t="shared" ca="1" si="1"/>
        <v>Actor1002m</v>
      </c>
      <c r="D34" t="str">
        <f>IF(ISBLANK(F34),"",
IFERROR(VLOOKUP(F34,[2]ActorTable!$A:$H,MATCH("이름참고",[2]ActorTable!$1:$1,0),0),"캐릭터없음"))</f>
        <v>무테이</v>
      </c>
      <c r="E34" t="str">
        <f t="shared" ca="1" si="2"/>
        <v/>
      </c>
      <c r="F34" t="s">
        <v>368</v>
      </c>
      <c r="G34">
        <v>3</v>
      </c>
      <c r="H34">
        <v>6</v>
      </c>
      <c r="I34">
        <v>7</v>
      </c>
      <c r="J34">
        <v>8</v>
      </c>
      <c r="K34">
        <v>0</v>
      </c>
      <c r="L34">
        <v>0</v>
      </c>
      <c r="M34">
        <v>0</v>
      </c>
      <c r="N34">
        <v>0</v>
      </c>
      <c r="O34">
        <v>0</v>
      </c>
      <c r="P34">
        <v>0</v>
      </c>
      <c r="Q34">
        <v>18</v>
      </c>
      <c r="R34">
        <v>280</v>
      </c>
      <c r="S34" t="str">
        <f>IFERROR(VLOOKUP(R34,[2]WingLookTable!$A:$B,2,0),"캐릭터없음")</f>
        <v>Wing_YellowFullSineStripeSlow</v>
      </c>
      <c r="T34">
        <f t="shared" ca="1" si="3"/>
        <v>109</v>
      </c>
      <c r="U3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v>
      </c>
      <c r="V34" t="str">
        <f t="shared" ca="1" si="72"/>
        <v>{"dy":15,"sl":2,"id":"Actor3021m","stats":{"tr":3,"trp":6,"str":7,"dex":8,"int":0,"vit":0,"train":0,"wgGr0":0,"wgGr1":0,"wgGr2":0,"wgGr3":18,"wgLk":280}}</v>
      </c>
      <c r="Z34">
        <v>33</v>
      </c>
      <c r="AA34" t="s">
        <v>453</v>
      </c>
      <c r="AB34">
        <f t="shared" si="6"/>
        <v>2</v>
      </c>
      <c r="AD34">
        <v>33</v>
      </c>
      <c r="AE34">
        <v>208</v>
      </c>
      <c r="AF34">
        <f t="shared" ref="AF34:AF65" si="82">COUNTIF(R:R,AE34)</f>
        <v>1</v>
      </c>
    </row>
    <row r="35" spans="1:32">
      <c r="A35">
        <v>16</v>
      </c>
      <c r="B35">
        <f t="shared" ca="1" si="60"/>
        <v>1</v>
      </c>
      <c r="C35" t="str">
        <f t="shared" ref="C35" ca="1" si="83">VLOOKUP(RANDBETWEEN(1,COUNTA(Z:Z)-1),Z:AA,2,0)</f>
        <v>Actor1029m</v>
      </c>
      <c r="D35" t="str">
        <f>IF(ISBLANK(F35),"",
IFERROR(VLOOKUP(F35,[2]ActorTable!$A:$H,MATCH("이름참고",[2]ActorTable!$1:$1,0),0),"캐릭터없음"))</f>
        <v>라무무</v>
      </c>
      <c r="E35" t="str">
        <f t="shared" ref="E35" ca="1" si="84">IF(AND(B35&lt;=OFFSET(B35,1,0),NOT(ISBLANK(F35))),
IF(F35=OFFSET(F35,1,0),"같음",""),"")</f>
        <v/>
      </c>
      <c r="F35" t="s">
        <v>366</v>
      </c>
      <c r="G35">
        <v>3</v>
      </c>
      <c r="H35">
        <v>6</v>
      </c>
      <c r="I35">
        <v>0</v>
      </c>
      <c r="J35">
        <v>8</v>
      </c>
      <c r="K35">
        <v>7</v>
      </c>
      <c r="L35">
        <v>0</v>
      </c>
      <c r="M35">
        <v>0</v>
      </c>
      <c r="N35">
        <v>0</v>
      </c>
      <c r="O35">
        <v>0</v>
      </c>
      <c r="P35">
        <v>0</v>
      </c>
      <c r="Q35">
        <v>18</v>
      </c>
      <c r="R35">
        <v>363</v>
      </c>
      <c r="S35" t="str">
        <f>IFERROR(VLOOKUP(R35,[2]WingLookTable!$A:$B,2,0),"캐릭터없음")</f>
        <v>Wing_PinkOtherFullOtherFast</v>
      </c>
      <c r="T35">
        <f t="shared" ref="T35" ca="1" si="85">VLOOKUP(RANDBETWEEN(1,COUNTA(AD:AD)-1),AD:AE,2,0)</f>
        <v>141</v>
      </c>
      <c r="U35" t="str">
        <f t="shared" ref="U35" ca="1" si="86">IF(ROW()=2,V35,OFFSET(U35,-1,0)&amp;IF(LEN(V35)=0,"",","&amp;V35))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v>
      </c>
      <c r="V35" t="str">
        <f t="shared" ca="1" si="72"/>
        <v>{"dy":16,"sl":1,"id":"Actor3231m","stats":{"tr":3,"trp":6,"str":0,"dex":8,"int":7,"vit":0,"train":0,"wgGr0":0,"wgGr1":0,"wgGr2":0,"wgGr3":18,"wgLk":363}}</v>
      </c>
      <c r="Z35">
        <v>34</v>
      </c>
      <c r="AA35" t="s">
        <v>454</v>
      </c>
      <c r="AB35">
        <f t="shared" si="6"/>
        <v>2</v>
      </c>
      <c r="AD35">
        <v>34</v>
      </c>
      <c r="AE35">
        <v>211</v>
      </c>
      <c r="AF35">
        <f t="shared" si="82"/>
        <v>1</v>
      </c>
    </row>
    <row r="36" spans="1:32">
      <c r="A36">
        <v>16</v>
      </c>
      <c r="B36">
        <f t="shared" ca="1" si="60"/>
        <v>2</v>
      </c>
      <c r="C36" t="str">
        <f t="shared" ref="C36" ca="1" si="87">VLOOKUP(RANDBETWEEN(1,COUNTA(Z:Z)-1),Z:AA,2,0)</f>
        <v>Actor1039m</v>
      </c>
      <c r="D36" t="str">
        <f>IF(ISBLANK(F36),"",
IFERROR(VLOOKUP(F36,[2]ActorTable!$A:$H,MATCH("이름참고",[2]ActorTable!$1:$1,0),0),"캐릭터없음"))</f>
        <v>러센트</v>
      </c>
      <c r="E36" t="str">
        <f t="shared" ref="E36" ca="1" si="88">IF(AND(B36&lt;=OFFSET(B36,1,0),NOT(ISBLANK(F36))),
IF(F36=OFFSET(F36,1,0),"같음",""),"")</f>
        <v/>
      </c>
      <c r="F36" t="s">
        <v>384</v>
      </c>
      <c r="G36">
        <v>3</v>
      </c>
      <c r="H36">
        <v>6</v>
      </c>
      <c r="I36">
        <v>0</v>
      </c>
      <c r="J36">
        <v>0</v>
      </c>
      <c r="K36">
        <v>15</v>
      </c>
      <c r="L36">
        <v>0</v>
      </c>
      <c r="M36">
        <v>0</v>
      </c>
      <c r="N36">
        <v>0</v>
      </c>
      <c r="O36">
        <v>0</v>
      </c>
      <c r="P36">
        <v>0</v>
      </c>
      <c r="Q36">
        <v>18</v>
      </c>
      <c r="R36">
        <v>340</v>
      </c>
      <c r="S36" t="str">
        <f>IFERROR(VLOOKUP(R36,[2]WingLookTable!$A:$B,2,0),"캐릭터없음")</f>
        <v>Wing_DustRedStripeFullOtherSlow</v>
      </c>
      <c r="T36">
        <f t="shared" ref="T36" ca="1" si="89">VLOOKUP(RANDBETWEEN(1,COUNTA(AD:AD)-1),AD:AE,2,0)</f>
        <v>211</v>
      </c>
      <c r="U36" t="str">
        <f t="shared" ref="U36" ca="1" si="90">IF(ROW()=2,V36,OFFSET(U36,-1,0)&amp;IF(LEN(V36)=0,"",","&amp;V36))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v>
      </c>
      <c r="V36" t="str">
        <f t="shared" ca="1" si="72"/>
        <v>{"dy":16,"sl":2,"id":"Actor0024m","stats":{"tr":3,"trp":6,"str":0,"dex":0,"int":15,"vit":0,"train":0,"wgGr0":0,"wgGr1":0,"wgGr2":0,"wgGr3":18,"wgLk":340}}</v>
      </c>
      <c r="AD36">
        <v>35</v>
      </c>
      <c r="AE36">
        <v>214</v>
      </c>
      <c r="AF36">
        <f t="shared" si="82"/>
        <v>1</v>
      </c>
    </row>
    <row r="37" spans="1:32">
      <c r="A37">
        <v>17</v>
      </c>
      <c r="B37">
        <f t="shared" ca="1" si="60"/>
        <v>1</v>
      </c>
      <c r="C37" t="str">
        <f t="shared" ref="C37" ca="1" si="91">VLOOKUP(RANDBETWEEN(1,COUNTA(Z:Z)-1),Z:AA,2,0)</f>
        <v>Actor0030m</v>
      </c>
      <c r="D37" t="str">
        <f>IF(ISBLANK(F37),"",
IFERROR(VLOOKUP(F37,[2]ActorTable!$A:$H,MATCH("이름참고",[2]ActorTable!$1:$1,0),0),"캐릭터없음"))</f>
        <v>원더</v>
      </c>
      <c r="E37" t="str">
        <f t="shared" ref="E37" ca="1" si="92">IF(AND(B37&lt;=OFFSET(B37,1,0),NOT(ISBLANK(F37))),
IF(F37=OFFSET(F37,1,0),"같음",""),"")</f>
        <v/>
      </c>
      <c r="F37" t="s">
        <v>333</v>
      </c>
      <c r="G37">
        <v>3</v>
      </c>
      <c r="H37">
        <v>6</v>
      </c>
      <c r="I37">
        <v>8</v>
      </c>
      <c r="J37">
        <v>7</v>
      </c>
      <c r="K37">
        <v>0</v>
      </c>
      <c r="L37">
        <v>0</v>
      </c>
      <c r="M37">
        <v>0</v>
      </c>
      <c r="N37">
        <v>0</v>
      </c>
      <c r="O37">
        <v>0</v>
      </c>
      <c r="P37">
        <v>0</v>
      </c>
      <c r="Q37">
        <v>18</v>
      </c>
      <c r="R37">
        <v>166</v>
      </c>
      <c r="S37" t="str">
        <f>IFERROR(VLOOKUP(R37,[2]WingLookTable!$A:$B,2,0),"캐릭터없음")</f>
        <v>Wing_DustMultiNoisePatternFullFast</v>
      </c>
      <c r="T37">
        <f t="shared" ref="T37" ca="1" si="93">VLOOKUP(RANDBETWEEN(1,COUNTA(AD:AD)-1),AD:AE,2,0)</f>
        <v>133</v>
      </c>
      <c r="U37" t="str">
        <f t="shared" ref="U37" ca="1" si="94">IF(ROW()=2,V37,OFFSET(U37,-1,0)&amp;IF(LEN(V37)=0,"",","&amp;V37))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v>
      </c>
      <c r="V37" t="str">
        <f t="shared" ca="1" si="72"/>
        <v>{"dy":17,"sl":1,"id":"Actor2128m","stats":{"tr":3,"trp":6,"str":8,"dex":7,"int":0,"vit":0,"train":0,"wgGr0":0,"wgGr1":0,"wgGr2":0,"wgGr3":18,"wgLk":166}}</v>
      </c>
      <c r="AD37">
        <v>36</v>
      </c>
      <c r="AE37">
        <v>217</v>
      </c>
      <c r="AF37">
        <f t="shared" si="82"/>
        <v>1</v>
      </c>
    </row>
    <row r="38" spans="1:32">
      <c r="A38">
        <v>17</v>
      </c>
      <c r="B38">
        <f t="shared" ca="1" si="60"/>
        <v>2</v>
      </c>
      <c r="C38" t="str">
        <f t="shared" ref="C38" ca="1" si="95">VLOOKUP(RANDBETWEEN(1,COUNTA(Z:Z)-1),Z:AA,2,0)</f>
        <v>Actor0030m</v>
      </c>
      <c r="D38" t="str">
        <f>IF(ISBLANK(F38),"",
IFERROR(VLOOKUP(F38,[2]ActorTable!$A:$H,MATCH("이름참고",[2]ActorTable!$1:$1,0),0),"캐릭터없음"))</f>
        <v>튤린</v>
      </c>
      <c r="E38" t="str">
        <f t="shared" ref="E38" ca="1" si="96">IF(AND(B38&lt;=OFFSET(B38,1,0),NOT(ISBLANK(F38))),
IF(F38=OFFSET(F38,1,0),"같음",""),"")</f>
        <v/>
      </c>
      <c r="F38" t="s">
        <v>380</v>
      </c>
      <c r="G38">
        <v>3</v>
      </c>
      <c r="H38">
        <v>6</v>
      </c>
      <c r="I38">
        <v>0</v>
      </c>
      <c r="J38">
        <v>5</v>
      </c>
      <c r="K38">
        <v>10</v>
      </c>
      <c r="L38">
        <v>0</v>
      </c>
      <c r="M38">
        <v>0</v>
      </c>
      <c r="N38">
        <v>0</v>
      </c>
      <c r="O38">
        <v>0</v>
      </c>
      <c r="P38">
        <v>0</v>
      </c>
      <c r="Q38">
        <v>18</v>
      </c>
      <c r="R38">
        <v>303</v>
      </c>
      <c r="S38" t="str">
        <f>IFERROR(VLOOKUP(R38,[2]WingLookTable!$A:$B,2,0),"캐릭터없음")</f>
        <v>Wing_DustFireOtherOtherStripeFast</v>
      </c>
      <c r="T38">
        <f t="shared" ref="T38" ca="1" si="97">VLOOKUP(RANDBETWEEN(1,COUNTA(AD:AD)-1),AD:AE,2,0)</f>
        <v>232</v>
      </c>
      <c r="U38" t="str">
        <f t="shared" ref="U38" ca="1" si="98">IF(ROW()=2,V38,OFFSET(U38,-1,0)&amp;IF(LEN(V38)=0,"",","&amp;V38))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v>
      </c>
      <c r="V38" t="str">
        <f t="shared" ca="1" si="72"/>
        <v>{"dy":17,"sl":2,"id":"Actor0037m","stats":{"tr":3,"trp":6,"str":0,"dex":5,"int":10,"vit":0,"train":0,"wgGr0":0,"wgGr1":0,"wgGr2":0,"wgGr3":18,"wgLk":303}}</v>
      </c>
      <c r="AD38">
        <v>37</v>
      </c>
      <c r="AE38">
        <v>220</v>
      </c>
      <c r="AF38">
        <f t="shared" si="82"/>
        <v>1</v>
      </c>
    </row>
    <row r="39" spans="1:32">
      <c r="A39">
        <v>18</v>
      </c>
      <c r="B39">
        <f t="shared" ca="1" si="60"/>
        <v>1</v>
      </c>
      <c r="C39" t="str">
        <f t="shared" ref="C39:C64" ca="1" si="99">VLOOKUP(RANDBETWEEN(1,COUNTA(Z:Z)-1),Z:AA,2,0)</f>
        <v>Actor0240m</v>
      </c>
      <c r="D39" t="str">
        <f>IF(ISBLANK(F39),"",
IFERROR(VLOOKUP(F39,[2]ActorTable!$A:$H,MATCH("이름참고",[2]ActorTable!$1:$1,0),0),"캐릭터없음"))</f>
        <v>미네락</v>
      </c>
      <c r="E39" t="str">
        <f t="shared" ref="E39:E64" ca="1" si="100">IF(AND(B39&lt;=OFFSET(B39,1,0),NOT(ISBLANK(F39))),
IF(F39=OFFSET(F39,1,0),"같음",""),"")</f>
        <v/>
      </c>
      <c r="F39" t="s">
        <v>388</v>
      </c>
      <c r="G39">
        <v>3</v>
      </c>
      <c r="H39">
        <v>6</v>
      </c>
      <c r="I39">
        <v>5</v>
      </c>
      <c r="J39">
        <v>5</v>
      </c>
      <c r="K39">
        <v>0</v>
      </c>
      <c r="L39">
        <v>5</v>
      </c>
      <c r="M39">
        <v>0</v>
      </c>
      <c r="N39">
        <v>0</v>
      </c>
      <c r="O39">
        <v>0</v>
      </c>
      <c r="P39">
        <v>0</v>
      </c>
      <c r="Q39">
        <v>18</v>
      </c>
      <c r="R39">
        <v>187</v>
      </c>
      <c r="S39" t="str">
        <f>IFERROR(VLOOKUP(R39,[2]WingLookTable!$A:$B,2,0),"캐릭터없음")</f>
        <v>Wing_DustPurpleSinePatternFullFast</v>
      </c>
      <c r="T39">
        <f t="shared" ref="T39:T62" ca="1" si="101">VLOOKUP(RANDBETWEEN(1,COUNTA(AD:AD)-1),AD:AE,2,0)</f>
        <v>240</v>
      </c>
      <c r="U3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v>
      </c>
      <c r="V39" t="str">
        <f t="shared" ca="1" si="72"/>
        <v>{"dy":18,"sl":1,"id":"Actor2120m","stats":{"tr":3,"trp":6,"str":5,"dex":5,"int":0,"vit":5,"train":0,"wgGr0":0,"wgGr1":0,"wgGr2":0,"wgGr3":18,"wgLk":187}}</v>
      </c>
      <c r="AD39">
        <v>38</v>
      </c>
      <c r="AE39">
        <v>223</v>
      </c>
      <c r="AF39">
        <f t="shared" si="82"/>
        <v>1</v>
      </c>
    </row>
    <row r="40" spans="1:32">
      <c r="A40">
        <v>18</v>
      </c>
      <c r="B40">
        <f t="shared" ca="1" si="60"/>
        <v>2</v>
      </c>
      <c r="C40" t="str">
        <f t="shared" ca="1" si="99"/>
        <v>Actor0024m</v>
      </c>
      <c r="D40" t="str">
        <f>IF(ISBLANK(F40),"",
IFERROR(VLOOKUP(F40,[2]ActorTable!$A:$H,MATCH("이름참고",[2]ActorTable!$1:$1,0),0),"캐릭터없음"))</f>
        <v>도스로프</v>
      </c>
      <c r="E40" t="str">
        <f t="shared" ca="1" si="100"/>
        <v/>
      </c>
      <c r="F40" t="s">
        <v>433</v>
      </c>
      <c r="G40">
        <v>3</v>
      </c>
      <c r="H40">
        <v>6</v>
      </c>
      <c r="I40">
        <v>0</v>
      </c>
      <c r="J40">
        <v>0</v>
      </c>
      <c r="K40">
        <v>0</v>
      </c>
      <c r="L40">
        <v>15</v>
      </c>
      <c r="M40">
        <v>0</v>
      </c>
      <c r="N40">
        <v>0</v>
      </c>
      <c r="O40">
        <v>0</v>
      </c>
      <c r="P40">
        <v>0</v>
      </c>
      <c r="Q40">
        <v>18</v>
      </c>
      <c r="R40">
        <v>256</v>
      </c>
      <c r="S40" t="str">
        <f>IFERROR(VLOOKUP(R40,[2]WingLookTable!$A:$B,2,0),"캐릭터없음")</f>
        <v>Wing_SkyFullNoiseOtherFast</v>
      </c>
      <c r="T40">
        <f t="shared" ca="1" si="101"/>
        <v>193</v>
      </c>
      <c r="U4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v>
      </c>
      <c r="V40" t="str">
        <f t="shared" ca="1" si="72"/>
        <v>{"dy":18,"sl":2,"id":"Actor0030m","stats":{"tr":3,"trp":6,"str":0,"dex":0,"int":0,"vit":15,"train":0,"wgGr0":0,"wgGr1":0,"wgGr2":0,"wgGr3":18,"wgLk":256}}</v>
      </c>
      <c r="AD40">
        <v>39</v>
      </c>
      <c r="AE40">
        <v>226</v>
      </c>
      <c r="AF40">
        <f t="shared" si="82"/>
        <v>1</v>
      </c>
    </row>
    <row r="41" spans="1:32">
      <c r="A41">
        <v>19</v>
      </c>
      <c r="B41">
        <f t="shared" ca="1" si="60"/>
        <v>1</v>
      </c>
      <c r="C41" t="str">
        <f t="shared" ref="C41:C42" ca="1" si="102">VLOOKUP(RANDBETWEEN(1,COUNTA(Z:Z)-1),Z:AA,2,0)</f>
        <v>Actor2011m</v>
      </c>
      <c r="D41" t="str">
        <f>IF(ISBLANK(F41),"",
IFERROR(VLOOKUP(F41,[2]ActorTable!$A:$H,MATCH("이름참고",[2]ActorTable!$1:$1,0),0),"캐릭터없음"))</f>
        <v>닉스</v>
      </c>
      <c r="E41" t="str">
        <f t="shared" ref="E41:E42" ca="1" si="103">IF(AND(B41&lt;=OFFSET(B41,1,0),NOT(ISBLANK(F41))),
IF(F41=OFFSET(F41,1,0),"같음",""),"")</f>
        <v/>
      </c>
      <c r="F41" t="s">
        <v>362</v>
      </c>
      <c r="G41">
        <v>3</v>
      </c>
      <c r="H41">
        <v>6</v>
      </c>
      <c r="I41">
        <v>0</v>
      </c>
      <c r="J41">
        <v>8</v>
      </c>
      <c r="K41">
        <v>7</v>
      </c>
      <c r="L41">
        <v>0</v>
      </c>
      <c r="M41">
        <v>0</v>
      </c>
      <c r="N41">
        <v>0</v>
      </c>
      <c r="O41">
        <v>0</v>
      </c>
      <c r="P41">
        <v>0</v>
      </c>
      <c r="Q41">
        <v>18</v>
      </c>
      <c r="R41">
        <v>276</v>
      </c>
      <c r="S41" t="str">
        <f>IFERROR(VLOOKUP(R41,[2]WingLookTable!$A:$B,2,0),"캐릭터없음")</f>
        <v>Wing_WhiteSineNoiseFullFast</v>
      </c>
      <c r="T41">
        <f t="shared" ref="T41:T42" ca="1" si="104">VLOOKUP(RANDBETWEEN(1,COUNTA(AD:AD)-1),AD:AE,2,0)</f>
        <v>356</v>
      </c>
      <c r="U41" t="str">
        <f t="shared" ref="U41:U42" ca="1" si="105">IF(ROW()=2,V41,OFFSET(U41,-1,0)&amp;IF(LEN(V41)=0,"",","&amp;V41))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v>
      </c>
      <c r="V41" t="str">
        <f t="shared" ca="1" si="72"/>
        <v>{"dy":19,"sl":1,"id":"Actor1109m","stats":{"tr":3,"trp":6,"str":0,"dex":8,"int":7,"vit":0,"train":0,"wgGr0":0,"wgGr1":0,"wgGr2":0,"wgGr3":18,"wgLk":276}}</v>
      </c>
      <c r="AD41">
        <v>40</v>
      </c>
      <c r="AE41">
        <v>229</v>
      </c>
      <c r="AF41">
        <f t="shared" si="82"/>
        <v>1</v>
      </c>
    </row>
    <row r="42" spans="1:32">
      <c r="A42">
        <v>19</v>
      </c>
      <c r="B42">
        <f t="shared" ca="1" si="60"/>
        <v>2</v>
      </c>
      <c r="C42" t="str">
        <f t="shared" ca="1" si="102"/>
        <v>Actor3019m</v>
      </c>
      <c r="D42" t="str">
        <f>IF(ISBLANK(F42),"",
IFERROR(VLOOKUP(F42,[2]ActorTable!$A:$H,MATCH("이름참고",[2]ActorTable!$1:$1,0),0),"캐릭터없음"))</f>
        <v>솔</v>
      </c>
      <c r="E42" t="str">
        <f t="shared" ca="1" si="103"/>
        <v/>
      </c>
      <c r="F42" t="s">
        <v>408</v>
      </c>
      <c r="G42">
        <v>3</v>
      </c>
      <c r="H42">
        <v>6</v>
      </c>
      <c r="I42">
        <v>0</v>
      </c>
      <c r="J42">
        <v>7</v>
      </c>
      <c r="K42">
        <v>8</v>
      </c>
      <c r="L42">
        <v>0</v>
      </c>
      <c r="M42">
        <v>0</v>
      </c>
      <c r="N42">
        <v>0</v>
      </c>
      <c r="O42">
        <v>0</v>
      </c>
      <c r="P42">
        <v>0</v>
      </c>
      <c r="Q42">
        <v>18</v>
      </c>
      <c r="R42">
        <v>101</v>
      </c>
      <c r="S42" t="str">
        <f>IFERROR(VLOOKUP(R42,[2]WingLookTable!$A:$B,2,0),"캐릭터없음")</f>
        <v>Wing_BlackFullSineStripeFast</v>
      </c>
      <c r="T42">
        <f t="shared" ca="1" si="104"/>
        <v>193</v>
      </c>
      <c r="U42" t="str">
        <f t="shared" ca="1" si="105"/>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v>
      </c>
      <c r="V42" t="str">
        <f t="shared" ca="1" si="72"/>
        <v>{"dy":19,"sl":2,"id":"Actor2015m","stats":{"tr":3,"trp":6,"str":0,"dex":7,"int":8,"vit":0,"train":0,"wgGr0":0,"wgGr1":0,"wgGr2":0,"wgGr3":18,"wgLk":101}}</v>
      </c>
      <c r="AD42">
        <v>41</v>
      </c>
      <c r="AE42">
        <v>232</v>
      </c>
      <c r="AF42">
        <f t="shared" si="82"/>
        <v>1</v>
      </c>
    </row>
    <row r="43" spans="1:32">
      <c r="A43">
        <v>20</v>
      </c>
      <c r="B43">
        <f t="shared" ca="1" si="60"/>
        <v>1</v>
      </c>
      <c r="C43" t="str">
        <f t="shared" ca="1" si="99"/>
        <v>Actor3022m</v>
      </c>
      <c r="D43" t="str">
        <f>IF(ISBLANK(F43),"",
IFERROR(VLOOKUP(F43,[2]ActorTable!$A:$H,MATCH("이름참고",[2]ActorTable!$1:$1,0),0),"캐릭터없음"))</f>
        <v>프로토27</v>
      </c>
      <c r="E43" t="str">
        <f t="shared" ca="1" si="100"/>
        <v/>
      </c>
      <c r="F43" t="s">
        <v>364</v>
      </c>
      <c r="G43">
        <v>3</v>
      </c>
      <c r="H43">
        <v>6</v>
      </c>
      <c r="I43">
        <v>0</v>
      </c>
      <c r="J43">
        <v>10</v>
      </c>
      <c r="K43">
        <v>5</v>
      </c>
      <c r="L43">
        <v>0</v>
      </c>
      <c r="M43">
        <v>0</v>
      </c>
      <c r="N43">
        <v>0</v>
      </c>
      <c r="O43">
        <v>0</v>
      </c>
      <c r="P43">
        <v>0</v>
      </c>
      <c r="Q43">
        <v>18</v>
      </c>
      <c r="R43">
        <v>184</v>
      </c>
      <c r="S43" t="str">
        <f>IFERROR(VLOOKUP(R43,[2]WingLookTable!$A:$B,2,0),"캐릭터없음")</f>
        <v>Wing_DustPurpleOtherSineFullSlow</v>
      </c>
      <c r="T43">
        <f t="shared" ca="1" si="101"/>
        <v>148</v>
      </c>
      <c r="U4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v>
      </c>
      <c r="V43" t="str">
        <f t="shared" ca="1" si="72"/>
        <v>{"dy":20,"sl":1,"id":"Actor1216m","stats":{"tr":3,"trp":6,"str":0,"dex":10,"int":5,"vit":0,"train":0,"wgGr0":0,"wgGr1":0,"wgGr2":0,"wgGr3":18,"wgLk":184}}</v>
      </c>
      <c r="AD43">
        <v>42</v>
      </c>
      <c r="AE43">
        <v>236</v>
      </c>
      <c r="AF43">
        <f t="shared" si="82"/>
        <v>0</v>
      </c>
    </row>
    <row r="44" spans="1:32">
      <c r="A44">
        <v>20</v>
      </c>
      <c r="B44">
        <f t="shared" ca="1" si="60"/>
        <v>2</v>
      </c>
      <c r="C44" t="str">
        <f t="shared" ca="1" si="99"/>
        <v>Actor0201m</v>
      </c>
      <c r="D44" t="str">
        <f>IF(ISBLANK(F44),"",
IFERROR(VLOOKUP(F44,[2]ActorTable!$A:$H,MATCH("이름참고",[2]ActorTable!$1:$1,0),0),"캐릭터없음"))</f>
        <v>튤린</v>
      </c>
      <c r="E44" t="str">
        <f t="shared" ca="1" si="100"/>
        <v/>
      </c>
      <c r="F44" t="s">
        <v>380</v>
      </c>
      <c r="G44">
        <v>3</v>
      </c>
      <c r="H44">
        <v>6</v>
      </c>
      <c r="I44">
        <v>10</v>
      </c>
      <c r="J44">
        <v>5</v>
      </c>
      <c r="K44">
        <v>0</v>
      </c>
      <c r="L44">
        <v>0</v>
      </c>
      <c r="M44">
        <v>0</v>
      </c>
      <c r="N44">
        <v>0</v>
      </c>
      <c r="O44">
        <v>0</v>
      </c>
      <c r="P44">
        <v>0</v>
      </c>
      <c r="Q44">
        <v>18</v>
      </c>
      <c r="R44">
        <v>300</v>
      </c>
      <c r="S44" t="str">
        <f>IFERROR(VLOOKUP(R44,[2]WingLookTable!$A:$B,2,0),"캐릭터없음")</f>
        <v>Wing_DustBlueOtherOtherStripeSlow</v>
      </c>
      <c r="T44">
        <f t="shared" ca="1" si="101"/>
        <v>229</v>
      </c>
      <c r="U4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v>
      </c>
      <c r="V44" t="str">
        <f t="shared" ca="1" si="72"/>
        <v>{"dy":20,"sl":2,"id":"Actor0037m","stats":{"tr":3,"trp":6,"str":10,"dex":5,"int":0,"vit":0,"train":0,"wgGr0":0,"wgGr1":0,"wgGr2":0,"wgGr3":18,"wgLk":300}}</v>
      </c>
      <c r="AD44">
        <v>43</v>
      </c>
      <c r="AE44">
        <v>240</v>
      </c>
      <c r="AF44">
        <f t="shared" si="82"/>
        <v>1</v>
      </c>
    </row>
    <row r="45" spans="1:32">
      <c r="A45">
        <v>21</v>
      </c>
      <c r="B45">
        <f t="shared" ca="1" si="60"/>
        <v>1</v>
      </c>
      <c r="C45" t="str">
        <f t="shared" ca="1" si="99"/>
        <v>Actor2103m</v>
      </c>
      <c r="D45" t="str">
        <f>IF(ISBLANK(F45),"",
IFERROR(VLOOKUP(F45,[2]ActorTable!$A:$H,MATCH("이름참고",[2]ActorTable!$1:$1,0),0),"캐릭터없음"))</f>
        <v>케이저</v>
      </c>
      <c r="E45" t="str">
        <f t="shared" ca="1" si="100"/>
        <v/>
      </c>
      <c r="F45" t="s">
        <v>371</v>
      </c>
      <c r="G45">
        <v>3</v>
      </c>
      <c r="H45">
        <v>6</v>
      </c>
      <c r="I45">
        <v>0</v>
      </c>
      <c r="J45">
        <v>5</v>
      </c>
      <c r="K45">
        <v>10</v>
      </c>
      <c r="L45">
        <v>0</v>
      </c>
      <c r="M45">
        <v>0</v>
      </c>
      <c r="N45">
        <v>0</v>
      </c>
      <c r="O45">
        <v>0</v>
      </c>
      <c r="P45">
        <v>0</v>
      </c>
      <c r="Q45">
        <v>18</v>
      </c>
      <c r="R45">
        <v>169</v>
      </c>
      <c r="S45" t="str">
        <f>IFERROR(VLOOKUP(R45,[2]WingLookTable!$A:$B,2,0),"캐릭터없음")</f>
        <v>Wing_DustMultiOtherOtherFullFast</v>
      </c>
      <c r="T45">
        <f t="shared" ca="1" si="101"/>
        <v>240</v>
      </c>
      <c r="U45"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v>
      </c>
      <c r="V45" t="str">
        <f t="shared" ca="1" si="72"/>
        <v>{"dy":21,"sl":1,"id":"Actor0113m","stats":{"tr":3,"trp":6,"str":0,"dex":5,"int":10,"vit":0,"train":0,"wgGr0":0,"wgGr1":0,"wgGr2":0,"wgGr3":18,"wgLk":169}}</v>
      </c>
      <c r="AD45">
        <v>44</v>
      </c>
      <c r="AE45">
        <v>244</v>
      </c>
      <c r="AF45">
        <f t="shared" si="82"/>
        <v>0</v>
      </c>
    </row>
    <row r="46" spans="1:32">
      <c r="A46">
        <v>21</v>
      </c>
      <c r="B46">
        <f t="shared" ca="1" si="60"/>
        <v>2</v>
      </c>
      <c r="C46" t="str">
        <f t="shared" ref="C46" ca="1" si="106">VLOOKUP(RANDBETWEEN(1,COUNTA(Z:Z)-1),Z:AA,2,0)</f>
        <v>Actor1029m</v>
      </c>
      <c r="D46" t="str">
        <f>IF(ISBLANK(F46),"",
IFERROR(VLOOKUP(F46,[2]ActorTable!$A:$H,MATCH("이름참고",[2]ActorTable!$1:$1,0),0),"캐릭터없음"))</f>
        <v>플랜도</v>
      </c>
      <c r="E46" t="str">
        <f t="shared" ref="E46" ca="1" si="107">IF(AND(B46&lt;=OFFSET(B46,1,0),NOT(ISBLANK(F46))),
IF(F46=OFFSET(F46,1,0),"같음",""),"")</f>
        <v/>
      </c>
      <c r="F46" t="s">
        <v>339</v>
      </c>
      <c r="G46">
        <v>3</v>
      </c>
      <c r="H46">
        <v>6</v>
      </c>
      <c r="I46">
        <v>7</v>
      </c>
      <c r="J46">
        <v>8</v>
      </c>
      <c r="K46">
        <v>0</v>
      </c>
      <c r="L46">
        <v>0</v>
      </c>
      <c r="M46">
        <v>0</v>
      </c>
      <c r="N46">
        <v>0</v>
      </c>
      <c r="O46">
        <v>0</v>
      </c>
      <c r="P46">
        <v>0</v>
      </c>
      <c r="Q46">
        <v>18</v>
      </c>
      <c r="R46">
        <v>157</v>
      </c>
      <c r="S46" t="str">
        <f>IFERROR(VLOOKUP(R46,[2]WingLookTable!$A:$B,2,0),"캐릭터없음")</f>
        <v>Wing_DustGreenPatternPatternStripeSlow</v>
      </c>
      <c r="T46">
        <f t="shared" ref="T46" ca="1" si="108">VLOOKUP(RANDBETWEEN(1,COUNTA(AD:AD)-1),AD:AE,2,0)</f>
        <v>324</v>
      </c>
      <c r="U46" t="str">
        <f t="shared" ref="U46" ca="1" si="109">IF(ROW()=2,V46,OFFSET(U46,-1,0)&amp;IF(LEN(V46)=0,"",","&amp;V46))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v>
      </c>
      <c r="V46" t="str">
        <f t="shared" ca="1" si="72"/>
        <v>{"dy":21,"sl":2,"id":"Actor1039m","stats":{"tr":3,"trp":6,"str":7,"dex":8,"int":0,"vit":0,"train":0,"wgGr0":0,"wgGr1":0,"wgGr2":0,"wgGr3":18,"wgLk":157}}</v>
      </c>
      <c r="AD46">
        <v>45</v>
      </c>
      <c r="AE46">
        <v>248</v>
      </c>
      <c r="AF46">
        <f t="shared" si="82"/>
        <v>0</v>
      </c>
    </row>
    <row r="47" spans="1:32">
      <c r="A47">
        <v>22</v>
      </c>
      <c r="B47">
        <f t="shared" ca="1" si="60"/>
        <v>1</v>
      </c>
      <c r="C47" t="str">
        <f t="shared" ref="C47" ca="1" si="110">VLOOKUP(RANDBETWEEN(1,COUNTA(Z:Z)-1),Z:AA,2,0)</f>
        <v>Actor2235m</v>
      </c>
      <c r="D47" t="str">
        <f>IF(ISBLANK(F47),"",
IFERROR(VLOOKUP(F47,[2]ActorTable!$A:$H,MATCH("이름참고",[2]ActorTable!$1:$1,0),0),"캐릭터없음"))</f>
        <v>프리스</v>
      </c>
      <c r="E47" t="str">
        <f t="shared" ref="E47" ca="1" si="111">IF(AND(B47&lt;=OFFSET(B47,1,0),NOT(ISBLANK(F47))),
IF(F47=OFFSET(F47,1,0),"같음",""),"")</f>
        <v/>
      </c>
      <c r="F47" t="s">
        <v>367</v>
      </c>
      <c r="G47">
        <v>3</v>
      </c>
      <c r="H47">
        <v>6</v>
      </c>
      <c r="I47">
        <v>8</v>
      </c>
      <c r="J47">
        <v>7</v>
      </c>
      <c r="K47">
        <v>0</v>
      </c>
      <c r="L47">
        <v>0</v>
      </c>
      <c r="M47">
        <v>0</v>
      </c>
      <c r="N47">
        <v>0</v>
      </c>
      <c r="O47">
        <v>0</v>
      </c>
      <c r="P47">
        <v>0</v>
      </c>
      <c r="Q47">
        <v>18</v>
      </c>
      <c r="R47">
        <v>372</v>
      </c>
      <c r="S47" t="str">
        <f>IFERROR(VLOOKUP(R47,[2]WingLookTable!$A:$B,2,0),"캐릭터없음")</f>
        <v>Wing_WhiteFullNoiseOtherFast</v>
      </c>
      <c r="T47">
        <f t="shared" ref="T47" ca="1" si="112">VLOOKUP(RANDBETWEEN(1,COUNTA(AD:AD)-1),AD:AE,2,0)</f>
        <v>214</v>
      </c>
      <c r="U47" t="str">
        <f t="shared" ref="U47" ca="1" si="113">IF(ROW()=2,V47,OFFSET(U47,-1,0)&amp;IF(LEN(V47)=0,"",","&amp;V47))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v>
      </c>
      <c r="V47" t="str">
        <f t="shared" ca="1" si="72"/>
        <v>{"dy":22,"sl":1,"id":"Actor0125m","stats":{"tr":3,"trp":6,"str":8,"dex":7,"int":0,"vit":0,"train":0,"wgGr0":0,"wgGr1":0,"wgGr2":0,"wgGr3":18,"wgLk":372}}</v>
      </c>
      <c r="AD47">
        <v>46</v>
      </c>
      <c r="AE47">
        <v>252</v>
      </c>
      <c r="AF47">
        <f t="shared" si="82"/>
        <v>1</v>
      </c>
    </row>
    <row r="48" spans="1:32">
      <c r="A48">
        <v>22</v>
      </c>
      <c r="B48">
        <f t="shared" ca="1" si="60"/>
        <v>2</v>
      </c>
      <c r="C48" t="str">
        <f t="shared" ref="C48" ca="1" si="114">VLOOKUP(RANDBETWEEN(1,COUNTA(Z:Z)-1),Z:AA,2,0)</f>
        <v>Actor0024m</v>
      </c>
      <c r="D48" t="str">
        <f>IF(ISBLANK(F48),"",
IFERROR(VLOOKUP(F48,[2]ActorTable!$A:$H,MATCH("이름참고",[2]ActorTable!$1:$1,0),0),"캐릭터없음"))</f>
        <v>젤리아</v>
      </c>
      <c r="E48" t="str">
        <f t="shared" ref="E48" ca="1" si="115">IF(AND(B48&lt;=OFFSET(B48,1,0),NOT(ISBLANK(F48))),
IF(F48=OFFSET(F48,1,0),"같음",""),"")</f>
        <v/>
      </c>
      <c r="F48" t="s">
        <v>383</v>
      </c>
      <c r="G48">
        <v>3</v>
      </c>
      <c r="H48">
        <v>6</v>
      </c>
      <c r="I48">
        <v>8</v>
      </c>
      <c r="J48">
        <v>0</v>
      </c>
      <c r="K48">
        <v>7</v>
      </c>
      <c r="L48">
        <v>0</v>
      </c>
      <c r="M48">
        <v>0</v>
      </c>
      <c r="N48">
        <v>0</v>
      </c>
      <c r="O48">
        <v>0</v>
      </c>
      <c r="P48">
        <v>0</v>
      </c>
      <c r="Q48">
        <v>18</v>
      </c>
      <c r="R48">
        <v>321</v>
      </c>
      <c r="S48" t="str">
        <f>IFERROR(VLOOKUP(R48,[2]WingLookTable!$A:$B,2,0),"캐릭터없음")</f>
        <v>Wing_DustMultiOtherOtherOtherSlow</v>
      </c>
      <c r="T48">
        <f t="shared" ref="T48" ca="1" si="116">VLOOKUP(RANDBETWEEN(1,COUNTA(AD:AD)-1),AD:AE,2,0)</f>
        <v>137</v>
      </c>
      <c r="U48" t="str">
        <f t="shared" ref="U48" ca="1" si="117">IF(ROW()=2,V48,OFFSET(U48,-1,0)&amp;IF(LEN(V48)=0,"",","&amp;V48))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v>
      </c>
      <c r="V48" t="str">
        <f t="shared" ca="1" si="72"/>
        <v>{"dy":22,"sl":2,"id":"Actor1005m","stats":{"tr":3,"trp":6,"str":8,"dex":0,"int":7,"vit":0,"train":0,"wgGr0":0,"wgGr1":0,"wgGr2":0,"wgGr3":18,"wgLk":321}}</v>
      </c>
      <c r="AD48">
        <v>47</v>
      </c>
      <c r="AE48">
        <v>256</v>
      </c>
      <c r="AF48">
        <f t="shared" si="82"/>
        <v>1</v>
      </c>
    </row>
    <row r="49" spans="1:32">
      <c r="A49">
        <v>23</v>
      </c>
      <c r="B49">
        <f t="shared" ca="1" si="60"/>
        <v>1</v>
      </c>
      <c r="C49" t="str">
        <f t="shared" ref="C49" ca="1" si="118">VLOOKUP(RANDBETWEEN(1,COUNTA(Z:Z)-1),Z:AA,2,0)</f>
        <v>Actor0240m</v>
      </c>
      <c r="D49" t="str">
        <f>IF(ISBLANK(F49),"",
IFERROR(VLOOKUP(F49,[2]ActorTable!$A:$H,MATCH("이름참고",[2]ActorTable!$1:$1,0),0),"캐릭터없음"))</f>
        <v>오비우스</v>
      </c>
      <c r="E49" t="str">
        <f t="shared" ref="E49" ca="1" si="119">IF(AND(B49&lt;=OFFSET(B49,1,0),NOT(ISBLANK(F49))),
IF(F49=OFFSET(F49,1,0),"같음",""),"")</f>
        <v/>
      </c>
      <c r="F49" t="s">
        <v>349</v>
      </c>
      <c r="G49">
        <v>3</v>
      </c>
      <c r="H49">
        <v>6</v>
      </c>
      <c r="I49">
        <v>0</v>
      </c>
      <c r="J49">
        <v>15</v>
      </c>
      <c r="K49">
        <v>0</v>
      </c>
      <c r="L49">
        <v>0</v>
      </c>
      <c r="M49">
        <v>0</v>
      </c>
      <c r="N49">
        <v>0</v>
      </c>
      <c r="O49">
        <v>0</v>
      </c>
      <c r="P49">
        <v>0</v>
      </c>
      <c r="Q49">
        <v>18</v>
      </c>
      <c r="R49">
        <v>336</v>
      </c>
      <c r="S49" t="str">
        <f>IFERROR(VLOOKUP(R49,[2]WingLookTable!$A:$B,2,0),"캐릭터없음")</f>
        <v>Wing_DustRedSineNoiseOtherSlow</v>
      </c>
      <c r="T49">
        <f t="shared" ref="T49" ca="1" si="120">VLOOKUP(RANDBETWEEN(1,COUNTA(AD:AD)-1),AD:AE,2,0)</f>
        <v>199</v>
      </c>
      <c r="U49" t="str">
        <f t="shared" ref="U49" ca="1" si="121">IF(ROW()=2,V49,OFFSET(U49,-1,0)&amp;IF(LEN(V49)=0,"",","&amp;V49))</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v>
      </c>
      <c r="V49" t="str">
        <f t="shared" ca="1" si="72"/>
        <v>{"dy":23,"sl":1,"id":"Actor1141m","stats":{"tr":3,"trp":6,"str":0,"dex":15,"int":0,"vit":0,"train":0,"wgGr0":0,"wgGr1":0,"wgGr2":0,"wgGr3":18,"wgLk":336}}</v>
      </c>
      <c r="AD49">
        <v>48</v>
      </c>
      <c r="AE49">
        <v>260</v>
      </c>
      <c r="AF49">
        <f t="shared" si="82"/>
        <v>1</v>
      </c>
    </row>
    <row r="50" spans="1:32">
      <c r="A50">
        <v>23</v>
      </c>
      <c r="B50">
        <f t="shared" ca="1" si="60"/>
        <v>2</v>
      </c>
      <c r="C50" t="str">
        <f t="shared" ref="C50" ca="1" si="122">VLOOKUP(RANDBETWEEN(1,COUNTA(Z:Z)-1),Z:AA,2,0)</f>
        <v>Actor2235m</v>
      </c>
      <c r="D50" t="str">
        <f>IF(ISBLANK(F50),"",
IFERROR(VLOOKUP(F50,[2]ActorTable!$A:$H,MATCH("이름참고",[2]ActorTable!$1:$1,0),0),"캐릭터없음"))</f>
        <v>도스로프</v>
      </c>
      <c r="E50" t="str">
        <f t="shared" ref="E50" ca="1" si="123">IF(AND(B50&lt;=OFFSET(B50,1,0),NOT(ISBLANK(F50))),
IF(F50=OFFSET(F50,1,0),"같음",""),"")</f>
        <v/>
      </c>
      <c r="F50" t="s">
        <v>389</v>
      </c>
      <c r="G50">
        <v>3</v>
      </c>
      <c r="H50">
        <v>6</v>
      </c>
      <c r="I50">
        <v>0</v>
      </c>
      <c r="J50">
        <v>0</v>
      </c>
      <c r="K50">
        <v>15</v>
      </c>
      <c r="L50">
        <v>0</v>
      </c>
      <c r="M50">
        <v>0</v>
      </c>
      <c r="N50">
        <v>0</v>
      </c>
      <c r="O50">
        <v>0</v>
      </c>
      <c r="P50">
        <v>0</v>
      </c>
      <c r="Q50">
        <v>18</v>
      </c>
      <c r="R50">
        <v>163</v>
      </c>
      <c r="S50" t="str">
        <f>IFERROR(VLOOKUP(R50,[2]WingLookTable!$A:$B,2,0),"캐릭터없음")</f>
        <v>Wing_DustGreenSineOtherFullFast</v>
      </c>
      <c r="T50">
        <f t="shared" ref="T50" ca="1" si="124">VLOOKUP(RANDBETWEEN(1,COUNTA(AD:AD)-1),AD:AE,2,0)</f>
        <v>184</v>
      </c>
      <c r="U50" t="str">
        <f t="shared" ref="U50" ca="1" si="125">IF(ROW()=2,V50,OFFSET(U50,-1,0)&amp;IF(LEN(V50)=0,"",","&amp;V50))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v>
      </c>
      <c r="V50" t="str">
        <f t="shared" ca="1" si="72"/>
        <v>{"dy":23,"sl":2,"id":"Actor0030m","stats":{"tr":3,"trp":6,"str":0,"dex":0,"int":15,"vit":0,"train":0,"wgGr0":0,"wgGr1":0,"wgGr2":0,"wgGr3":18,"wgLk":163}}</v>
      </c>
      <c r="AD50">
        <v>49</v>
      </c>
      <c r="AE50">
        <v>264</v>
      </c>
      <c r="AF50">
        <f t="shared" si="82"/>
        <v>1</v>
      </c>
    </row>
    <row r="51" spans="1:32">
      <c r="A51">
        <v>24</v>
      </c>
      <c r="B51">
        <f t="shared" ca="1" si="60"/>
        <v>1</v>
      </c>
      <c r="C51" t="str">
        <f t="shared" ca="1" si="99"/>
        <v>Actor1216m</v>
      </c>
      <c r="D51" t="str">
        <f>IF(ISBLANK(F51),"",
IFERROR(VLOOKUP(F51,[2]ActorTable!$A:$H,MATCH("이름참고",[2]ActorTable!$1:$1,0),0),"캐릭터없음"))</f>
        <v>린하이</v>
      </c>
      <c r="E51" t="str">
        <f t="shared" ca="1" si="100"/>
        <v/>
      </c>
      <c r="F51" t="s">
        <v>474</v>
      </c>
      <c r="G51">
        <v>3</v>
      </c>
      <c r="H51">
        <v>6</v>
      </c>
      <c r="I51">
        <v>15</v>
      </c>
      <c r="J51">
        <v>0</v>
      </c>
      <c r="K51">
        <v>0</v>
      </c>
      <c r="L51">
        <v>0</v>
      </c>
      <c r="M51">
        <v>0</v>
      </c>
      <c r="N51">
        <v>0</v>
      </c>
      <c r="O51">
        <v>0</v>
      </c>
      <c r="P51">
        <v>0</v>
      </c>
      <c r="Q51">
        <v>18</v>
      </c>
      <c r="R51">
        <v>121</v>
      </c>
      <c r="S51" t="str">
        <f>IFERROR(VLOOKUP(R51,[2]WingLookTable!$A:$B,2,0),"캐릭터없음")</f>
        <v>Wing_BlueSinePatternFullSlow</v>
      </c>
      <c r="T51">
        <f t="shared" ca="1" si="101"/>
        <v>252</v>
      </c>
      <c r="U51"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v>
      </c>
      <c r="V51" t="str">
        <f t="shared" ca="1" si="72"/>
        <v>{"dy":24,"sl":1,"id":"Actor2235m","stats":{"tr":3,"trp":6,"str":15,"dex":0,"int":0,"vit":0,"train":0,"wgGr0":0,"wgGr1":0,"wgGr2":0,"wgGr3":18,"wgLk":121}}</v>
      </c>
      <c r="AD51">
        <v>50</v>
      </c>
      <c r="AE51">
        <v>268</v>
      </c>
      <c r="AF51">
        <f t="shared" si="82"/>
        <v>0</v>
      </c>
    </row>
    <row r="52" spans="1:32">
      <c r="A52">
        <v>24</v>
      </c>
      <c r="B52">
        <f t="shared" ca="1" si="60"/>
        <v>2</v>
      </c>
      <c r="C52" t="str">
        <f t="shared" ca="1" si="99"/>
        <v>Actor2120m</v>
      </c>
      <c r="D52" t="str">
        <f>IF(ISBLANK(F52),"",
IFERROR(VLOOKUP(F52,[2]ActorTable!$A:$H,MATCH("이름참고",[2]ActorTable!$1:$1,0),0),"캐릭터없음"))</f>
        <v>카츄진</v>
      </c>
      <c r="E52" t="str">
        <f t="shared" ca="1" si="100"/>
        <v/>
      </c>
      <c r="F52" t="s">
        <v>354</v>
      </c>
      <c r="G52">
        <v>3</v>
      </c>
      <c r="H52">
        <v>6</v>
      </c>
      <c r="I52">
        <v>7</v>
      </c>
      <c r="J52">
        <v>8</v>
      </c>
      <c r="K52">
        <v>0</v>
      </c>
      <c r="L52">
        <v>0</v>
      </c>
      <c r="M52">
        <v>0</v>
      </c>
      <c r="N52">
        <v>0</v>
      </c>
      <c r="O52">
        <v>0</v>
      </c>
      <c r="P52">
        <v>0</v>
      </c>
      <c r="Q52">
        <v>18</v>
      </c>
      <c r="R52">
        <v>105</v>
      </c>
      <c r="S52" t="str">
        <f>IFERROR(VLOOKUP(R52,[2]WingLookTable!$A:$B,2,0),"캐릭터없음")</f>
        <v>Wing_BlueNoisePatternFullFast</v>
      </c>
      <c r="T52">
        <f t="shared" ca="1" si="101"/>
        <v>157</v>
      </c>
      <c r="U52" t="str">
        <f t="shared" ref="U52" ca="1" si="126">IF(ROW()=2,V52,OFFSET(U52,-1,0)&amp;IF(LEN(V52)=0,"",","&amp;V52))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v>
      </c>
      <c r="V52" t="str">
        <f t="shared" ref="V52" ca="1" si="127">"{"""&amp;A$1&amp;""":"&amp;A52
&amp;","""&amp;B$1&amp;""":"&amp;B52
&amp;IF(LEN(F52)=0,"",","""&amp;F$1&amp;""":"""&amp;F52&amp;"""")
&amp;IF(LEN(F52)=0,"",",""stats"":{")
&amp;IF(LEN(F52)=0,"",""""&amp;G$1&amp;""":"&amp;G52)
&amp;IF(LEN(F52)=0,"",","""&amp;H$1&amp;""":"&amp;H52)
&amp;IF(LEN(F52)=0,"",","""&amp;I$1&amp;""":"&amp;I52)
&amp;IF(LEN(F52)=0,"",","""&amp;J$1&amp;""":"&amp;J52)
&amp;IF(LEN(F52)=0,"",","""&amp;K$1&amp;""":"&amp;K52)
&amp;IF(LEN(F52)=0,"",","""&amp;L$1&amp;""":"&amp;L52)
&amp;IF(LEN(F52)=0,"",","""&amp;M$1&amp;""":"&amp;M52)
&amp;IF(LEN(F52)=0,"",","""&amp;N$1&amp;""":"&amp;N52)
&amp;IF(LEN(F52)=0,"",","""&amp;O$1&amp;""":"&amp;O52)
&amp;IF(LEN(F52)=0,"",","""&amp;P$1&amp;""":"&amp;P52)
&amp;IF(LEN(F52)=0,"",","""&amp;Q$1&amp;""":"&amp;Q52)
&amp;IF(LEN(F52)=0,"",","""&amp;R$1&amp;""":"&amp;R52)
&amp;IF(LEN(F52)=0,"","}")&amp;"}"</f>
        <v>{"dy":24,"sl":2,"id":"Actor3117m","stats":{"tr":3,"trp":6,"str":7,"dex":8,"int":0,"vit":0,"train":0,"wgGr0":0,"wgGr1":0,"wgGr2":0,"wgGr3":18,"wgLk":105}}</v>
      </c>
      <c r="AD52">
        <v>51</v>
      </c>
      <c r="AE52">
        <v>272</v>
      </c>
      <c r="AF52">
        <f t="shared" si="82"/>
        <v>1</v>
      </c>
    </row>
    <row r="53" spans="1:32">
      <c r="A53">
        <v>24</v>
      </c>
      <c r="B53">
        <f t="shared" ca="1" si="60"/>
        <v>3</v>
      </c>
      <c r="C53" t="str">
        <f t="shared" ref="C53" ca="1" si="128">VLOOKUP(RANDBETWEEN(1,COUNTA(Z:Z)-1),Z:AA,2,0)</f>
        <v>Actor0201m</v>
      </c>
      <c r="D53" t="str">
        <f>IF(ISBLANK(F53),"",
IFERROR(VLOOKUP(F53,[2]ActorTable!$A:$H,MATCH("이름참고",[2]ActorTable!$1:$1,0),0),"캐릭터없음"))</f>
        <v>헤르윈</v>
      </c>
      <c r="E53" t="str">
        <f t="shared" ref="E53" ca="1" si="129">IF(AND(B53&lt;=OFFSET(B53,1,0),NOT(ISBLANK(F53))),
IF(F53=OFFSET(F53,1,0),"같음",""),"")</f>
        <v/>
      </c>
      <c r="F53" t="s">
        <v>365</v>
      </c>
      <c r="G53">
        <v>3</v>
      </c>
      <c r="H53">
        <v>6</v>
      </c>
      <c r="I53">
        <v>0</v>
      </c>
      <c r="J53">
        <v>8</v>
      </c>
      <c r="K53">
        <v>7</v>
      </c>
      <c r="L53">
        <v>0</v>
      </c>
      <c r="M53">
        <v>0</v>
      </c>
      <c r="N53">
        <v>0</v>
      </c>
      <c r="O53">
        <v>0</v>
      </c>
      <c r="P53">
        <v>0</v>
      </c>
      <c r="Q53">
        <v>18</v>
      </c>
      <c r="R53">
        <v>315</v>
      </c>
      <c r="S53" t="str">
        <f>IFERROR(VLOOKUP(R53,[2]WingLookTable!$A:$B,2,0),"캐릭터없음")</f>
        <v>Wing_DustMultiNoiseOtherOtherSlow</v>
      </c>
      <c r="T53">
        <f t="shared" ref="T53" ca="1" si="130">VLOOKUP(RANDBETWEEN(1,COUNTA(AD:AD)-1),AD:AE,2,0)</f>
        <v>236</v>
      </c>
      <c r="U53" t="str">
        <f t="shared" ref="U53" ca="1" si="131">IF(ROW()=2,V53,OFFSET(U53,-1,0)&amp;IF(LEN(V53)=0,"",","&amp;V53))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v>
      </c>
      <c r="V53" t="str">
        <f t="shared" ref="V53" ca="1" si="132">"{"""&amp;A$1&amp;""":"&amp;A53
&amp;","""&amp;B$1&amp;""":"&amp;B53
&amp;IF(LEN(F53)=0,"",","""&amp;F$1&amp;""":"""&amp;F53&amp;"""")
&amp;IF(LEN(F53)=0,"",",""stats"":{")
&amp;IF(LEN(F53)=0,"",""""&amp;G$1&amp;""":"&amp;G53)
&amp;IF(LEN(F53)=0,"",","""&amp;H$1&amp;""":"&amp;H53)
&amp;IF(LEN(F53)=0,"",","""&amp;I$1&amp;""":"&amp;I53)
&amp;IF(LEN(F53)=0,"",","""&amp;J$1&amp;""":"&amp;J53)
&amp;IF(LEN(F53)=0,"",","""&amp;K$1&amp;""":"&amp;K53)
&amp;IF(LEN(F53)=0,"",","""&amp;L$1&amp;""":"&amp;L53)
&amp;IF(LEN(F53)=0,"",","""&amp;M$1&amp;""":"&amp;M53)
&amp;IF(LEN(F53)=0,"",","""&amp;N$1&amp;""":"&amp;N53)
&amp;IF(LEN(F53)=0,"",","""&amp;O$1&amp;""":"&amp;O53)
&amp;IF(LEN(F53)=0,"",","""&amp;P$1&amp;""":"&amp;P53)
&amp;IF(LEN(F53)=0,"",","""&amp;Q$1&amp;""":"&amp;Q53)
&amp;IF(LEN(F53)=0,"",","""&amp;R$1&amp;""":"&amp;R53)
&amp;IF(LEN(F53)=0,"","}")&amp;"}"</f>
        <v>{"dy":24,"sl":3,"id":"Actor0007m","stats":{"tr":3,"trp":6,"str":0,"dex":8,"int":7,"vit":0,"train":0,"wgGr0":0,"wgGr1":0,"wgGr2":0,"wgGr3":18,"wgLk":315}}</v>
      </c>
      <c r="AD53">
        <v>52</v>
      </c>
      <c r="AE53">
        <v>276</v>
      </c>
      <c r="AF53">
        <f t="shared" si="82"/>
        <v>1</v>
      </c>
    </row>
    <row r="54" spans="1:32">
      <c r="A54">
        <v>25</v>
      </c>
      <c r="B54">
        <f t="shared" ca="1" si="60"/>
        <v>1</v>
      </c>
      <c r="C54" t="str">
        <f t="shared" ca="1" si="99"/>
        <v>Actor3114m</v>
      </c>
      <c r="D54" t="str">
        <f>IF(ISBLANK(F54),"",
IFERROR(VLOOKUP(F54,[2]ActorTable!$A:$H,MATCH("이름참고",[2]ActorTable!$1:$1,0),0),"캐릭터없음"))</f>
        <v>닉스</v>
      </c>
      <c r="E54" t="str">
        <f t="shared" ca="1" si="100"/>
        <v/>
      </c>
      <c r="F54" t="s">
        <v>319</v>
      </c>
      <c r="G54">
        <v>3</v>
      </c>
      <c r="H54">
        <v>6</v>
      </c>
      <c r="I54">
        <v>8</v>
      </c>
      <c r="J54">
        <v>7</v>
      </c>
      <c r="K54">
        <v>0</v>
      </c>
      <c r="L54">
        <v>0</v>
      </c>
      <c r="M54">
        <v>0</v>
      </c>
      <c r="N54">
        <v>0</v>
      </c>
      <c r="O54">
        <v>0</v>
      </c>
      <c r="P54">
        <v>0</v>
      </c>
      <c r="Q54">
        <v>18</v>
      </c>
      <c r="R54">
        <v>220</v>
      </c>
      <c r="S54" t="str">
        <f>IFERROR(VLOOKUP(R54,[2]WingLookTable!$A:$B,2,0),"캐릭터없음")</f>
        <v>Wing_GreenPatternPatternFullSlow</v>
      </c>
      <c r="T54">
        <f t="shared" ca="1" si="101"/>
        <v>172</v>
      </c>
      <c r="U5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v>
      </c>
      <c r="V54" t="str">
        <f t="shared" ca="1" si="72"/>
        <v>{"dy":25,"sl":1,"id":"Actor1109m","stats":{"tr":3,"trp":6,"str":8,"dex":7,"int":0,"vit":0,"train":0,"wgGr0":0,"wgGr1":0,"wgGr2":0,"wgGr3":18,"wgLk":220}}</v>
      </c>
      <c r="AD54">
        <v>53</v>
      </c>
      <c r="AE54">
        <v>280</v>
      </c>
      <c r="AF54">
        <f t="shared" si="82"/>
        <v>1</v>
      </c>
    </row>
    <row r="55" spans="1:32">
      <c r="A55">
        <v>25</v>
      </c>
      <c r="B55">
        <f t="shared" ca="1" si="60"/>
        <v>2</v>
      </c>
      <c r="C55" t="str">
        <f t="shared" ref="C55" ca="1" si="133">VLOOKUP(RANDBETWEEN(1,COUNTA(Z:Z)-1),Z:AA,2,0)</f>
        <v>Actor0024m</v>
      </c>
      <c r="D55" t="str">
        <f>IF(ISBLANK(F55),"",
IFERROR(VLOOKUP(F55,[2]ActorTable!$A:$H,MATCH("이름참고",[2]ActorTable!$1:$1,0),0),"캐릭터없음"))</f>
        <v>러센트</v>
      </c>
      <c r="E55" t="str">
        <f t="shared" ref="E55" ca="1" si="134">IF(AND(B55&lt;=OFFSET(B55,1,0),NOT(ISBLANK(F55))),
IF(F55=OFFSET(F55,1,0),"같음",""),"")</f>
        <v/>
      </c>
      <c r="F55" t="s">
        <v>384</v>
      </c>
      <c r="G55">
        <v>3</v>
      </c>
      <c r="H55">
        <v>6</v>
      </c>
      <c r="I55">
        <v>7</v>
      </c>
      <c r="J55">
        <v>0</v>
      </c>
      <c r="K55">
        <v>0</v>
      </c>
      <c r="L55">
        <v>8</v>
      </c>
      <c r="M55">
        <v>0</v>
      </c>
      <c r="N55">
        <v>0</v>
      </c>
      <c r="O55">
        <v>0</v>
      </c>
      <c r="P55">
        <v>0</v>
      </c>
      <c r="Q55">
        <v>18</v>
      </c>
      <c r="R55">
        <v>312</v>
      </c>
      <c r="S55" t="str">
        <f>IFERROR(VLOOKUP(R55,[2]WingLookTable!$A:$B,2,0),"캐릭터없음")</f>
        <v>Wing_DustMultiNoiseOtherFullFast</v>
      </c>
      <c r="T55">
        <f t="shared" ref="T55" ca="1" si="135">VLOOKUP(RANDBETWEEN(1,COUNTA(AD:AD)-1),AD:AE,2,0)</f>
        <v>291</v>
      </c>
      <c r="U55" t="str">
        <f t="shared" ref="U55" ca="1" si="136">IF(ROW()=2,V55,OFFSET(U55,-1,0)&amp;IF(LEN(V55)=0,"",","&amp;V55))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v>
      </c>
      <c r="V55" t="str">
        <f t="shared" ca="1" si="72"/>
        <v>{"dy":25,"sl":2,"id":"Actor0024m","stats":{"tr":3,"trp":6,"str":7,"dex":0,"int":0,"vit":8,"train":0,"wgGr0":0,"wgGr1":0,"wgGr2":0,"wgGr3":18,"wgLk":312}}</v>
      </c>
      <c r="AD55">
        <v>54</v>
      </c>
      <c r="AE55">
        <v>284</v>
      </c>
      <c r="AF55">
        <f t="shared" si="82"/>
        <v>1</v>
      </c>
    </row>
    <row r="56" spans="1:32">
      <c r="A56">
        <v>26</v>
      </c>
      <c r="B56">
        <f t="shared" ca="1" si="60"/>
        <v>1</v>
      </c>
      <c r="C56" t="str">
        <f t="shared" ref="C56" ca="1" si="137">VLOOKUP(RANDBETWEEN(1,COUNTA(Z:Z)-1),Z:AA,2,0)</f>
        <v>Actor0125m</v>
      </c>
      <c r="D56" t="str">
        <f>IF(ISBLANK(F56),"",
IFERROR(VLOOKUP(F56,[2]ActorTable!$A:$H,MATCH("이름참고",[2]ActorTable!$1:$1,0),0),"캐릭터없음"))</f>
        <v>베이</v>
      </c>
      <c r="E56" t="str">
        <f t="shared" ref="E56" ca="1" si="138">IF(AND(B56&lt;=OFFSET(B56,1,0),NOT(ISBLANK(F56))),
IF(F56=OFFSET(F56,1,0),"같음",""),"")</f>
        <v/>
      </c>
      <c r="F56" t="s">
        <v>315</v>
      </c>
      <c r="G56">
        <v>3</v>
      </c>
      <c r="H56">
        <v>6</v>
      </c>
      <c r="I56">
        <v>15</v>
      </c>
      <c r="J56">
        <v>0</v>
      </c>
      <c r="K56">
        <v>0</v>
      </c>
      <c r="L56">
        <v>0</v>
      </c>
      <c r="M56">
        <v>0</v>
      </c>
      <c r="N56">
        <v>0</v>
      </c>
      <c r="O56">
        <v>0</v>
      </c>
      <c r="P56">
        <v>0</v>
      </c>
      <c r="Q56">
        <v>18</v>
      </c>
      <c r="R56">
        <v>328</v>
      </c>
      <c r="S56" t="str">
        <f>IFERROR(VLOOKUP(R56,[2]WingLookTable!$A:$B,2,0),"캐릭터없음")</f>
        <v>Wing_DustRedFullBeeOtherSlow</v>
      </c>
      <c r="T56">
        <f t="shared" ref="T56" ca="1" si="139">VLOOKUP(RANDBETWEEN(1,COUNTA(AD:AD)-1),AD:AE,2,0)</f>
        <v>117</v>
      </c>
      <c r="U56" t="str">
        <f t="shared" ref="U56" ca="1" si="140">IF(ROW()=2,V56,OFFSET(U56,-1,0)&amp;IF(LEN(V56)=0,"",","&amp;V56))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v>
      </c>
      <c r="V56" t="str">
        <f t="shared" ca="1" si="72"/>
        <v>{"dy":26,"sl":1,"id":"Actor0104m","stats":{"tr":3,"trp":6,"str":15,"dex":0,"int":0,"vit":0,"train":0,"wgGr0":0,"wgGr1":0,"wgGr2":0,"wgGr3":18,"wgLk":328}}</v>
      </c>
      <c r="AD56">
        <v>55</v>
      </c>
      <c r="AE56">
        <v>288</v>
      </c>
      <c r="AF56">
        <f t="shared" si="82"/>
        <v>1</v>
      </c>
    </row>
    <row r="57" spans="1:32">
      <c r="A57">
        <v>26</v>
      </c>
      <c r="B57">
        <f t="shared" ca="1" si="60"/>
        <v>2</v>
      </c>
      <c r="C57" t="str">
        <f t="shared" ref="C57" ca="1" si="141">VLOOKUP(RANDBETWEEN(1,COUNTA(Z:Z)-1),Z:AA,2,0)</f>
        <v>Actor3231m</v>
      </c>
      <c r="D57" t="str">
        <f>IF(ISBLANK(F57),"",
IFERROR(VLOOKUP(F57,[2]ActorTable!$A:$H,MATCH("이름참고",[2]ActorTable!$1:$1,0),0),"캐릭터없음"))</f>
        <v>딘즈</v>
      </c>
      <c r="E57" t="str">
        <f t="shared" ref="E57" ca="1" si="142">IF(AND(B57&lt;=OFFSET(B57,1,0),NOT(ISBLANK(F57))),
IF(F57=OFFSET(F57,1,0),"같음",""),"")</f>
        <v/>
      </c>
      <c r="F57" t="s">
        <v>460</v>
      </c>
      <c r="G57">
        <v>3</v>
      </c>
      <c r="H57">
        <v>6</v>
      </c>
      <c r="I57">
        <v>7</v>
      </c>
      <c r="J57">
        <v>0</v>
      </c>
      <c r="K57">
        <v>8</v>
      </c>
      <c r="L57">
        <v>0</v>
      </c>
      <c r="M57">
        <v>0</v>
      </c>
      <c r="N57">
        <v>0</v>
      </c>
      <c r="O57">
        <v>0</v>
      </c>
      <c r="P57">
        <v>0</v>
      </c>
      <c r="Q57">
        <v>18</v>
      </c>
      <c r="R57">
        <v>229</v>
      </c>
      <c r="S57" t="str">
        <f>IFERROR(VLOOKUP(R57,[2]WingLookTable!$A:$B,2,0),"캐릭터없음")</f>
        <v>Wing_MultiOtherOtherOtherFast</v>
      </c>
      <c r="T57">
        <f t="shared" ref="T57" ca="1" si="143">VLOOKUP(RANDBETWEEN(1,COUNTA(AD:AD)-1),AD:AE,2,0)</f>
        <v>148</v>
      </c>
      <c r="U57" t="str">
        <f t="shared" ref="U57" ca="1" si="144">IF(ROW()=2,V57,OFFSET(U57,-1,0)&amp;IF(LEN(V57)=0,"",","&amp;V57))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v>
      </c>
      <c r="V57" t="str">
        <f t="shared" ca="1" si="72"/>
        <v>{"dy":26,"sl":2,"id":"Actor3022m","stats":{"tr":3,"trp":6,"str":7,"dex":0,"int":8,"vit":0,"train":0,"wgGr0":0,"wgGr1":0,"wgGr2":0,"wgGr3":18,"wgLk":229}}</v>
      </c>
      <c r="AD57">
        <v>56</v>
      </c>
      <c r="AE57">
        <v>291</v>
      </c>
      <c r="AF57">
        <f t="shared" si="82"/>
        <v>0</v>
      </c>
    </row>
    <row r="58" spans="1:32">
      <c r="A58">
        <v>27</v>
      </c>
      <c r="B58">
        <f t="shared" ca="1" si="60"/>
        <v>1</v>
      </c>
      <c r="C58" t="str">
        <f t="shared" ca="1" si="99"/>
        <v>Actor1141m</v>
      </c>
      <c r="D58" t="str">
        <f>IF(ISBLANK(F58),"",
IFERROR(VLOOKUP(F58,[2]ActorTable!$A:$H,MATCH("이름참고",[2]ActorTable!$1:$1,0),0),"캐릭터없음"))</f>
        <v>테이슨</v>
      </c>
      <c r="E58" t="str">
        <f t="shared" ca="1" si="100"/>
        <v/>
      </c>
      <c r="F58" t="s">
        <v>360</v>
      </c>
      <c r="G58">
        <v>3</v>
      </c>
      <c r="H58">
        <v>6</v>
      </c>
      <c r="I58">
        <v>15</v>
      </c>
      <c r="J58">
        <v>0</v>
      </c>
      <c r="K58">
        <v>0</v>
      </c>
      <c r="L58">
        <v>0</v>
      </c>
      <c r="M58">
        <v>0</v>
      </c>
      <c r="N58">
        <v>0</v>
      </c>
      <c r="O58">
        <v>0</v>
      </c>
      <c r="P58">
        <v>0</v>
      </c>
      <c r="Q58">
        <v>18</v>
      </c>
      <c r="R58">
        <v>318</v>
      </c>
      <c r="S58" t="str">
        <f>IFERROR(VLOOKUP(R58,[2]WingLookTable!$A:$B,2,0),"캐릭터없음")</f>
        <v>Wing_DustMultiOtherOtherOtherFast</v>
      </c>
      <c r="T58">
        <f t="shared" ref="T58:T60" ca="1" si="145">VLOOKUP(RANDBETWEEN(1,COUNTA(AD:AD)-1),AD:AE,2,0)</f>
        <v>280</v>
      </c>
      <c r="U58" t="str">
        <f t="shared" ref="U58:U60" ca="1" si="146">IF(ROW()=2,V58,OFFSET(U58,-1,0)&amp;IF(LEN(V58)=0,"",","&amp;V58))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v>
      </c>
      <c r="V58" t="str">
        <f t="shared" ca="1" si="72"/>
        <v>{"dy":27,"sl":1,"id":"Actor1108m","stats":{"tr":3,"trp":6,"str":15,"dex":0,"int":0,"vit":0,"train":0,"wgGr0":0,"wgGr1":0,"wgGr2":0,"wgGr3":18,"wgLk":318}}</v>
      </c>
      <c r="AD58">
        <v>57</v>
      </c>
      <c r="AE58">
        <v>294</v>
      </c>
      <c r="AF58">
        <f t="shared" si="82"/>
        <v>1</v>
      </c>
    </row>
    <row r="59" spans="1:32">
      <c r="A59">
        <v>27</v>
      </c>
      <c r="B59">
        <f t="shared" ca="1" si="60"/>
        <v>2</v>
      </c>
      <c r="C59" t="str">
        <f t="shared" ref="C59" ca="1" si="147">VLOOKUP(RANDBETWEEN(1,COUNTA(Z:Z)-1),Z:AA,2,0)</f>
        <v>Actor0007m</v>
      </c>
      <c r="D59" t="str">
        <f>IF(ISBLANK(F59),"",
IFERROR(VLOOKUP(F59,[2]ActorTable!$A:$H,MATCH("이름참고",[2]ActorTable!$1:$1,0),0),"캐릭터없음"))</f>
        <v>롤라</v>
      </c>
      <c r="E59" t="str">
        <f t="shared" ref="E59" ca="1" si="148">IF(AND(B59&lt;=OFFSET(B59,1,0),NOT(ISBLANK(F59))),
IF(F59=OFFSET(F59,1,0),"같음",""),"")</f>
        <v/>
      </c>
      <c r="F59" t="s">
        <v>327</v>
      </c>
      <c r="G59">
        <v>3</v>
      </c>
      <c r="H59">
        <v>6</v>
      </c>
      <c r="I59">
        <v>0</v>
      </c>
      <c r="J59">
        <v>0</v>
      </c>
      <c r="K59">
        <v>0</v>
      </c>
      <c r="L59">
        <v>15</v>
      </c>
      <c r="M59">
        <v>0</v>
      </c>
      <c r="N59">
        <v>0</v>
      </c>
      <c r="O59">
        <v>0</v>
      </c>
      <c r="P59">
        <v>0</v>
      </c>
      <c r="Q59">
        <v>18</v>
      </c>
      <c r="R59">
        <v>109</v>
      </c>
      <c r="S59" t="str">
        <f>IFERROR(VLOOKUP(R59,[2]WingLookTable!$A:$B,2,0),"캐릭터없음")</f>
        <v>Wing_BlueOtherNoiseFullFast</v>
      </c>
      <c r="T59">
        <f t="shared" ca="1" si="145"/>
        <v>101</v>
      </c>
      <c r="U59" t="str">
        <f t="shared" ca="1" si="14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v>
      </c>
      <c r="V59" t="str">
        <f t="shared" ca="1" si="72"/>
        <v>{"dy":27,"sl":2,"id":"Actor3019m","stats":{"tr":3,"trp":6,"str":0,"dex":0,"int":0,"vit":15,"train":0,"wgGr0":0,"wgGr1":0,"wgGr2":0,"wgGr3":18,"wgLk":109}}</v>
      </c>
      <c r="AD59">
        <v>58</v>
      </c>
      <c r="AE59">
        <v>297</v>
      </c>
      <c r="AF59">
        <f t="shared" si="82"/>
        <v>1</v>
      </c>
    </row>
    <row r="60" spans="1:32">
      <c r="A60">
        <v>28</v>
      </c>
      <c r="B60">
        <f t="shared" ca="1" si="60"/>
        <v>1</v>
      </c>
      <c r="C60" t="str">
        <f t="shared" ref="C60" ca="1" si="149">VLOOKUP(RANDBETWEEN(1,COUNTA(Z:Z)-1),Z:AA,2,0)</f>
        <v>Actor1141m</v>
      </c>
      <c r="D60" t="str">
        <f>IF(ISBLANK(F60),"",
IFERROR(VLOOKUP(F60,[2]ActorTable!$A:$H,MATCH("이름참고",[2]ActorTable!$1:$1,0),0),"캐릭터없음"))</f>
        <v>카츄진</v>
      </c>
      <c r="E60" t="str">
        <f t="shared" ref="E60" ca="1" si="150">IF(AND(B60&lt;=OFFSET(B60,1,0),NOT(ISBLANK(F60))),
IF(F60=OFFSET(F60,1,0),"같음",""),"")</f>
        <v/>
      </c>
      <c r="F60" t="s">
        <v>326</v>
      </c>
      <c r="G60">
        <v>3</v>
      </c>
      <c r="H60">
        <v>6</v>
      </c>
      <c r="I60">
        <v>0</v>
      </c>
      <c r="J60">
        <v>15</v>
      </c>
      <c r="K60">
        <v>0</v>
      </c>
      <c r="L60">
        <v>0</v>
      </c>
      <c r="M60">
        <v>0</v>
      </c>
      <c r="N60">
        <v>0</v>
      </c>
      <c r="O60">
        <v>0</v>
      </c>
      <c r="P60">
        <v>0</v>
      </c>
      <c r="Q60">
        <v>18</v>
      </c>
      <c r="R60">
        <v>208</v>
      </c>
      <c r="S60" t="str">
        <f>IFERROR(VLOOKUP(R60,[2]WingLookTable!$A:$B,2,0),"캐릭터없음")</f>
        <v>Wing_FireSineBeeFullSlow</v>
      </c>
      <c r="T60">
        <f t="shared" ca="1" si="145"/>
        <v>157</v>
      </c>
      <c r="U60" t="str">
        <f t="shared" ca="1" si="14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v>
      </c>
      <c r="V60" t="str">
        <f t="shared" ca="1" si="72"/>
        <v>{"dy":28,"sl":1,"id":"Actor3117m","stats":{"tr":3,"trp":6,"str":0,"dex":15,"int":0,"vit":0,"train":0,"wgGr0":0,"wgGr1":0,"wgGr2":0,"wgGr3":18,"wgLk":208}}</v>
      </c>
      <c r="AD60">
        <v>59</v>
      </c>
      <c r="AE60">
        <v>300</v>
      </c>
      <c r="AF60">
        <f t="shared" si="82"/>
        <v>1</v>
      </c>
    </row>
    <row r="61" spans="1:32">
      <c r="A61">
        <v>28</v>
      </c>
      <c r="B61">
        <f t="shared" ca="1" si="60"/>
        <v>2</v>
      </c>
      <c r="C61" t="str">
        <f t="shared" ref="C61" ca="1" si="151">VLOOKUP(RANDBETWEEN(1,COUNTA(Z:Z)-1),Z:AA,2,0)</f>
        <v>Actor3019m</v>
      </c>
      <c r="D61" t="str">
        <f>IF(ISBLANK(F61),"",
IFERROR(VLOOKUP(F61,[2]ActorTable!$A:$H,MATCH("이름참고",[2]ActorTable!$1:$1,0),0),"캐릭터없음"))</f>
        <v>헤르윈</v>
      </c>
      <c r="E61" t="str">
        <f t="shared" ref="E61" ca="1" si="152">IF(AND(B61&lt;=OFFSET(B61,1,0),NOT(ISBLANK(F61))),
IF(F61=OFFSET(F61,1,0),"같음",""),"")</f>
        <v/>
      </c>
      <c r="F61" t="s">
        <v>365</v>
      </c>
      <c r="G61">
        <v>3</v>
      </c>
      <c r="H61">
        <v>6</v>
      </c>
      <c r="I61">
        <v>0</v>
      </c>
      <c r="J61">
        <v>8</v>
      </c>
      <c r="K61">
        <v>7</v>
      </c>
      <c r="L61">
        <v>0</v>
      </c>
      <c r="M61">
        <v>0</v>
      </c>
      <c r="N61">
        <v>0</v>
      </c>
      <c r="O61">
        <v>0</v>
      </c>
      <c r="P61">
        <v>0</v>
      </c>
      <c r="Q61">
        <v>18</v>
      </c>
      <c r="R61">
        <v>348</v>
      </c>
      <c r="S61" t="str">
        <f>IFERROR(VLOOKUP(R61,[2]WingLookTable!$A:$B,2,0),"캐릭터없음")</f>
        <v>Wing_DustYellowSineSineOtherFast</v>
      </c>
      <c r="T61">
        <f t="shared" ref="T61" ca="1" si="153">VLOOKUP(RANDBETWEEN(1,COUNTA(AD:AD)-1),AD:AE,2,0)</f>
        <v>352</v>
      </c>
      <c r="U61" t="str">
        <f t="shared" ref="U61" ca="1" si="154">IF(ROW()=2,V61,OFFSET(U61,-1,0)&amp;IF(LEN(V61)=0,"",","&amp;V61))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v>
      </c>
      <c r="V61" t="str">
        <f t="shared" ca="1" si="72"/>
        <v>{"dy":28,"sl":2,"id":"Actor0007m","stats":{"tr":3,"trp":6,"str":0,"dex":8,"int":7,"vit":0,"train":0,"wgGr0":0,"wgGr1":0,"wgGr2":0,"wgGr3":18,"wgLk":348}}</v>
      </c>
      <c r="AD61">
        <v>60</v>
      </c>
      <c r="AE61">
        <v>303</v>
      </c>
      <c r="AF61">
        <f t="shared" si="82"/>
        <v>1</v>
      </c>
    </row>
    <row r="62" spans="1:32">
      <c r="A62">
        <v>29</v>
      </c>
      <c r="B62">
        <f t="shared" ref="B62:B68" ca="1" si="155">IF(A62&lt;&gt;OFFSET(A62,-1,0),1,OFFSET(B62,-1,0)+1)</f>
        <v>1</v>
      </c>
      <c r="C62" t="str">
        <f t="shared" ca="1" si="99"/>
        <v>Actor3022m</v>
      </c>
      <c r="D62" t="str">
        <f>IF(ISBLANK(F62),"",
IFERROR(VLOOKUP(F62,[2]ActorTable!$A:$H,MATCH("이름참고",[2]ActorTable!$1:$1,0),0),"캐릭터없음"))</f>
        <v>프리스</v>
      </c>
      <c r="E62" t="str">
        <f t="shared" ca="1" si="100"/>
        <v/>
      </c>
      <c r="F62" t="s">
        <v>332</v>
      </c>
      <c r="G62">
        <v>3</v>
      </c>
      <c r="H62">
        <v>6</v>
      </c>
      <c r="I62">
        <v>0</v>
      </c>
      <c r="J62">
        <v>0</v>
      </c>
      <c r="K62">
        <v>7</v>
      </c>
      <c r="L62">
        <v>8</v>
      </c>
      <c r="M62">
        <v>0</v>
      </c>
      <c r="N62">
        <v>0</v>
      </c>
      <c r="O62">
        <v>0</v>
      </c>
      <c r="P62">
        <v>0</v>
      </c>
      <c r="Q62">
        <v>18</v>
      </c>
      <c r="R62">
        <v>217</v>
      </c>
      <c r="S62" t="str">
        <f>IFERROR(VLOOKUP(R62,[2]WingLookTable!$A:$B,2,0),"캐릭터없음")</f>
        <v>Wing_GreenOtherSineFullFast</v>
      </c>
      <c r="T62">
        <f t="shared" ca="1" si="101"/>
        <v>113</v>
      </c>
      <c r="U62"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v>
      </c>
      <c r="V62" t="str">
        <f t="shared" ca="1" si="72"/>
        <v>{"dy":29,"sl":1,"id":"Actor0125m","stats":{"tr":3,"trp":6,"str":0,"dex":0,"int":7,"vit":8,"train":0,"wgGr0":0,"wgGr1":0,"wgGr2":0,"wgGr3":18,"wgLk":217}}</v>
      </c>
      <c r="AD62">
        <v>61</v>
      </c>
      <c r="AE62">
        <v>306</v>
      </c>
      <c r="AF62">
        <f t="shared" si="82"/>
        <v>1</v>
      </c>
    </row>
    <row r="63" spans="1:32">
      <c r="A63">
        <v>29</v>
      </c>
      <c r="B63">
        <f t="shared" ca="1" si="155"/>
        <v>2</v>
      </c>
      <c r="C63" t="str">
        <f t="shared" ref="C63" ca="1" si="156">VLOOKUP(RANDBETWEEN(1,COUNTA(Z:Z)-1),Z:AA,2,0)</f>
        <v>Actor3022m</v>
      </c>
      <c r="D63" t="str">
        <f>IF(ISBLANK(F63),"",
IFERROR(VLOOKUP(F63,[2]ActorTable!$A:$H,MATCH("이름참고",[2]ActorTable!$1:$1,0),0),"캐릭터없음"))</f>
        <v>그루퍼스</v>
      </c>
      <c r="E63" t="str">
        <f t="shared" ref="E63" ca="1" si="157">IF(AND(B63&lt;=OFFSET(B63,1,0),NOT(ISBLANK(F63))),
IF(F63=OFFSET(F63,1,0),"같음",""),"")</f>
        <v/>
      </c>
      <c r="F63" t="s">
        <v>320</v>
      </c>
      <c r="G63">
        <v>3</v>
      </c>
      <c r="H63">
        <v>6</v>
      </c>
      <c r="I63">
        <v>15</v>
      </c>
      <c r="J63">
        <v>0</v>
      </c>
      <c r="K63">
        <v>0</v>
      </c>
      <c r="L63">
        <v>0</v>
      </c>
      <c r="M63">
        <v>0</v>
      </c>
      <c r="N63">
        <v>0</v>
      </c>
      <c r="O63">
        <v>0</v>
      </c>
      <c r="P63">
        <v>0</v>
      </c>
      <c r="Q63">
        <v>18</v>
      </c>
      <c r="R63">
        <v>137</v>
      </c>
      <c r="S63" t="str">
        <f>IFERROR(VLOOKUP(R63,[2]WingLookTable!$A:$B,2,0),"캐릭터없음")</f>
        <v>Wing_CyanStripePatternFullFast</v>
      </c>
      <c r="T63">
        <f t="shared" ref="T63:T64" ca="1" si="158">VLOOKUP(RANDBETWEEN(1,COUNTA(AD:AD)-1),AD:AE,2,0)</f>
        <v>137</v>
      </c>
      <c r="U63" t="str">
        <f t="shared" ref="U63:U64" ca="1" si="159">IF(ROW()=2,V63,OFFSET(U63,-1,0)&amp;IF(LEN(V63)=0,"",","&amp;V63))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v>
      </c>
      <c r="V63" t="str">
        <f t="shared" ca="1" si="72"/>
        <v>{"dy":29,"sl":2,"id":"Actor2010m","stats":{"tr":3,"trp":6,"str":15,"dex":0,"int":0,"vit":0,"train":0,"wgGr0":0,"wgGr1":0,"wgGr2":0,"wgGr3":18,"wgLk":137}}</v>
      </c>
      <c r="AD63">
        <v>62</v>
      </c>
      <c r="AE63">
        <v>309</v>
      </c>
      <c r="AF63">
        <f t="shared" si="82"/>
        <v>0</v>
      </c>
    </row>
    <row r="64" spans="1:32">
      <c r="A64">
        <v>30</v>
      </c>
      <c r="B64">
        <f t="shared" ca="1" si="155"/>
        <v>1</v>
      </c>
      <c r="C64" t="str">
        <f t="shared" ca="1" si="99"/>
        <v>Actor2015m</v>
      </c>
      <c r="D64" t="str">
        <f>IF(ISBLANK(F64),"",
IFERROR(VLOOKUP(F64,[2]ActorTable!$A:$H,MATCH("이름참고",[2]ActorTable!$1:$1,0),0),"캐릭터없음"))</f>
        <v>메릴</v>
      </c>
      <c r="E64" t="str">
        <f t="shared" ca="1" si="100"/>
        <v/>
      </c>
      <c r="F64" t="s">
        <v>427</v>
      </c>
      <c r="G64">
        <v>3</v>
      </c>
      <c r="H64">
        <v>6</v>
      </c>
      <c r="I64">
        <v>0</v>
      </c>
      <c r="J64">
        <v>8</v>
      </c>
      <c r="K64">
        <v>7</v>
      </c>
      <c r="L64">
        <v>0</v>
      </c>
      <c r="M64">
        <v>0</v>
      </c>
      <c r="N64">
        <v>0</v>
      </c>
      <c r="O64">
        <v>0</v>
      </c>
      <c r="P64">
        <v>0</v>
      </c>
      <c r="Q64">
        <v>18</v>
      </c>
      <c r="R64">
        <v>260</v>
      </c>
      <c r="S64" t="str">
        <f>IFERROR(VLOOKUP(R64,[2]WingLookTable!$A:$B,2,0),"캐릭터없음")</f>
        <v>Wing_SkySineNoiseFullSlow</v>
      </c>
      <c r="T64">
        <f t="shared" ca="1" si="158"/>
        <v>151</v>
      </c>
      <c r="U64" t="str">
        <f t="shared" ca="1" si="159"/>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v>
      </c>
      <c r="V64" t="str">
        <f t="shared" ref="V64" ca="1" si="160">"{"""&amp;A$1&amp;""":"&amp;A64
&amp;","""&amp;B$1&amp;""":"&amp;B64
&amp;IF(LEN(F64)=0,"",","""&amp;F$1&amp;""":"""&amp;F64&amp;"""")
&amp;IF(LEN(F64)=0,"",",""stats"":{")
&amp;IF(LEN(F64)=0,"",""""&amp;G$1&amp;""":"&amp;G64)
&amp;IF(LEN(F64)=0,"",","""&amp;H$1&amp;""":"&amp;H64)
&amp;IF(LEN(F64)=0,"",","""&amp;I$1&amp;""":"&amp;I64)
&amp;IF(LEN(F64)=0,"",","""&amp;J$1&amp;""":"&amp;J64)
&amp;IF(LEN(F64)=0,"",","""&amp;K$1&amp;""":"&amp;K64)
&amp;IF(LEN(F64)=0,"",","""&amp;L$1&amp;""":"&amp;L64)
&amp;IF(LEN(F64)=0,"",","""&amp;M$1&amp;""":"&amp;M64)
&amp;IF(LEN(F64)=0,"",","""&amp;N$1&amp;""":"&amp;N64)
&amp;IF(LEN(F64)=0,"",","""&amp;O$1&amp;""":"&amp;O64)
&amp;IF(LEN(F64)=0,"",","""&amp;P$1&amp;""":"&amp;P64)
&amp;IF(LEN(F64)=0,"",","""&amp;Q$1&amp;""":"&amp;Q64)
&amp;IF(LEN(F64)=0,"",","""&amp;R$1&amp;""":"&amp;R64)
&amp;IF(LEN(F64)=0,"","}")&amp;"}"</f>
        <v>{"dy":30,"sl":1,"id":"Actor3212m","stats":{"tr":3,"trp":6,"str":0,"dex":8,"int":7,"vit":0,"train":0,"wgGr0":0,"wgGr1":0,"wgGr2":0,"wgGr3":18,"wgLk":260}}</v>
      </c>
      <c r="AD64">
        <v>63</v>
      </c>
      <c r="AE64">
        <v>312</v>
      </c>
      <c r="AF64">
        <f t="shared" si="82"/>
        <v>1</v>
      </c>
    </row>
    <row r="65" spans="1:32">
      <c r="A65">
        <v>30</v>
      </c>
      <c r="B65">
        <f t="shared" ca="1" si="155"/>
        <v>2</v>
      </c>
      <c r="C65" t="str">
        <f t="shared" ref="C65" ca="1" si="161">VLOOKUP(RANDBETWEEN(1,COUNTA(Z:Z)-1),Z:AA,2,0)</f>
        <v>Actor1002m</v>
      </c>
      <c r="D65" t="str">
        <f>IF(ISBLANK(F65),"",
IFERROR(VLOOKUP(F65,[2]ActorTable!$A:$H,MATCH("이름참고",[2]ActorTable!$1:$1,0),0),"캐릭터없음"))</f>
        <v>케이저</v>
      </c>
      <c r="E65" t="str">
        <f t="shared" ref="E65" ca="1" si="162">IF(AND(B65&lt;=OFFSET(B65,1,0),NOT(ISBLANK(F65))),
IF(F65=OFFSET(F65,1,0),"같음",""),"")</f>
        <v/>
      </c>
      <c r="F65" t="s">
        <v>371</v>
      </c>
      <c r="G65">
        <v>3</v>
      </c>
      <c r="H65">
        <v>6</v>
      </c>
      <c r="I65">
        <v>8</v>
      </c>
      <c r="J65">
        <v>0</v>
      </c>
      <c r="K65">
        <v>7</v>
      </c>
      <c r="L65">
        <v>0</v>
      </c>
      <c r="M65">
        <v>0</v>
      </c>
      <c r="N65">
        <v>0</v>
      </c>
      <c r="O65">
        <v>0</v>
      </c>
      <c r="P65">
        <v>0</v>
      </c>
      <c r="Q65">
        <v>18</v>
      </c>
      <c r="R65">
        <v>175</v>
      </c>
      <c r="S65" t="str">
        <f>IFERROR(VLOOKUP(R65,[2]WingLookTable!$A:$B,2,0),"캐릭터없음")</f>
        <v>Wing_DustMultiSineOtherFullSlow2</v>
      </c>
      <c r="T65">
        <f t="shared" ref="T65:T67" ca="1" si="163">VLOOKUP(RANDBETWEEN(1,COUNTA(AD:AD)-1),AD:AE,2,0)</f>
        <v>244</v>
      </c>
      <c r="U65" t="str">
        <f t="shared" ref="U65:U67" ca="1" si="164">IF(ROW()=2,V65,OFFSET(U65,-1,0)&amp;IF(LEN(V65)=0,"",","&amp;V65))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v>
      </c>
      <c r="V65" t="str">
        <f t="shared" ref="V65:V67" ca="1" si="165">"{"""&amp;A$1&amp;""":"&amp;A65
&amp;","""&amp;B$1&amp;""":"&amp;B65
&amp;IF(LEN(F65)=0,"",","""&amp;F$1&amp;""":"""&amp;F65&amp;"""")
&amp;IF(LEN(F65)=0,"",",""stats"":{")
&amp;IF(LEN(F65)=0,"",""""&amp;G$1&amp;""":"&amp;G65)
&amp;IF(LEN(F65)=0,"",","""&amp;H$1&amp;""":"&amp;H65)
&amp;IF(LEN(F65)=0,"",","""&amp;I$1&amp;""":"&amp;I65)
&amp;IF(LEN(F65)=0,"",","""&amp;J$1&amp;""":"&amp;J65)
&amp;IF(LEN(F65)=0,"",","""&amp;K$1&amp;""":"&amp;K65)
&amp;IF(LEN(F65)=0,"",","""&amp;L$1&amp;""":"&amp;L65)
&amp;IF(LEN(F65)=0,"",","""&amp;M$1&amp;""":"&amp;M65)
&amp;IF(LEN(F65)=0,"",","""&amp;N$1&amp;""":"&amp;N65)
&amp;IF(LEN(F65)=0,"",","""&amp;O$1&amp;""":"&amp;O65)
&amp;IF(LEN(F65)=0,"",","""&amp;P$1&amp;""":"&amp;P65)
&amp;IF(LEN(F65)=0,"",","""&amp;Q$1&amp;""":"&amp;Q65)
&amp;IF(LEN(F65)=0,"",","""&amp;R$1&amp;""":"&amp;R65)
&amp;IF(LEN(F65)=0,"","}")&amp;"}"</f>
        <v>{"dy":30,"sl":2,"id":"Actor0113m","stats":{"tr":3,"trp":6,"str":8,"dex":0,"int":7,"vit":0,"train":0,"wgGr0":0,"wgGr1":0,"wgGr2":0,"wgGr3":18,"wgLk":175}}</v>
      </c>
      <c r="AD65">
        <v>64</v>
      </c>
      <c r="AE65">
        <v>315</v>
      </c>
      <c r="AF65">
        <f t="shared" si="82"/>
        <v>1</v>
      </c>
    </row>
    <row r="66" spans="1:32">
      <c r="A66">
        <v>30</v>
      </c>
      <c r="B66">
        <f t="shared" ref="B66" ca="1" si="166">IF(A66&lt;&gt;OFFSET(A66,-1,0),1,OFFSET(B66,-1,0)+1)</f>
        <v>3</v>
      </c>
      <c r="C66" t="str">
        <f t="shared" ref="C66" ca="1" si="167">VLOOKUP(RANDBETWEEN(1,COUNTA(Z:Z)-1),Z:AA,2,0)</f>
        <v>Actor2128m</v>
      </c>
      <c r="D66" t="str">
        <f>IF(ISBLANK(F66),"",
IFERROR(VLOOKUP(F66,[2]ActorTable!$A:$H,MATCH("이름참고",[2]ActorTable!$1:$1,0),0),"캐릭터없음"))</f>
        <v>에이잭</v>
      </c>
      <c r="E66" t="str">
        <f t="shared" ref="E66" ca="1" si="168">IF(AND(B66&lt;=OFFSET(B66,1,0),NOT(ISBLANK(F66))),
IF(F66=OFFSET(F66,1,0),"같음",""),"")</f>
        <v/>
      </c>
      <c r="F66" t="s">
        <v>405</v>
      </c>
      <c r="G66">
        <v>3</v>
      </c>
      <c r="H66">
        <v>6</v>
      </c>
      <c r="I66">
        <v>0</v>
      </c>
      <c r="J66">
        <v>0</v>
      </c>
      <c r="K66">
        <v>15</v>
      </c>
      <c r="L66">
        <v>0</v>
      </c>
      <c r="M66">
        <v>0</v>
      </c>
      <c r="N66">
        <v>0</v>
      </c>
      <c r="O66">
        <v>0</v>
      </c>
      <c r="P66">
        <v>0</v>
      </c>
      <c r="Q66">
        <v>18</v>
      </c>
      <c r="R66">
        <v>141</v>
      </c>
      <c r="S66" t="str">
        <f>IFERROR(VLOOKUP(R66,[2]WingLookTable!$A:$B,2,0),"캐릭터없음")</f>
        <v>Wing_DustBlueOtherFullOtherFast</v>
      </c>
      <c r="T66">
        <f t="shared" ca="1" si="163"/>
        <v>205</v>
      </c>
      <c r="U66" t="str">
        <f t="shared" ca="1" si="16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v>
      </c>
      <c r="V66" t="str">
        <f t="shared" ca="1" si="165"/>
        <v>{"dy":30,"sl":3,"id":"Actor1029m","stats":{"tr":3,"trp":6,"str":0,"dex":0,"int":15,"vit":0,"train":0,"wgGr0":0,"wgGr1":0,"wgGr2":0,"wgGr3":18,"wgLk":141}}</v>
      </c>
      <c r="AD66">
        <v>65</v>
      </c>
      <c r="AE66">
        <v>318</v>
      </c>
      <c r="AF66">
        <f t="shared" ref="AF66:AF81" si="169">COUNTIF(R:R,AE66)</f>
        <v>1</v>
      </c>
    </row>
    <row r="67" spans="1:32">
      <c r="A67">
        <v>31</v>
      </c>
      <c r="B67">
        <f t="shared" ca="1" si="155"/>
        <v>1</v>
      </c>
      <c r="C67" t="str">
        <f t="shared" ref="C67" ca="1" si="170">VLOOKUP(RANDBETWEEN(1,COUNTA(Z:Z)-1),Z:AA,2,0)</f>
        <v>Actor1002m</v>
      </c>
      <c r="D67" t="str">
        <f>IF(ISBLANK(F67),"",
IFERROR(VLOOKUP(F67,[2]ActorTable!$A:$H,MATCH("이름참고",[2]ActorTable!$1:$1,0),0),"캐릭터없음"))</f>
        <v>나인</v>
      </c>
      <c r="E67" t="str">
        <f t="shared" ref="E67" ca="1" si="171">IF(AND(B67&lt;=OFFSET(B67,1,0),NOT(ISBLANK(F67))),
IF(F67=OFFSET(F67,1,0),"같음",""),"")</f>
        <v/>
      </c>
      <c r="F67" t="s">
        <v>455</v>
      </c>
      <c r="G67">
        <v>3</v>
      </c>
      <c r="H67">
        <v>6</v>
      </c>
      <c r="I67">
        <v>8</v>
      </c>
      <c r="J67">
        <v>7</v>
      </c>
      <c r="K67">
        <v>0</v>
      </c>
      <c r="L67">
        <v>0</v>
      </c>
      <c r="M67">
        <v>0</v>
      </c>
      <c r="N67">
        <v>0</v>
      </c>
      <c r="O67">
        <v>0</v>
      </c>
      <c r="P67">
        <v>0</v>
      </c>
      <c r="Q67">
        <v>18</v>
      </c>
      <c r="R67">
        <v>232</v>
      </c>
      <c r="S67" t="str">
        <f>IFERROR(VLOOKUP(R67,[2]WingLookTable!$A:$B,2,0),"캐릭터없음")</f>
        <v>Wing_MultiOtherOtherStripeSlow</v>
      </c>
      <c r="T67">
        <f t="shared" ca="1" si="163"/>
        <v>151</v>
      </c>
      <c r="U67" t="str">
        <f t="shared" ca="1" si="16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v>
      </c>
      <c r="V67" t="str">
        <f t="shared" ca="1" si="165"/>
        <v>{"dy":31,"sl":1,"id":"Actor0236m","stats":{"tr":3,"trp":6,"str":8,"dex":7,"int":0,"vit":0,"train":0,"wgGr0":0,"wgGr1":0,"wgGr2":0,"wgGr3":18,"wgLk":232}}</v>
      </c>
      <c r="AD67">
        <v>66</v>
      </c>
      <c r="AE67">
        <v>321</v>
      </c>
      <c r="AF67">
        <f t="shared" si="169"/>
        <v>1</v>
      </c>
    </row>
    <row r="68" spans="1:32">
      <c r="A68">
        <v>31</v>
      </c>
      <c r="B68">
        <f t="shared" ca="1" si="155"/>
        <v>2</v>
      </c>
      <c r="C68" t="str">
        <f t="shared" ref="C68" ca="1" si="172">VLOOKUP(RANDBETWEEN(1,COUNTA(Z:Z)-1),Z:AA,2,0)</f>
        <v>Actor3019m</v>
      </c>
      <c r="D68" t="str">
        <f>IF(ISBLANK(F68),"",
IFERROR(VLOOKUP(F68,[2]ActorTable!$A:$H,MATCH("이름참고",[2]ActorTable!$1:$1,0),0),"캐릭터없음"))</f>
        <v>슬로니카</v>
      </c>
      <c r="E68" t="str">
        <f t="shared" ref="E68" ca="1" si="173">IF(AND(B68&lt;=OFFSET(B68,1,0),NOT(ISBLANK(F68))),
IF(F68=OFFSET(F68,1,0),"같음",""),"")</f>
        <v/>
      </c>
      <c r="F68" t="s">
        <v>361</v>
      </c>
      <c r="G68">
        <v>3</v>
      </c>
      <c r="H68">
        <v>6</v>
      </c>
      <c r="I68">
        <v>0</v>
      </c>
      <c r="J68">
        <v>7</v>
      </c>
      <c r="K68">
        <v>8</v>
      </c>
      <c r="L68">
        <v>0</v>
      </c>
      <c r="M68">
        <v>0</v>
      </c>
      <c r="N68">
        <v>0</v>
      </c>
      <c r="O68">
        <v>0</v>
      </c>
      <c r="P68">
        <v>0</v>
      </c>
      <c r="Q68">
        <v>18</v>
      </c>
      <c r="R68">
        <v>240</v>
      </c>
      <c r="S68" t="str">
        <f>IFERROR(VLOOKUP(R68,[2]WingLookTable!$A:$B,2,0),"캐릭터없음")</f>
        <v>Wing_MultiStripeOtherOtherSlow</v>
      </c>
      <c r="T68">
        <f t="shared" ref="T68:T69" ca="1" si="174">VLOOKUP(RANDBETWEEN(1,COUNTA(AD:AD)-1),AD:AE,2,0)</f>
        <v>240</v>
      </c>
      <c r="U68" t="str">
        <f t="shared" ref="U68:U69" ca="1" si="175">IF(ROW()=2,V68,OFFSET(U68,-1,0)&amp;IF(LEN(V68)=0,"",","&amp;V68))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v>
      </c>
      <c r="V68" t="str">
        <f t="shared" ref="V68:V69" ca="1" si="176">"{"""&amp;A$1&amp;""":"&amp;A68
&amp;","""&amp;B$1&amp;""":"&amp;B68
&amp;IF(LEN(F68)=0,"",","""&amp;F$1&amp;""":"""&amp;F68&amp;"""")
&amp;IF(LEN(F68)=0,"",",""stats"":{")
&amp;IF(LEN(F68)=0,"",""""&amp;G$1&amp;""":"&amp;G68)
&amp;IF(LEN(F68)=0,"",","""&amp;H$1&amp;""":"&amp;H68)
&amp;IF(LEN(F68)=0,"",","""&amp;I$1&amp;""":"&amp;I68)
&amp;IF(LEN(F68)=0,"",","""&amp;J$1&amp;""":"&amp;J68)
&amp;IF(LEN(F68)=0,"",","""&amp;K$1&amp;""":"&amp;K68)
&amp;IF(LEN(F68)=0,"",","""&amp;L$1&amp;""":"&amp;L68)
&amp;IF(LEN(F68)=0,"",","""&amp;M$1&amp;""":"&amp;M68)
&amp;IF(LEN(F68)=0,"",","""&amp;N$1&amp;""":"&amp;N68)
&amp;IF(LEN(F68)=0,"",","""&amp;O$1&amp;""":"&amp;O68)
&amp;IF(LEN(F68)=0,"",","""&amp;P$1&amp;""":"&amp;P68)
&amp;IF(LEN(F68)=0,"",","""&amp;Q$1&amp;""":"&amp;Q68)
&amp;IF(LEN(F68)=0,"",","""&amp;R$1&amp;""":"&amp;R68)
&amp;IF(LEN(F68)=0,"","}")&amp;"}"</f>
        <v>{"dy":31,"sl":2,"id":"Actor3114m","stats":{"tr":3,"trp":6,"str":0,"dex":7,"int":8,"vit":0,"train":0,"wgGr0":0,"wgGr1":0,"wgGr2":0,"wgGr3":18,"wgLk":240}}</v>
      </c>
      <c r="AD68">
        <v>67</v>
      </c>
      <c r="AE68">
        <v>324</v>
      </c>
      <c r="AF68">
        <f t="shared" si="169"/>
        <v>1</v>
      </c>
    </row>
    <row r="69" spans="1:32">
      <c r="A69">
        <v>31</v>
      </c>
      <c r="B69">
        <f t="shared" ref="B69" ca="1" si="177">IF(A69&lt;&gt;OFFSET(A69,-1,0),1,OFFSET(B69,-1,0)+1)</f>
        <v>3</v>
      </c>
      <c r="C69" t="str">
        <f t="shared" ref="C69" ca="1" si="178">VLOOKUP(RANDBETWEEN(1,COUNTA(Z:Z)-1),Z:AA,2,0)</f>
        <v>Actor3114m</v>
      </c>
      <c r="D69" t="str">
        <f>IF(ISBLANK(F69),"",
IFERROR(VLOOKUP(F69,[2]ActorTable!$A:$H,MATCH("이름참고",[2]ActorTable!$1:$1,0),0),"캐릭터없음"))</f>
        <v>클라크</v>
      </c>
      <c r="E69" t="str">
        <f t="shared" ref="E69" ca="1" si="179">IF(AND(B69&lt;=OFFSET(B69,1,0),NOT(ISBLANK(F69))),
IF(F69=OFFSET(F69,1,0),"같음",""),"")</f>
        <v/>
      </c>
      <c r="F69" t="s">
        <v>370</v>
      </c>
      <c r="G69">
        <v>3</v>
      </c>
      <c r="H69">
        <v>6</v>
      </c>
      <c r="I69">
        <v>8</v>
      </c>
      <c r="J69">
        <v>0</v>
      </c>
      <c r="K69">
        <v>7</v>
      </c>
      <c r="L69">
        <v>0</v>
      </c>
      <c r="M69">
        <v>0</v>
      </c>
      <c r="N69">
        <v>0</v>
      </c>
      <c r="O69">
        <v>0</v>
      </c>
      <c r="P69">
        <v>0</v>
      </c>
      <c r="Q69">
        <v>18</v>
      </c>
      <c r="R69">
        <v>223</v>
      </c>
      <c r="S69" t="str">
        <f>IFERROR(VLOOKUP(R69,[2]WingLookTable!$A:$B,2,0),"캐릭터없음")</f>
        <v>Wing_MultiFullOtherFullFast</v>
      </c>
      <c r="T69">
        <f t="shared" ca="1" si="174"/>
        <v>240</v>
      </c>
      <c r="U69" t="str">
        <f t="shared" ca="1" si="175"/>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dy":31,"sl":3,"id":"Actor2011m","stats":{"tr":3,"trp":6,"str":8,"dex":0,"int":7,"vit":0,"train":0,"wgGr0":0,"wgGr1":0,"wgGr2":0,"wgGr3":18,"wgLk":223}}</v>
      </c>
      <c r="V69" t="str">
        <f t="shared" ca="1" si="176"/>
        <v>{"dy":31,"sl":3,"id":"Actor2011m","stats":{"tr":3,"trp":6,"str":8,"dex":0,"int":7,"vit":0,"train":0,"wgGr0":0,"wgGr1":0,"wgGr2":0,"wgGr3":18,"wgLk":223}}</v>
      </c>
      <c r="AD69">
        <v>68</v>
      </c>
      <c r="AE69">
        <v>328</v>
      </c>
      <c r="AF69">
        <f t="shared" si="169"/>
        <v>1</v>
      </c>
    </row>
    <row r="70" spans="1:32">
      <c r="AD70">
        <v>69</v>
      </c>
      <c r="AE70">
        <v>332</v>
      </c>
      <c r="AF70">
        <f t="shared" si="169"/>
        <v>1</v>
      </c>
    </row>
    <row r="71" spans="1:32">
      <c r="AD71">
        <v>70</v>
      </c>
      <c r="AE71">
        <v>336</v>
      </c>
      <c r="AF71">
        <f t="shared" si="169"/>
        <v>1</v>
      </c>
    </row>
    <row r="72" spans="1:32">
      <c r="AD72">
        <v>71</v>
      </c>
      <c r="AE72">
        <v>340</v>
      </c>
      <c r="AF72">
        <f t="shared" si="169"/>
        <v>1</v>
      </c>
    </row>
    <row r="73" spans="1:32">
      <c r="AD73">
        <v>72</v>
      </c>
      <c r="AE73">
        <v>344</v>
      </c>
      <c r="AF73">
        <f t="shared" si="169"/>
        <v>1</v>
      </c>
    </row>
    <row r="74" spans="1:32">
      <c r="AD74">
        <v>73</v>
      </c>
      <c r="AE74">
        <v>348</v>
      </c>
      <c r="AF74">
        <f t="shared" si="169"/>
        <v>1</v>
      </c>
    </row>
    <row r="75" spans="1:32">
      <c r="AD75">
        <v>74</v>
      </c>
      <c r="AE75">
        <v>352</v>
      </c>
      <c r="AF75">
        <f t="shared" si="169"/>
        <v>1</v>
      </c>
    </row>
    <row r="76" spans="1:32">
      <c r="AD76">
        <v>75</v>
      </c>
      <c r="AE76">
        <v>356</v>
      </c>
      <c r="AF76">
        <f t="shared" si="169"/>
        <v>1</v>
      </c>
    </row>
    <row r="77" spans="1:32">
      <c r="AD77">
        <v>76</v>
      </c>
      <c r="AE77">
        <v>360</v>
      </c>
      <c r="AF77">
        <f t="shared" si="169"/>
        <v>0</v>
      </c>
    </row>
    <row r="78" spans="1:32">
      <c r="AD78">
        <v>77</v>
      </c>
      <c r="AE78">
        <v>363</v>
      </c>
      <c r="AF78">
        <f t="shared" si="169"/>
        <v>1</v>
      </c>
    </row>
    <row r="79" spans="1:32">
      <c r="AD79">
        <v>78</v>
      </c>
      <c r="AE79">
        <v>366</v>
      </c>
      <c r="AF79">
        <f t="shared" si="169"/>
        <v>1</v>
      </c>
    </row>
    <row r="80" spans="1:32">
      <c r="AD80">
        <v>79</v>
      </c>
      <c r="AE80">
        <v>369</v>
      </c>
      <c r="AF80">
        <f t="shared" si="169"/>
        <v>1</v>
      </c>
    </row>
    <row r="81" spans="30:32">
      <c r="AD81">
        <v>80</v>
      </c>
      <c r="AE81">
        <v>372</v>
      </c>
      <c r="AF81">
        <f t="shared" si="169"/>
        <v>1</v>
      </c>
    </row>
  </sheetData>
  <sortState xmlns:xlrd2="http://schemas.microsoft.com/office/spreadsheetml/2017/richdata2" ref="Z2:AA36">
    <sortCondition ref="Z2:Z36"/>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387</v>
      </c>
      <c r="B5">
        <v>175</v>
      </c>
      <c r="C5" t="s">
        <v>385</v>
      </c>
      <c r="D5" t="s">
        <v>386</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2022-07-26T06:17:59Z</dcterms:modified>
</cp:coreProperties>
</file>