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820D12A-1B65-4AE1-8599-7B2F3D8CE81A}" xr6:coauthVersionLast="45" xr6:coauthVersionMax="45" xr10:uidLastSave="{00000000-0000-0000-0000-000000000000}"/>
  <bookViews>
    <workbookView xWindow="-1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3" i="9" l="1"/>
  <c r="AH290" i="9" l="1"/>
  <c r="AI290" i="9"/>
  <c r="AJ290" i="9"/>
  <c r="AK290" i="9"/>
  <c r="AI287" i="9"/>
  <c r="AJ287" i="9"/>
  <c r="V4" i="11" l="1"/>
  <c r="T4" i="11"/>
  <c r="S4" i="11"/>
  <c r="E4" i="11"/>
  <c r="D4" i="11"/>
  <c r="C4" i="11"/>
  <c r="J28" i="8" l="1"/>
  <c r="J29" i="8"/>
  <c r="T36" i="11" l="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3" i="11"/>
  <c r="S2" i="11"/>
  <c r="V39" i="11" l="1"/>
  <c r="T39" i="11"/>
  <c r="E39" i="11"/>
  <c r="C39" i="11"/>
  <c r="E65" i="11" l="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3" i="11"/>
  <c r="E2" i="11"/>
  <c r="E5" i="11"/>
  <c r="V65" i="11" l="1"/>
  <c r="V64" i="11"/>
  <c r="V63" i="11"/>
  <c r="V62" i="11"/>
  <c r="V61" i="11"/>
  <c r="V60" i="11"/>
  <c r="V59" i="11"/>
  <c r="V58" i="11"/>
  <c r="V57" i="11"/>
  <c r="V56" i="11"/>
  <c r="V55" i="11"/>
  <c r="V54" i="11"/>
  <c r="V53" i="11"/>
  <c r="V52" i="11"/>
  <c r="V51" i="11"/>
  <c r="V50" i="11"/>
  <c r="V49" i="11"/>
  <c r="V48" i="11"/>
  <c r="V47" i="11"/>
  <c r="V46" i="11"/>
  <c r="V45" i="11"/>
  <c r="V44" i="11"/>
  <c r="V43" i="11"/>
  <c r="V42" i="11"/>
  <c r="V41" i="11"/>
  <c r="V40"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3" i="11"/>
  <c r="V2" i="11"/>
  <c r="U2" i="11" s="1"/>
  <c r="D26" i="11"/>
  <c r="D25" i="11"/>
  <c r="D22" i="11"/>
  <c r="D3" i="11"/>
  <c r="U3" i="11" l="1"/>
  <c r="U4" i="11" s="1"/>
  <c r="U5" i="11" l="1"/>
  <c r="U6" i="11" s="1"/>
  <c r="U7" i="11" s="1"/>
  <c r="U8" i="11" s="1"/>
  <c r="U9" i="11" s="1"/>
  <c r="U10" i="11" s="1"/>
  <c r="U11" i="11" s="1"/>
  <c r="U12" i="11" s="1"/>
  <c r="U13" i="11" s="1"/>
  <c r="U14" i="11" s="1"/>
  <c r="U15" i="11" s="1"/>
  <c r="U16" i="11" s="1"/>
  <c r="U17" i="11" l="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s="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U65" i="11" s="1"/>
  <c r="X2" i="11" l="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3" i="11"/>
  <c r="C2" i="11"/>
  <c r="T65"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8" i="11"/>
  <c r="T37"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3" i="11"/>
  <c r="T2" i="11"/>
  <c r="AZ6" i="9" l="1"/>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0"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121" i="9"/>
  <c r="Q121"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96" i="9" l="1"/>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294" i="9"/>
  <c r="S260" i="9"/>
  <c r="S220" i="9"/>
  <c r="S322" i="9"/>
  <c r="S211" i="9"/>
  <c r="S280" i="9"/>
  <c r="S115" i="9"/>
  <c r="S230" i="9"/>
  <c r="S261" i="9"/>
  <c r="S36" i="9"/>
  <c r="S130" i="9"/>
  <c r="S90" i="9"/>
  <c r="S166" i="9"/>
  <c r="S335" i="9"/>
  <c r="S240"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12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296" i="9" l="1"/>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59" i="9"/>
  <c r="AA353" i="9"/>
  <c r="AA329" i="9"/>
  <c r="AA352" i="9"/>
  <c r="AA328" i="9"/>
  <c r="AA322" i="9"/>
  <c r="AA351" i="9"/>
  <c r="AA333" i="9"/>
  <c r="AA321" i="9"/>
  <c r="AA280" i="9"/>
  <c r="AA320" i="9"/>
  <c r="AA51" i="9"/>
  <c r="AA41" i="9"/>
  <c r="AA371" i="9"/>
  <c r="AA150" i="9"/>
  <c r="AA151" i="9"/>
  <c r="AA20" i="9"/>
  <c r="AA364" i="9"/>
  <c r="AA130" i="9"/>
  <c r="AN130" i="9" l="1"/>
  <c r="AN364" i="9"/>
  <c r="AN20" i="9"/>
  <c r="AN151" i="9"/>
  <c r="AN150" i="9"/>
  <c r="AN371" i="9"/>
  <c r="AN41" i="9"/>
  <c r="AN51" i="9"/>
  <c r="AN320" i="9"/>
  <c r="AN280" i="9"/>
  <c r="AN321" i="9"/>
  <c r="AN333" i="9"/>
  <c r="AN351" i="9"/>
  <c r="AN322" i="9"/>
  <c r="AN328" i="9"/>
  <c r="AN352" i="9"/>
  <c r="AN329" i="9"/>
  <c r="AN353" i="9"/>
  <c r="AN359"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T346" i="9" l="1"/>
  <c r="S346" i="9"/>
  <c r="T345" i="9"/>
  <c r="R345" i="9"/>
  <c r="R346" i="9" s="1"/>
  <c r="Q345" i="9"/>
  <c r="Q346" i="9" s="1"/>
  <c r="S345" i="9"/>
  <c r="T315" i="9"/>
  <c r="S315" i="9"/>
  <c r="T314" i="9"/>
  <c r="R314" i="9"/>
  <c r="R315" i="9" s="1"/>
  <c r="Q314" i="9"/>
  <c r="Q315" i="9" s="1"/>
  <c r="S314" i="9"/>
  <c r="AN40" i="9"/>
  <c r="AA60" i="9" l="1"/>
  <c r="AA50" i="9"/>
  <c r="AA91" i="9"/>
  <c r="AA90" i="9"/>
  <c r="AA80" i="9"/>
  <c r="AA71" i="9"/>
  <c r="AA70" i="9"/>
  <c r="AA315" i="9"/>
  <c r="AA346" i="9"/>
  <c r="AN90" i="9" l="1"/>
  <c r="AN91" i="9"/>
  <c r="AN80" i="9"/>
  <c r="AN71" i="9"/>
  <c r="AN70" i="9"/>
  <c r="AN60" i="9"/>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171" i="9"/>
  <c r="T171" i="9" s="1"/>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Q171" i="9"/>
  <c r="R171" i="9"/>
  <c r="S171" i="9"/>
  <c r="T365" i="9"/>
  <c r="R365" i="9"/>
  <c r="R366" i="9" s="1"/>
  <c r="R367" i="9" s="1"/>
  <c r="R368" i="9" s="1"/>
  <c r="Q365" i="9"/>
  <c r="Q366" i="9" s="1"/>
  <c r="Q367" i="9" s="1"/>
  <c r="Q368" i="9" s="1"/>
  <c r="S365" i="9"/>
  <c r="Q330" i="9"/>
  <c r="Q331" i="9" s="1"/>
  <c r="S330" i="9"/>
  <c r="R330" i="9"/>
  <c r="R331" i="9" s="1"/>
  <c r="T330" i="9"/>
  <c r="S361" i="9"/>
  <c r="T361" i="9"/>
  <c r="AV12" i="9" s="1"/>
  <c r="R361" i="9"/>
  <c r="R362" i="9" s="1"/>
  <c r="R363" i="9" s="1"/>
  <c r="Q361" i="9"/>
  <c r="Q362" i="9" s="1"/>
  <c r="Q363" i="9" s="1"/>
  <c r="T367" i="9"/>
  <c r="S367" i="9"/>
  <c r="S340" i="9" l="1"/>
  <c r="S339" i="9"/>
  <c r="T339" i="9"/>
  <c r="T373" i="9"/>
  <c r="S373" i="9"/>
  <c r="T370" i="9"/>
  <c r="S370" i="9"/>
  <c r="AV8" i="9"/>
  <c r="AV9" i="9"/>
  <c r="T342" i="9"/>
  <c r="S342" i="9"/>
  <c r="AA340" i="9"/>
  <c r="AA271" i="9"/>
  <c r="AA270" i="9"/>
  <c r="AA261" i="9"/>
  <c r="AA330" i="9"/>
  <c r="AA358" i="9"/>
  <c r="AA363" i="9"/>
  <c r="AA357" i="9"/>
  <c r="AA326" i="9"/>
  <c r="AA334" i="9"/>
  <c r="AA361" i="9"/>
  <c r="AA365" i="9"/>
  <c r="AA332" i="9"/>
  <c r="AA335" i="9"/>
  <c r="AA327" i="9"/>
  <c r="AA331" i="9"/>
  <c r="AA366" i="9"/>
  <c r="AA362" i="9"/>
  <c r="AA281" i="9"/>
  <c r="AA290" i="9"/>
  <c r="AA368" i="9"/>
  <c r="AA336" i="9"/>
  <c r="AA337" i="9"/>
  <c r="AA367" i="9"/>
  <c r="AN281" i="9" l="1"/>
  <c r="AN290" i="9"/>
  <c r="AN340" i="9"/>
  <c r="AN271" i="9"/>
  <c r="AN270" i="9"/>
  <c r="AN261" i="9"/>
  <c r="AN362" i="9"/>
  <c r="AN366" i="9"/>
  <c r="AN336" i="9"/>
  <c r="AN331" i="9"/>
  <c r="AN327" i="9"/>
  <c r="AN335" i="9"/>
  <c r="AN332" i="9"/>
  <c r="AN365" i="9"/>
  <c r="AN361" i="9"/>
  <c r="AN334" i="9"/>
  <c r="AN326" i="9"/>
  <c r="AN357" i="9"/>
  <c r="AN368" i="9"/>
  <c r="AN367" i="9"/>
  <c r="AN363" i="9"/>
  <c r="AN337" i="9"/>
  <c r="AN358" i="9"/>
  <c r="AN330" i="9"/>
  <c r="AK297" i="9" l="1"/>
  <c r="CB35" i="9"/>
  <c r="CB7" i="9"/>
  <c r="CB24" i="9"/>
  <c r="CB33" i="9"/>
  <c r="CB28" i="9"/>
  <c r="AK299" i="9" l="1"/>
  <c r="AK307" i="9"/>
  <c r="AK303" i="9"/>
  <c r="CB20" i="9"/>
  <c r="CB4" i="9"/>
  <c r="CB13" i="9"/>
  <c r="CB38" i="9"/>
  <c r="CB37" i="9"/>
  <c r="AK110" i="9"/>
  <c r="CB29" i="9"/>
  <c r="AK170" i="9"/>
  <c r="AK171" i="9"/>
  <c r="AK111" i="9"/>
  <c r="CB34" i="9"/>
  <c r="D55" i="11"/>
  <c r="AK260" i="9"/>
  <c r="AK141" i="9"/>
  <c r="CB11" i="9"/>
  <c r="CB45" i="9"/>
  <c r="CB44" i="9"/>
  <c r="CB2" i="9"/>
  <c r="AK372" i="9"/>
  <c r="AK341" i="9"/>
  <c r="AK342" i="9"/>
  <c r="AK373" i="9"/>
  <c r="AK230" i="9"/>
  <c r="CB6" i="9"/>
  <c r="AK140" i="9"/>
  <c r="CB41" i="9"/>
  <c r="CB30" i="9"/>
  <c r="CB18" i="9"/>
  <c r="CB15" i="9"/>
  <c r="AK250" i="9"/>
  <c r="CB22" i="9"/>
  <c r="D51" i="11"/>
  <c r="AK240" i="9"/>
  <c r="CB12" i="9"/>
  <c r="CB19" i="9"/>
  <c r="CB26" i="9"/>
  <c r="AK220" i="9"/>
  <c r="AK221" i="9"/>
  <c r="CB25" i="9"/>
  <c r="CB36" i="9"/>
  <c r="CB39" i="9"/>
  <c r="AK210" i="9"/>
  <c r="CB8" i="9"/>
  <c r="AK180" i="9"/>
  <c r="AK181" i="9"/>
  <c r="CB42" i="9"/>
  <c r="CB31" i="9"/>
  <c r="CB32" i="9"/>
  <c r="CB5" i="9"/>
  <c r="D43" i="11"/>
  <c r="AK200" i="9"/>
  <c r="CB16" i="9"/>
  <c r="AK100" i="9"/>
  <c r="AK101" i="9"/>
  <c r="CB9" i="9"/>
  <c r="CB27" i="9"/>
  <c r="D57" i="11"/>
  <c r="AK338" i="9"/>
  <c r="AK370" i="9"/>
  <c r="AK339" i="9"/>
  <c r="AK369" i="9"/>
  <c r="AK190" i="9"/>
  <c r="CB3" i="9"/>
  <c r="N270" i="9" s="1"/>
  <c r="CB17" i="9"/>
  <c r="CB23" i="9"/>
  <c r="D49" i="11"/>
  <c r="CB14" i="9"/>
  <c r="D17" i="11"/>
  <c r="CB40" i="9"/>
  <c r="CB43" i="9"/>
  <c r="CB10" i="9"/>
  <c r="CB21" i="9"/>
  <c r="N347" i="9" l="1"/>
  <c r="N316" i="9"/>
  <c r="D62" i="11"/>
  <c r="D31" i="11"/>
  <c r="D54" i="11"/>
  <c r="D41" i="11"/>
  <c r="D16" i="11"/>
  <c r="D35" i="11"/>
  <c r="D46" i="11"/>
  <c r="D13" i="11"/>
  <c r="D23" i="11"/>
  <c r="D38" i="11"/>
  <c r="D56" i="11"/>
  <c r="D28" i="11"/>
  <c r="D20" i="11"/>
  <c r="D47" i="11"/>
  <c r="D11" i="11"/>
  <c r="D15" i="11"/>
  <c r="D34" i="11"/>
  <c r="D5" i="11"/>
  <c r="D40" i="11"/>
  <c r="D39" i="11"/>
  <c r="D19" i="11"/>
  <c r="D36" i="11"/>
  <c r="D10" i="11"/>
  <c r="D65" i="11"/>
  <c r="D14" i="11"/>
  <c r="D45" i="11"/>
  <c r="D9" i="11"/>
  <c r="D12" i="11"/>
  <c r="D7" i="11"/>
  <c r="D64" i="11"/>
  <c r="D53" i="11"/>
  <c r="D33" i="11"/>
  <c r="D24" i="11"/>
  <c r="D42" i="11"/>
  <c r="D21" i="11"/>
  <c r="D58" i="11"/>
  <c r="D2" i="11"/>
  <c r="D27" i="11"/>
  <c r="D52" i="11"/>
  <c r="S270" i="9"/>
  <c r="T270" i="9"/>
  <c r="D30" i="11"/>
  <c r="D61" i="11"/>
  <c r="D18" i="11"/>
  <c r="D48" i="11"/>
  <c r="D60" i="11"/>
  <c r="D37" i="11"/>
  <c r="D44" i="11"/>
  <c r="D32" i="11"/>
  <c r="D8" i="11"/>
  <c r="D50" i="11"/>
  <c r="D6" i="11"/>
  <c r="D29" i="11"/>
  <c r="D59" i="11"/>
  <c r="D63" i="11"/>
  <c r="AA301" i="9"/>
  <c r="AA300" i="9"/>
  <c r="AA291" i="9"/>
  <c r="AA342" i="9"/>
  <c r="AA373" i="9"/>
  <c r="AA341" i="9"/>
  <c r="AA372" i="9"/>
  <c r="N348" i="9" l="1"/>
  <c r="T347" i="9"/>
  <c r="Q347" i="9"/>
  <c r="Q348" i="9" s="1"/>
  <c r="Q349" i="9" s="1"/>
  <c r="Q350" i="9" s="1"/>
  <c r="S347" i="9"/>
  <c r="R347" i="9"/>
  <c r="R348" i="9" s="1"/>
  <c r="R349" i="9" s="1"/>
  <c r="R350" i="9" s="1"/>
  <c r="N317" i="9"/>
  <c r="R316" i="9"/>
  <c r="R317" i="9" s="1"/>
  <c r="S316" i="9"/>
  <c r="T316" i="9"/>
  <c r="Q316" i="9"/>
  <c r="Q317" i="9" s="1"/>
  <c r="AN301" i="9"/>
  <c r="AN300" i="9"/>
  <c r="AN291" i="9"/>
  <c r="AN372" i="9"/>
  <c r="AN341" i="9"/>
  <c r="AN373" i="9"/>
  <c r="AN342" i="9"/>
  <c r="T348" i="9" l="1"/>
  <c r="S348" i="9"/>
  <c r="AV6"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K23" i="9" l="1"/>
  <c r="AH23" i="9"/>
  <c r="AH21" i="9"/>
  <c r="AK21" i="9"/>
  <c r="BO110" i="9"/>
  <c r="AH305" i="9"/>
  <c r="AK305" i="9"/>
  <c r="AH287" i="9"/>
  <c r="AH302" i="9"/>
  <c r="AH285" i="9"/>
  <c r="AH304" i="9"/>
  <c r="AH306" i="9"/>
  <c r="AK306" i="9"/>
  <c r="AK304"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294" i="9"/>
  <c r="AK296" i="9"/>
  <c r="AK125" i="9"/>
  <c r="AK93" i="9"/>
  <c r="AK8" i="9"/>
  <c r="AK182" i="9"/>
  <c r="AK84" i="9"/>
  <c r="AK229" i="9"/>
  <c r="AK104" i="9"/>
  <c r="AK204" i="9"/>
  <c r="AK152" i="9"/>
  <c r="AK144" i="9"/>
  <c r="AK5" i="9"/>
  <c r="AK153" i="9"/>
  <c r="AK25" i="9"/>
  <c r="AK74" i="9"/>
  <c r="AK226" i="9"/>
  <c r="AK244" i="9"/>
  <c r="AK214" i="9"/>
  <c r="AK273" i="9"/>
  <c r="AK115" i="9"/>
  <c r="AK242" i="9"/>
  <c r="AK92" i="9"/>
  <c r="AK274" i="9"/>
  <c r="AK174" i="9"/>
  <c r="AK183" i="9"/>
  <c r="AK223" i="9"/>
  <c r="AK285" i="9"/>
  <c r="AK225" i="9"/>
  <c r="AK56" i="9"/>
  <c r="AK113" i="9"/>
  <c r="AK75" i="9"/>
  <c r="AK288" i="9"/>
  <c r="AK54" i="9"/>
  <c r="AK197" i="9"/>
  <c r="AK53" i="9"/>
  <c r="AK268" i="9"/>
  <c r="AK16" i="9"/>
  <c r="AK46" i="9"/>
  <c r="AK272" i="9"/>
  <c r="AK236" i="9"/>
  <c r="AK198" i="9"/>
  <c r="AK292" i="9"/>
  <c r="AK257" i="9"/>
  <c r="AK302" i="9"/>
  <c r="AK18" i="9"/>
  <c r="AK17" i="9"/>
  <c r="AK176" i="9"/>
  <c r="AK133" i="9"/>
  <c r="AK22" i="9"/>
  <c r="AK219" i="9"/>
  <c r="AK262" i="9"/>
  <c r="AK32" i="9"/>
  <c r="AK157" i="9"/>
  <c r="AK308" i="9"/>
  <c r="AK28" i="9"/>
  <c r="AK252" i="9"/>
  <c r="AK247" i="9"/>
  <c r="AK208" i="9"/>
  <c r="AK88" i="9"/>
  <c r="AK275" i="9"/>
  <c r="AK217" i="9"/>
  <c r="AK205" i="9"/>
  <c r="AK14" i="9"/>
  <c r="AK139" i="9"/>
  <c r="AK188" i="9"/>
  <c r="AK27" i="9"/>
  <c r="AK173" i="9"/>
  <c r="AK267" i="9"/>
  <c r="AK159" i="9"/>
  <c r="AK73" i="9"/>
  <c r="AK243" i="9"/>
  <c r="AK3" i="9"/>
  <c r="AK13" i="9"/>
  <c r="AK122" i="9"/>
  <c r="AK235" i="9"/>
  <c r="AK193" i="9"/>
  <c r="AK289" i="9"/>
  <c r="AK146" i="9"/>
  <c r="AK68" i="9"/>
  <c r="AK49" i="9"/>
  <c r="AK108" i="9"/>
  <c r="AK36" i="9"/>
  <c r="AK233" i="9"/>
  <c r="AK283" i="9"/>
  <c r="AK206" i="9"/>
  <c r="AK67" i="9"/>
  <c r="AK179" i="9"/>
  <c r="AK9" i="9"/>
  <c r="AK213" i="9"/>
  <c r="AK256" i="9"/>
  <c r="AK7" i="9"/>
  <c r="AK259" i="9"/>
  <c r="AK184" i="9"/>
  <c r="AK105" i="9"/>
  <c r="AK77" i="9"/>
  <c r="AK62" i="9"/>
  <c r="AK298" i="9"/>
  <c r="AK42" i="9"/>
  <c r="AK195" i="9"/>
  <c r="AK79" i="9"/>
  <c r="AK149" i="9"/>
  <c r="AK24" i="9"/>
  <c r="AK38" i="9"/>
  <c r="AK82" i="9"/>
  <c r="AK29" i="9"/>
  <c r="AK155" i="9"/>
  <c r="AK142" i="9"/>
  <c r="AK264" i="9"/>
  <c r="AK66" i="9"/>
  <c r="AK123" i="9"/>
  <c r="AK97" i="9"/>
  <c r="AK86" i="9"/>
  <c r="AK85" i="9"/>
  <c r="AK177" i="9"/>
  <c r="AK119" i="9"/>
  <c r="AK12" i="9"/>
  <c r="AK265" i="9"/>
  <c r="AK169" i="9"/>
  <c r="AK209" i="9"/>
  <c r="AK107" i="9"/>
  <c r="AK148" i="9"/>
  <c r="AK117" i="9"/>
  <c r="AK276" i="9"/>
  <c r="AK186" i="9"/>
  <c r="AK57" i="9"/>
  <c r="AK137" i="9"/>
  <c r="AK39" i="9"/>
  <c r="AK196" i="9"/>
  <c r="AK293" i="9"/>
  <c r="AK309" i="9"/>
  <c r="AK59" i="9"/>
  <c r="AK126" i="9"/>
  <c r="AK6" i="9"/>
  <c r="AK102" i="9"/>
  <c r="AK215" i="9"/>
  <c r="AK43" i="9"/>
  <c r="AK239" i="9"/>
  <c r="AK99" i="9"/>
  <c r="AK287" i="9"/>
  <c r="AK164" i="9"/>
  <c r="AK228" i="9"/>
  <c r="AK2" i="9"/>
  <c r="AK135" i="9"/>
  <c r="AK34" i="9"/>
  <c r="AK4" i="9"/>
  <c r="AK255" i="9"/>
  <c r="AK166" i="9"/>
  <c r="AK124" i="9"/>
  <c r="AK118" i="9"/>
  <c r="AK237" i="9"/>
  <c r="AK168" i="9"/>
  <c r="AK19" i="9"/>
  <c r="AK162" i="9"/>
  <c r="AK65"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AD1" i="9" a="1"/>
  <c r="AD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T1" i="9" a="1"/>
  <c r="T1" i="9" s="1"/>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21" i="9"/>
  <c r="AA31" i="9"/>
  <c r="AA30" i="9"/>
  <c r="AA311" i="9"/>
  <c r="AA338" i="9"/>
  <c r="AA339" i="9"/>
  <c r="AA369" i="9"/>
  <c r="AA370" i="9"/>
  <c r="AA81" i="9"/>
  <c r="AA312" i="9"/>
  <c r="AA344" i="9"/>
  <c r="AA343" i="9"/>
  <c r="AA314" i="9"/>
  <c r="AA345" i="9"/>
  <c r="AA313" i="9"/>
  <c r="AA349" i="9"/>
  <c r="AA178" i="9"/>
  <c r="AA141" i="9"/>
  <c r="AA29" i="9"/>
  <c r="AA104" i="9"/>
  <c r="AA79" i="9"/>
  <c r="AA124" i="9"/>
  <c r="AA165" i="9"/>
  <c r="AA68" i="9"/>
  <c r="AA103" i="9"/>
  <c r="AA254" i="9"/>
  <c r="AA108" i="9"/>
  <c r="AA52" i="9"/>
  <c r="AA208" i="9"/>
  <c r="AA274" i="9"/>
  <c r="AA23" i="9"/>
  <c r="AA196" i="9"/>
  <c r="AA18" i="9"/>
  <c r="AA125" i="9"/>
  <c r="AA219" i="9"/>
  <c r="AA267" i="9"/>
  <c r="AA263" i="9"/>
  <c r="AA214" i="9"/>
  <c r="AA195" i="9"/>
  <c r="AA15" i="9"/>
  <c r="AA284" i="9"/>
  <c r="AA117" i="9"/>
  <c r="AA212" i="9"/>
  <c r="AA218" i="9"/>
  <c r="AA28" i="9"/>
  <c r="AA102" i="9"/>
  <c r="AA137" i="9"/>
  <c r="AA200" i="9"/>
  <c r="AA289" i="9"/>
  <c r="AA173" i="9"/>
  <c r="AA168" i="9"/>
  <c r="AA257" i="9"/>
  <c r="AA148" i="9"/>
  <c r="AA240" i="9"/>
  <c r="AA193" i="9"/>
  <c r="AA205" i="9"/>
  <c r="AA276" i="9"/>
  <c r="AA46" i="9"/>
  <c r="AA264" i="9"/>
  <c r="AA78" i="9"/>
  <c r="AA192" i="9"/>
  <c r="AA248" i="9"/>
  <c r="AA316" i="9"/>
  <c r="AA242" i="9"/>
  <c r="AA107" i="9"/>
  <c r="AA210" i="9"/>
  <c r="AA228" i="9"/>
  <c r="AA158" i="9"/>
  <c r="AA255" i="9"/>
  <c r="AA217" i="9"/>
  <c r="AA174" i="9"/>
  <c r="AA266" i="9"/>
  <c r="AA260" i="9"/>
  <c r="AA142" i="9"/>
  <c r="AA221" i="9"/>
  <c r="AA223" i="9"/>
  <c r="AA38" i="9"/>
  <c r="AA35" i="9"/>
  <c r="AA36" i="9"/>
  <c r="AA53" i="9"/>
  <c r="AA93" i="9"/>
  <c r="AA194" i="9"/>
  <c r="AA112" i="9"/>
  <c r="AA350" i="9"/>
  <c r="AA183" i="9"/>
  <c r="AA167" i="9"/>
  <c r="AA126" i="9"/>
  <c r="AA39" i="9"/>
  <c r="AA207" i="9"/>
  <c r="AA73" i="9"/>
  <c r="AA287" i="9"/>
  <c r="AA128" i="9"/>
  <c r="AA286" i="9"/>
  <c r="AA256" i="9"/>
  <c r="AA135" i="9"/>
  <c r="AA184" i="9"/>
  <c r="AA138" i="9"/>
  <c r="AA187" i="9"/>
  <c r="AA37" i="9"/>
  <c r="AA55" i="9"/>
  <c r="AA109" i="9"/>
  <c r="AA146" i="9"/>
  <c r="AA269" i="9"/>
  <c r="AA62" i="9"/>
  <c r="AA189" i="9"/>
  <c r="AA225" i="9"/>
  <c r="AA9" i="9"/>
  <c r="AA163" i="9"/>
  <c r="AA215" i="9"/>
  <c r="AA25" i="9"/>
  <c r="AA89" i="9"/>
  <c r="AA75" i="9"/>
  <c r="AA182" i="9"/>
  <c r="AA139" i="9"/>
  <c r="AA305" i="9"/>
  <c r="AA66" i="9"/>
  <c r="AA166" i="9"/>
  <c r="AA92" i="9"/>
  <c r="AA24" i="9"/>
  <c r="AA268" i="9"/>
  <c r="AA229" i="9"/>
  <c r="AA197" i="9"/>
  <c r="AA292" i="9"/>
  <c r="AA236" i="9"/>
  <c r="AA272" i="9"/>
  <c r="AA84" i="9"/>
  <c r="AA295" i="9"/>
  <c r="AA65" i="9"/>
  <c r="AA252" i="9"/>
  <c r="AA310" i="9"/>
  <c r="AA238" i="9"/>
  <c r="AA317" i="9"/>
  <c r="AA56" i="9"/>
  <c r="AA122" i="9"/>
  <c r="AA77" i="9"/>
  <c r="AA237" i="9"/>
  <c r="AA188" i="9"/>
  <c r="AA348" i="9"/>
  <c r="AA17" i="9"/>
  <c r="AA10" i="9"/>
  <c r="AA347" i="9"/>
  <c r="AA204" i="9"/>
  <c r="AA224" i="9"/>
  <c r="AA243" i="9"/>
  <c r="AA116" i="9"/>
  <c r="AA226" i="9"/>
  <c r="AA306" i="9"/>
  <c r="AA59" i="9"/>
  <c r="AA170" i="9"/>
  <c r="AA198" i="9"/>
  <c r="AA273" i="9"/>
  <c r="AA294" i="9"/>
  <c r="AA282" i="9"/>
  <c r="AA265" i="9"/>
  <c r="AA87" i="9"/>
  <c r="AA19" i="9"/>
  <c r="AA132" i="9"/>
  <c r="AA110" i="9"/>
  <c r="AA307" i="9"/>
  <c r="AA26" i="9"/>
  <c r="AA22" i="9"/>
  <c r="AA88" i="9"/>
  <c r="AA296" i="9"/>
  <c r="AA14" i="9"/>
  <c r="AA123" i="9"/>
  <c r="AA319" i="9"/>
  <c r="AA144" i="9"/>
  <c r="AA105" i="9"/>
  <c r="AA298" i="9"/>
  <c r="AA278" i="9"/>
  <c r="AA249" i="9"/>
  <c r="AA11" i="9"/>
  <c r="AA199" i="9"/>
  <c r="AA149" i="9"/>
  <c r="AA63" i="9"/>
  <c r="AA119" i="9"/>
  <c r="AA12" i="9"/>
  <c r="AA82" i="9"/>
  <c r="AA285" i="9"/>
  <c r="AA69" i="9"/>
  <c r="AA154" i="9"/>
  <c r="AA8" i="9"/>
  <c r="AA297" i="9"/>
  <c r="AA239" i="9"/>
  <c r="AA288" i="9"/>
  <c r="AA74" i="9"/>
  <c r="AA140" i="9"/>
  <c r="AA246" i="9"/>
  <c r="AA177" i="9"/>
  <c r="AA152" i="9"/>
  <c r="AA162" i="9"/>
  <c r="AA181" i="9"/>
  <c r="AA106" i="9"/>
  <c r="AA13" i="9"/>
  <c r="AA275" i="9"/>
  <c r="AA222" i="9"/>
  <c r="AA279" i="9"/>
  <c r="AA100" i="9"/>
  <c r="AA27" i="9"/>
  <c r="AA44" i="9"/>
  <c r="AA235" i="9"/>
  <c r="AA230" i="9"/>
  <c r="AA49" i="9"/>
  <c r="AA308" i="9"/>
  <c r="AA233" i="9"/>
  <c r="AA136" i="9"/>
  <c r="AA96" i="9"/>
  <c r="AA67" i="9"/>
  <c r="AA111" i="9"/>
  <c r="AA2" i="9"/>
  <c r="AA134" i="9"/>
  <c r="AA258" i="9"/>
  <c r="AA114" i="9"/>
  <c r="AA155" i="9"/>
  <c r="AA86" i="9"/>
  <c r="AA72" i="9"/>
  <c r="AA302" i="9"/>
  <c r="AA247" i="9"/>
  <c r="AA318" i="9"/>
  <c r="AA115" i="9"/>
  <c r="AA283" i="9"/>
  <c r="AA203" i="9"/>
  <c r="AA186" i="9"/>
  <c r="AA164" i="9"/>
  <c r="AA129" i="9"/>
  <c r="AA34" i="9"/>
  <c r="AA190" i="9"/>
  <c r="AA216" i="9"/>
  <c r="AA32" i="9"/>
  <c r="AA113" i="9"/>
  <c r="AA234" i="9"/>
  <c r="AA118" i="9"/>
  <c r="AA185" i="9"/>
  <c r="AA209" i="9"/>
  <c r="AA101" i="9"/>
  <c r="AA304" i="9"/>
  <c r="AA4" i="9"/>
  <c r="AA293" i="9"/>
  <c r="AA245" i="9"/>
  <c r="AA54" i="9"/>
  <c r="AA85" i="9"/>
  <c r="AA3" i="9"/>
  <c r="AA43" i="9"/>
  <c r="AA94" i="9"/>
  <c r="AA250" i="9"/>
  <c r="AA213" i="9"/>
  <c r="AA58" i="9"/>
  <c r="AA206" i="9"/>
  <c r="AA309" i="9"/>
  <c r="AA76" i="9"/>
  <c r="AA57" i="9"/>
  <c r="AA179" i="9"/>
  <c r="AA95" i="9"/>
  <c r="AA253" i="9"/>
  <c r="AA262" i="9"/>
  <c r="AA244" i="9"/>
  <c r="AA220" i="9"/>
  <c r="AA6" i="9"/>
  <c r="AA159" i="9"/>
  <c r="AA175" i="9"/>
  <c r="AA97" i="9"/>
  <c r="AA157" i="9"/>
  <c r="AA64" i="9"/>
  <c r="AA143" i="9"/>
  <c r="AA133" i="9"/>
  <c r="AA202" i="9"/>
  <c r="AA47" i="9"/>
  <c r="AA277" i="9"/>
  <c r="AA169" i="9"/>
  <c r="AA7" i="9"/>
  <c r="AA172" i="9"/>
  <c r="AA153" i="9"/>
  <c r="AA16" i="9"/>
  <c r="AA180" i="9"/>
  <c r="AA232" i="9"/>
  <c r="AA5" i="9"/>
  <c r="AA259" i="9"/>
  <c r="AA83" i="9"/>
  <c r="AA127" i="9"/>
  <c r="AA98" i="9"/>
  <c r="AA147" i="9"/>
  <c r="AA171" i="9"/>
  <c r="AA42" i="9"/>
  <c r="AA33" i="9"/>
  <c r="AA303" i="9"/>
  <c r="AA156" i="9"/>
  <c r="AA99" i="9"/>
  <c r="AA48" i="9"/>
  <c r="AA145" i="9"/>
  <c r="AA176" i="9"/>
  <c r="AA45" i="9"/>
  <c r="AA299" i="9"/>
  <c r="AA227" i="9"/>
  <c r="AN81" i="9" l="1"/>
  <c r="AN350" i="9"/>
  <c r="AN349" i="9"/>
  <c r="AN318" i="9"/>
  <c r="AN319" i="9"/>
  <c r="AN347" i="9"/>
  <c r="AN348" i="9"/>
  <c r="AN317" i="9"/>
  <c r="AN316" i="9"/>
  <c r="AN21" i="9"/>
  <c r="AN30" i="9"/>
  <c r="AN31" i="9"/>
  <c r="AN11" i="9"/>
  <c r="AN10" i="9"/>
  <c r="AN311" i="9"/>
  <c r="AN310" i="9"/>
  <c r="AN344" i="9"/>
  <c r="AN343" i="9"/>
  <c r="AN345" i="9"/>
  <c r="AN314" i="9"/>
  <c r="AN312" i="9"/>
  <c r="AN313" i="9"/>
  <c r="AN253" i="9"/>
  <c r="AN305" i="9"/>
  <c r="AN128" i="9"/>
  <c r="AN134" i="9"/>
  <c r="AN9" i="9"/>
  <c r="AN268" i="9"/>
  <c r="AN55" i="9"/>
  <c r="AN139" i="9"/>
  <c r="AN94" i="9"/>
  <c r="AN258" i="9"/>
  <c r="AN64" i="9"/>
  <c r="AN152" i="9"/>
  <c r="AN228" i="9"/>
  <c r="AN85" i="9"/>
  <c r="AN245" i="9"/>
  <c r="AN285" i="9"/>
  <c r="AN103" i="9"/>
  <c r="AN220" i="9"/>
  <c r="AN169" i="9"/>
  <c r="AN292" i="9"/>
  <c r="AN4" i="9"/>
  <c r="AN180" i="9"/>
  <c r="AN168" i="9"/>
  <c r="AN263" i="9"/>
  <c r="AN65" i="9"/>
  <c r="AN170" i="9"/>
  <c r="AN137" i="9"/>
  <c r="AN224" i="9"/>
  <c r="AN195" i="9"/>
  <c r="AN178" i="9"/>
  <c r="AN24" i="9"/>
  <c r="AN3" i="9"/>
  <c r="AN46" i="9"/>
  <c r="AN297" i="9"/>
  <c r="AN156" i="9"/>
  <c r="AN246" i="9"/>
  <c r="AN149" i="9"/>
  <c r="AN207" i="9"/>
  <c r="AN214" i="9"/>
  <c r="AN95" i="9"/>
  <c r="AN303" i="9"/>
  <c r="AN48" i="9"/>
  <c r="AN86" i="9"/>
  <c r="AN242" i="9"/>
  <c r="AN5" i="9"/>
  <c r="AN99" i="9"/>
  <c r="AN42" i="9"/>
  <c r="AN106" i="9"/>
  <c r="AN256" i="9"/>
  <c r="AN62" i="9"/>
  <c r="AN266" i="9"/>
  <c r="AN147" i="9"/>
  <c r="AN74" i="9"/>
  <c r="AN58" i="9"/>
  <c r="AN179" i="9"/>
  <c r="AN126" i="9"/>
  <c r="AN226" i="9"/>
  <c r="AN172" i="9"/>
  <c r="AN205" i="9"/>
  <c r="AN104" i="9"/>
  <c r="AN370" i="9"/>
  <c r="AN89" i="9"/>
  <c r="AN287" i="9"/>
  <c r="AN129" i="9"/>
  <c r="AN247" i="9"/>
  <c r="AN77" i="9"/>
  <c r="AN243" i="9"/>
  <c r="AN88" i="9"/>
  <c r="AN309" i="9"/>
  <c r="AN296" i="9"/>
  <c r="AN162" i="9"/>
  <c r="AN116" i="9"/>
  <c r="AN25" i="9"/>
  <c r="AN295" i="9"/>
  <c r="AN259" i="9"/>
  <c r="AN187" i="9"/>
  <c r="AN2" i="9"/>
  <c r="AM2" i="9" s="1"/>
  <c r="AN109" i="9"/>
  <c r="AN63" i="9"/>
  <c r="AN255" i="9"/>
  <c r="AN234" i="9"/>
  <c r="AN92" i="9"/>
  <c r="AN278" i="9"/>
  <c r="AN175" i="9"/>
  <c r="AN146" i="9"/>
  <c r="AN153" i="9"/>
  <c r="AN185" i="9"/>
  <c r="AN7" i="9"/>
  <c r="AN306" i="9"/>
  <c r="AN166" i="9"/>
  <c r="AN122" i="9"/>
  <c r="AN38" i="9"/>
  <c r="AN23" i="9"/>
  <c r="AN22" i="9"/>
  <c r="AN136" i="9"/>
  <c r="AN213" i="9"/>
  <c r="AN279" i="9"/>
  <c r="AN167" i="9"/>
  <c r="AN294" i="9"/>
  <c r="AN244" i="9"/>
  <c r="AN209" i="9"/>
  <c r="AN197" i="9"/>
  <c r="AN73" i="9"/>
  <c r="AN202" i="9"/>
  <c r="AN33" i="9"/>
  <c r="AN269" i="9"/>
  <c r="AN230" i="9"/>
  <c r="AN217" i="9"/>
  <c r="AN16" i="9"/>
  <c r="AN254" i="9"/>
  <c r="AN274" i="9"/>
  <c r="AN200" i="9"/>
  <c r="AN248" i="9"/>
  <c r="AN83" i="9"/>
  <c r="AN159" i="9"/>
  <c r="AN123" i="9"/>
  <c r="AN75" i="9"/>
  <c r="AN82" i="9"/>
  <c r="AN265" i="9"/>
  <c r="AN299" i="9"/>
  <c r="AN235" i="9"/>
  <c r="AN117" i="9"/>
  <c r="AN34" i="9"/>
  <c r="AN69" i="9"/>
  <c r="AN293" i="9"/>
  <c r="AN29" i="9"/>
  <c r="AN154" i="9"/>
  <c r="AN177" i="9"/>
  <c r="AN181" i="9"/>
  <c r="AN221" i="9"/>
  <c r="AN87" i="9"/>
  <c r="AN304" i="9"/>
  <c r="AN12" i="9"/>
  <c r="AN57" i="9"/>
  <c r="AN186" i="9"/>
  <c r="AN67" i="9"/>
  <c r="AN239" i="9"/>
  <c r="AN32" i="9"/>
  <c r="AN308" i="9"/>
  <c r="AN114" i="9"/>
  <c r="AN56" i="9"/>
  <c r="AN215" i="9"/>
  <c r="AN164" i="9"/>
  <c r="AN111" i="9"/>
  <c r="AN184" i="9"/>
  <c r="AN267" i="9"/>
  <c r="AN188" i="9"/>
  <c r="AN17" i="9"/>
  <c r="AN283" i="9"/>
  <c r="AN233" i="9"/>
  <c r="AN199" i="9"/>
  <c r="AN52" i="9"/>
  <c r="AN59" i="9"/>
  <c r="AN118" i="9"/>
  <c r="AN223" i="9"/>
  <c r="AN173" i="9"/>
  <c r="AN140" i="9"/>
  <c r="AN79" i="9"/>
  <c r="AN8" i="9"/>
  <c r="AN208" i="9"/>
  <c r="AN238" i="9"/>
  <c r="AN155" i="9"/>
  <c r="AN84" i="9"/>
  <c r="AN369" i="9"/>
  <c r="AN339" i="9"/>
  <c r="AN289" i="9"/>
  <c r="AN282" i="9"/>
  <c r="AN53" i="9"/>
  <c r="AN54" i="9"/>
  <c r="AN250" i="9"/>
  <c r="AN148" i="9"/>
  <c r="AN277" i="9"/>
  <c r="AN135" i="9"/>
  <c r="AN232" i="9"/>
  <c r="AN107" i="9"/>
  <c r="AN174" i="9"/>
  <c r="AN105" i="9"/>
  <c r="AN196" i="9"/>
  <c r="AN257" i="9"/>
  <c r="AN288" i="9"/>
  <c r="AN125" i="9"/>
  <c r="AN212" i="9"/>
  <c r="AN216" i="9"/>
  <c r="AN19" i="9"/>
  <c r="AN262" i="9"/>
  <c r="AN78" i="9"/>
  <c r="AN222" i="9"/>
  <c r="AN13" i="9"/>
  <c r="AN138" i="9"/>
  <c r="AN35" i="9"/>
  <c r="AN210" i="9"/>
  <c r="AN229" i="9"/>
  <c r="AN276" i="9"/>
  <c r="AN97" i="9"/>
  <c r="AN198" i="9"/>
  <c r="AN237" i="9"/>
  <c r="AN182" i="9"/>
  <c r="AN260" i="9"/>
  <c r="AN165" i="9"/>
  <c r="AN72" i="9"/>
  <c r="AN206" i="9"/>
  <c r="AN113" i="9"/>
  <c r="AN284" i="9"/>
  <c r="AN240" i="9"/>
  <c r="AN44" i="9"/>
  <c r="AN204" i="9"/>
  <c r="AN18" i="9"/>
  <c r="AN100" i="9"/>
  <c r="AN143" i="9"/>
  <c r="AN108" i="9"/>
  <c r="AN27" i="9"/>
  <c r="AN66" i="9"/>
  <c r="AN68" i="9"/>
  <c r="AN307" i="9"/>
  <c r="AN145" i="9"/>
  <c r="AN338" i="9"/>
  <c r="AN193" i="9"/>
  <c r="AN171" i="9"/>
  <c r="AN37" i="9"/>
  <c r="AN158" i="9"/>
  <c r="AN76" i="9"/>
  <c r="AN302" i="9"/>
  <c r="AN112" i="9"/>
  <c r="AN298" i="9"/>
  <c r="AN194" i="9"/>
  <c r="AN119" i="9"/>
  <c r="AN144" i="9"/>
  <c r="AN219" i="9"/>
  <c r="AN96" i="9"/>
  <c r="AN192" i="9"/>
  <c r="AN15" i="9"/>
  <c r="AN124" i="9"/>
  <c r="AN163" i="9"/>
  <c r="AN110" i="9"/>
  <c r="AN218" i="9"/>
  <c r="AN227" i="9"/>
  <c r="AN272" i="9"/>
  <c r="AN264" i="9"/>
  <c r="AN98" i="9"/>
  <c r="AN273" i="9"/>
  <c r="AN132" i="9"/>
  <c r="AN43" i="9"/>
  <c r="AN141" i="9"/>
  <c r="AN115" i="9"/>
  <c r="AN6" i="9"/>
  <c r="AN249" i="9"/>
  <c r="AN26" i="9"/>
  <c r="AN252" i="9"/>
  <c r="AN157" i="9"/>
  <c r="AN183" i="9"/>
  <c r="AN142" i="9"/>
  <c r="AN28" i="9"/>
  <c r="AN101" i="9"/>
  <c r="AN39" i="9"/>
  <c r="AN47" i="9"/>
  <c r="AN176" i="9"/>
  <c r="AN127" i="9"/>
  <c r="AN49" i="9"/>
  <c r="AN45" i="9"/>
  <c r="AN236" i="9"/>
  <c r="AN275" i="9"/>
  <c r="AN225" i="9"/>
  <c r="AN190" i="9"/>
  <c r="AN286" i="9"/>
  <c r="AN189" i="9"/>
  <c r="AN102" i="9"/>
  <c r="AN93" i="9"/>
  <c r="AN133" i="9"/>
  <c r="AN14" i="9"/>
  <c r="AN36" i="9"/>
  <c r="AN203" i="9"/>
  <c r="AM3" i="9" l="1"/>
  <c r="AM4" i="9" s="1"/>
  <c r="AM5" i="9" s="1"/>
  <c r="AM6" i="9" s="1"/>
  <c r="AM7" i="9" s="1"/>
  <c r="AM8" i="9" s="1"/>
  <c r="AM9" i="9" s="1"/>
  <c r="AM10" i="9" s="1"/>
  <c r="AM11" i="9" s="1"/>
  <c r="AM12" i="9" l="1"/>
  <c r="AM13" i="9" s="1"/>
  <c r="AM14" i="9" l="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<sst xmlns="http://schemas.openxmlformats.org/spreadsheetml/2006/main" count="1812" uniqueCount="502">
  <si>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</si>
  <si>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</si>
  <si>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</si>
  <si>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</si>
  <si>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</si>
  <si>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</si>
  <si>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</si>
  <si>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</si>
  <si>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</si>
  <si>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</si>
  <si>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</si>
  <si>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</si>
  <si>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</si>
  <si>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</si>
  <si>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</si>
  <si>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</si>
  <si>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</si>
  <si>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</si>
  <si>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</si>
  <si>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</si>
  <si>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</si>
  <si>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</si>
  <si>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</si>
  <si>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</si>
  <si>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</si>
  <si>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</si>
  <si>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</si>
  <si>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</si>
  <si>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</si>
  <si>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</si>
  <si>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</si>
  <si>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</si>
  <si>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</si>
  <si>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</si>
  <si>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</si>
  <si>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</si>
  <si>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</si>
  <si>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</si>
  <si>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</si>
  <si>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</si>
  <si>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</si>
  <si>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</si>
  <si>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</si>
  <si>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</si>
  <si>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</si>
  <si>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</si>
  <si>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</si>
  <si>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</si>
  <si>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</si>
  <si>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</si>
  <si>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</si>
  <si>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</si>
  <si>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</si>
  <si>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</si>
  <si>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</si>
  <si>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</si>
  <si>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</si>
  <si>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</si>
  <si>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</si>
  <si>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</si>
  <si>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</si>
  <si>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</si>
  <si>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</si>
  <si>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</si>
  <si>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</si>
  <si>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</si>
  <si>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</si>
  <si>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</si>
  <si>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</si>
  <si>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</si>
  <si>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</si>
  <si>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</si>
  <si>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</si>
  <si>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</si>
  <si>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</si>
  <si>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</si>
  <si>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</si>
  <si>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</si>
  <si>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</si>
  <si>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</si>
  <si>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</si>
  <si>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</si>
  <si>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</si>
  <si>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</si>
  <si>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</si>
  <si>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</si>
  <si>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</si>
  <si>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</si>
  <si>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</si>
  <si>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</si>
  <si>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</si>
  <si>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</si>
  <si>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</si>
  <si>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</si>
  <si>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</si>
  <si>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</si>
  <si>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</si>
  <si>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</si>
  <si>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</si>
  <si>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</si>
  <si>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</si>
  <si>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</si>
  <si>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</si>
  <si>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</si>
  <si>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</si>
  <si>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</si>
  <si>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</si>
  <si>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</si>
  <si>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</si>
  <si>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</si>
  <si>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</si>
  <si>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</si>
  <si>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</si>
  <si>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</si>
  <si>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</si>
  <si>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</si>
  <si>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</si>
  <si>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</si>
  <si>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</si>
  <si>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</si>
  <si>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</si>
  <si>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</si>
  <si>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</si>
  <si>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</si>
  <si>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</si>
  <si>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</si>
  <si>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</si>
  <si>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</si>
  <si>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</si>
  <si>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</si>
  <si>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</si>
  <si>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</si>
  <si>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</si>
  <si>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</si>
  <si>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</si>
  <si>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</si>
  <si>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</si>
  <si>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</si>
  <si>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</si>
  <si>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</si>
  <si>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</si>
  <si>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</si>
  <si>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</si>
  <si>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</si>
  <si>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</si>
  <si>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</si>
  <si>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</si>
  <si>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</si>
  <si>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</si>
  <si>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</si>
  <si>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</si>
  <si>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</si>
  <si>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</si>
  <si>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</si>
  <si>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</si>
  <si>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</si>
  <si>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</si>
  <si>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</si>
  <si>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</si>
  <si>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</si>
  <si>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</si>
  <si>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</si>
  <si>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</si>
  <si>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</si>
  <si>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</si>
  <si>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</si>
  <si>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</si>
  <si>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</si>
  <si>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</si>
  <si>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</si>
  <si>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</si>
  <si>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</si>
  <si>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</si>
  <si>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</si>
  <si>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</si>
  <si>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</si>
  <si>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</si>
  <si>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</si>
  <si>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</si>
  <si>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</si>
  <si>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</si>
  <si>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</si>
  <si>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</si>
  <si>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</si>
  <si>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</si>
  <si>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</si>
  <si>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</si>
  <si>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</si>
  <si>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</si>
  <si>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</si>
  <si>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</si>
  <si>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</si>
  <si>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</si>
  <si>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</si>
  <si>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</si>
  <si>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</si>
  <si>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</si>
  <si>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</si>
  <si>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</si>
  <si>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</si>
  <si>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</si>
  <si>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</si>
  <si>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</si>
  <si>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</si>
  <si>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</si>
  <si>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</si>
  <si>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</si>
  <si>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</si>
  <si>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</si>
  <si>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</si>
  <si>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</si>
  <si>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</si>
  <si>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</si>
  <si>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</si>
  <si>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</si>
  <si>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</si>
  <si>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</si>
  <si>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</si>
  <si>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</si>
  <si>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</si>
  <si>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</si>
  <si>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</si>
  <si>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</si>
  <si>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</si>
  <si>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</si>
  <si>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</si>
  <si>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</si>
  <si>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</si>
  <si>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</si>
  <si>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</si>
  <si>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</si>
  <si>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</si>
  <si>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</si>
  <si>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</si>
  <si>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</si>
  <si>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</si>
  <si>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</si>
  <si>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</si>
  <si>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</si>
  <si>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</si>
  <si>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</si>
  <si>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</si>
  <si>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</si>
  <si>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</si>
  <si>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</si>
  <si>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</si>
  <si>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</si>
  <si>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</si>
  <si>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</si>
  <si>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</si>
  <si>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</si>
  <si>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</si>
  <si>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</si>
  <si>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</si>
  <si>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</si>
  <si>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</si>
  <si>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</si>
  <si>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</si>
  <si>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</si>
  <si>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</si>
  <si>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</si>
  <si>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</si>
  <si>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</si>
  <si>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</si>
  <si>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</si>
  <si>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</si>
  <si>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</si>
  <si>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</si>
  <si>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</si>
  <si>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</si>
  <si>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</si>
  <si>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</si>
  <si>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</si>
  <si>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</si>
  <si>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</si>
  <si>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</si>
  <si>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</si>
  <si>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</si>
  <si>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</si>
  <si>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</si>
  <si>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</si>
  <si>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</si>
  <si>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</si>
  <si>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</si>
  <si>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</si>
  <si>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</si>
  <si>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</si>
  <si>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</si>
  <si>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</si>
  <si>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</si>
  <si>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</si>
  <si>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</si>
  <si>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</si>
  <si>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</si>
  <si>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</si>
  <si>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Equip1101</t>
    <phoneticPr fontId="1" type="noConversion"/>
  </si>
  <si>
    <t>Equip8001</t>
  </si>
  <si>
    <t>Equip1102</t>
  </si>
  <si>
    <t>Equip7001</t>
    <phoneticPr fontId="1" type="noConversion"/>
  </si>
  <si>
    <t>Equip0202</t>
    <phoneticPr fontId="1" type="noConversion"/>
  </si>
  <si>
    <t>GO</t>
    <phoneticPr fontId="1" type="noConversion"/>
  </si>
  <si>
    <t>GO</t>
    <phoneticPr fontId="1" type="noConversion"/>
  </si>
  <si>
    <t>DI</t>
    <phoneticPr fontId="1" type="noConversion"/>
  </si>
  <si>
    <t>Equip0302</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</si>
  <si>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</si>
  <si>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</si>
  <si>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</si>
  <si>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</si>
  <si>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</si>
  <si>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</si>
  <si>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</si>
  <si>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</si>
  <si>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</si>
  <si>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</si>
  <si>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</si>
  <si>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</si>
  <si>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</si>
  <si>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</si>
  <si>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</si>
  <si>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</si>
  <si>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</si>
  <si>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</si>
  <si>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</si>
  <si>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</si>
  <si>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</si>
  <si>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</si>
  <si>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</si>
  <si>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</si>
  <si>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</si>
  <si>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</si>
  <si>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</si>
  <si>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</si>
  <si>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</si>
  <si>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</si>
  <si>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</si>
  <si>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</si>
  <si>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</si>
  <si>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</si>
  <si>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</si>
  <si>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</si>
  <si>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</si>
  <si>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</si>
  <si>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</si>
  <si>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</si>
  <si>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</si>
  <si>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</si>
  <si>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</si>
  <si>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</si>
  <si>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</si>
  <si>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</si>
  <si>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</si>
  <si>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</si>
  <si>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</si>
  <si>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</si>
  <si>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</si>
  <si>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</si>
  <si>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</si>
  <si>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</si>
  <si>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</si>
  <si>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</si>
  <si>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</si>
  <si>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</si>
  <si>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</si>
  <si>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</si>
  <si>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</si>
  <si>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</si>
  <si>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</si>
  <si>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</si>
  <si>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</si>
  <si>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</si>
  <si>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</si>
  <si>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</si>
  <si>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</si>
  <si>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</si>
  <si>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</si>
  <si>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</si>
  <si>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</si>
  <si>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</si>
  <si>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</si>
  <si>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</si>
  <si>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</si>
  <si>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</si>
  <si>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</si>
  <si>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</si>
  <si>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</si>
  <si>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</si>
  <si>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</si>
  <si>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</si>
  <si>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</si>
  <si>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</si>
  <si>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</si>
  <si>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</si>
  <si>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</si>
  <si>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</si>
  <si>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</si>
  <si>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</si>
  <si>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</si>
  <si>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</si>
  <si>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</si>
  <si>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</si>
  <si>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</si>
  <si>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</si>
  <si>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</si>
  <si>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</si>
  <si>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</si>
  <si>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</si>
  <si>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Actor1141</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</si>
  <si>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</si>
  <si>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</si>
  <si>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</si>
  <si>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</si>
  <si>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</si>
  <si>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</si>
  <si>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</si>
  <si>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</si>
  <si>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</si>
  <si>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</si>
  <si>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</si>
  <si>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</si>
  <si>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</si>
  <si>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</si>
  <si>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</si>
  <si>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</si>
  <si>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</si>
  <si>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</si>
  <si>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</si>
  <si>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</si>
  <si>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</si>
  <si>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</si>
  <si>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</si>
  <si>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</si>
  <si>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</si>
  <si>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</si>
  <si>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</si>
  <si>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</si>
  <si>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Equip4301</t>
  </si>
  <si>
    <t>Actor1108m</t>
    <phoneticPr fontId="1" type="noConversion"/>
  </si>
  <si>
    <t>Actor0037m</t>
    <phoneticPr fontId="1" type="noConversion"/>
  </si>
  <si>
    <t>Actor1216m</t>
    <phoneticPr fontId="1" type="noConversion"/>
  </si>
  <si>
    <t>Actor2238m</t>
    <phoneticPr fontId="1" type="noConversion"/>
  </si>
  <si>
    <t>Equip7201</t>
    <phoneticPr fontId="1" type="noConversion"/>
  </si>
  <si>
    <t>Equip1102</t>
    <phoneticPr fontId="1" type="noConversion"/>
  </si>
  <si>
    <t>Actor3231m</t>
    <phoneticPr fontId="1" type="noConversion"/>
  </si>
  <si>
    <t>Actor3022m</t>
    <phoneticPr fontId="1" type="noConversion"/>
  </si>
  <si>
    <t>Actor3117m</t>
    <phoneticPr fontId="1" type="noConversion"/>
  </si>
  <si>
    <t>Actor0240m</t>
    <phoneticPr fontId="1" type="noConversion"/>
  </si>
  <si>
    <t>Equip8102</t>
    <phoneticPr fontId="1" type="noConversion"/>
  </si>
  <si>
    <t>Equip2001</t>
  </si>
  <si>
    <t>Actor2128m</t>
    <phoneticPr fontId="1" type="noConversion"/>
  </si>
  <si>
    <t>Actor0125m</t>
    <phoneticPr fontId="1" type="noConversion"/>
  </si>
  <si>
    <t>Actor0007</t>
  </si>
  <si>
    <t>Equip6301</t>
  </si>
  <si>
    <t>Equip6001</t>
    <phoneticPr fontId="1" type="noConversion"/>
  </si>
  <si>
    <t>Equip2002</t>
    <phoneticPr fontId="1" type="noConversion"/>
  </si>
  <si>
    <t>Equip4001</t>
    <phoneticPr fontId="1" type="noConversion"/>
  </si>
  <si>
    <t>Actor2011</t>
    <phoneticPr fontId="1" type="noConversion"/>
  </si>
  <si>
    <t>Actor1005m</t>
    <phoneticPr fontId="1" type="noConversion"/>
  </si>
  <si>
    <t>Actor0024m</t>
    <phoneticPr fontId="1" type="noConversion"/>
  </si>
  <si>
    <t>Actor3114m</t>
    <phoneticPr fontId="1" type="noConversion"/>
  </si>
  <si>
    <t>ShopUIName_EquipmentBox45</t>
    <phoneticPr fontId="1" type="noConversion"/>
  </si>
  <si>
    <t>ShopUI_Get35Plus10</t>
    <phoneticPr fontId="1" type="noConversion"/>
  </si>
  <si>
    <t>EquipmentBox45</t>
    <phoneticPr fontId="1" type="noConversion"/>
  </si>
  <si>
    <t>Actor1109m</t>
    <phoneticPr fontId="1" type="noConversion"/>
  </si>
  <si>
    <t>Actor2010m</t>
    <phoneticPr fontId="1" type="noConversion"/>
  </si>
  <si>
    <t>Equip2302</t>
    <phoneticPr fontId="1" type="noConversion"/>
  </si>
  <si>
    <t>Actor2120m</t>
    <phoneticPr fontId="1" type="noConversion"/>
  </si>
  <si>
    <t>Actor3019m</t>
    <phoneticPr fontId="1" type="noConversion"/>
  </si>
  <si>
    <t>Actor0030m</t>
    <phoneticPr fontId="1" type="noConversion"/>
  </si>
  <si>
    <t>Actor3231m</t>
    <phoneticPr fontId="1" type="noConversion"/>
  </si>
  <si>
    <t>Actor0240m</t>
    <phoneticPr fontId="1" type="noConversion"/>
  </si>
  <si>
    <t>Actor1216m</t>
    <phoneticPr fontId="1" type="noConversion"/>
  </si>
  <si>
    <t>Actor0113m</t>
    <phoneticPr fontId="1" type="noConversion"/>
  </si>
  <si>
    <t>Actor2015m</t>
    <phoneticPr fontId="1" type="noConversion"/>
  </si>
  <si>
    <t>Actor1039m</t>
    <phoneticPr fontId="1" type="noConversion"/>
  </si>
  <si>
    <t>Actor0007m</t>
    <phoneticPr fontId="1" type="noConversion"/>
  </si>
  <si>
    <t>Equip0301</t>
    <phoneticPr fontId="1" type="noConversion"/>
  </si>
  <si>
    <t>DI</t>
    <phoneticPr fontId="1" type="noConversion"/>
  </si>
  <si>
    <t>Equip0402</t>
    <phoneticPr fontId="1" type="noConversion"/>
  </si>
  <si>
    <t>Equip2401</t>
    <phoneticPr fontId="1" type="noConversion"/>
  </si>
  <si>
    <t>Equip6101</t>
    <phoneticPr fontId="1" type="noConversion"/>
  </si>
  <si>
    <t>GO</t>
    <phoneticPr fontId="1" type="noConversion"/>
  </si>
  <si>
    <t>Equip5101</t>
    <phoneticPr fontId="1" type="noConversion"/>
  </si>
  <si>
    <t>Equip8102</t>
    <phoneticPr fontId="1" type="noConversion"/>
  </si>
  <si>
    <t>Equip4301</t>
    <phoneticPr fontId="1" type="noConversion"/>
  </si>
  <si>
    <t>Equip3301</t>
    <phoneticPr fontId="1" type="noConversion"/>
  </si>
  <si>
    <t>Equip1202</t>
    <phoneticPr fontId="1" type="noConversion"/>
  </si>
  <si>
    <t>Equip1001</t>
    <phoneticPr fontId="1" type="noConversion"/>
  </si>
  <si>
    <t>Equip2001</t>
    <phoneticPr fontId="1" type="noConversion"/>
  </si>
  <si>
    <t>Equip0002</t>
    <phoneticPr fontId="1" type="noConversion"/>
  </si>
  <si>
    <t>Equip4002</t>
    <phoneticPr fontId="1" type="noConversion"/>
  </si>
  <si>
    <t>Equip6201</t>
    <phoneticPr fontId="1" type="noConversion"/>
  </si>
  <si>
    <t>Equip8201</t>
  </si>
  <si>
    <t>Equip2301</t>
    <phoneticPr fontId="1" type="noConversion"/>
  </si>
  <si>
    <t>Actor1108m</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</si>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</sst>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7.8152488347139881</v>
          </cell>
          <cell r="W2">
            <v>10.705088873745387</v>
          </cell>
          <cell r="X2">
            <v>11.72</v>
          </cell>
          <cell r="Y2">
            <v>16.059999999999999</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6.8604620763638424</v>
          </cell>
          <cell r="W3">
            <v>11.19128961567656</v>
          </cell>
          <cell r="X3">
            <v>10.29</v>
          </cell>
          <cell r="Y3">
            <v>16.79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8.0881649158448816</v>
          </cell>
          <cell r="W4">
            <v>10.337175179365854</v>
          </cell>
          <cell r="X4">
            <v>17.760000000000002</v>
          </cell>
          <cell r="Y4">
            <v>22.7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7.0375684081704302</v>
          </cell>
          <cell r="W5">
            <v>11.693548693612515</v>
          </cell>
          <cell r="X5">
            <v>15.46</v>
          </cell>
          <cell r="Y5">
            <v>25.68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7.6255472416673342</v>
          </cell>
          <cell r="W6">
            <v>10.565740189853051</v>
          </cell>
          <cell r="X6">
            <v>26.97</v>
          </cell>
          <cell r="Y6">
            <v>37.369999999999997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6.8881295065090828</v>
          </cell>
          <cell r="W7">
            <v>11.136316120934612</v>
          </cell>
          <cell r="X7">
            <v>24.36</v>
          </cell>
          <cell r="Y7">
            <v>39.39</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7.8508005943749222</v>
          </cell>
          <cell r="W8">
            <v>10.502841845558001</v>
          </cell>
          <cell r="X8">
            <v>54.11</v>
          </cell>
          <cell r="Y8">
            <v>72.39</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6.7820125101829145</v>
          </cell>
          <cell r="W9">
            <v>11.859894983011316</v>
          </cell>
          <cell r="X9">
            <v>46.74</v>
          </cell>
          <cell r="Y9">
            <v>81.739999999999995</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8.1572652259613765</v>
          </cell>
          <cell r="W10">
            <v>10.715359174963613</v>
          </cell>
          <cell r="X10">
            <v>120.52</v>
          </cell>
          <cell r="Y10">
            <v>158.32</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7.3362087162249141</v>
          </cell>
          <cell r="W11">
            <v>11.517455917461934</v>
          </cell>
          <cell r="X11">
            <v>108.39</v>
          </cell>
          <cell r="Y11">
            <v>170.17</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7.5038970267173317</v>
          </cell>
          <cell r="W12">
            <v>10.626894312918074</v>
          </cell>
          <cell r="X12">
            <v>144.49</v>
          </cell>
          <cell r="Y12">
            <v>204.62</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7.0081575986286815</v>
          </cell>
          <cell r="W13">
            <v>11.546558189199304</v>
          </cell>
          <cell r="X13">
            <v>134.94</v>
          </cell>
          <cell r="Y13">
            <v>222.33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7.8323805260644423</v>
          </cell>
          <cell r="W14">
            <v>10.718700603572715</v>
          </cell>
          <cell r="X14">
            <v>196.55</v>
          </cell>
          <cell r="Y14">
            <v>268.99</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7.7989565094256363</v>
          </cell>
          <cell r="W15">
            <v>10.963233233716032</v>
          </cell>
          <cell r="X15">
            <v>11.7</v>
          </cell>
          <cell r="Y15">
            <v>16.440000000000001</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7.1736248064252406</v>
          </cell>
          <cell r="W16">
            <v>11.751379393171641</v>
          </cell>
          <cell r="X16">
            <v>10.76</v>
          </cell>
          <cell r="Y16">
            <v>17.63</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7.499481138218635</v>
          </cell>
          <cell r="W17">
            <v>10.846675831863251</v>
          </cell>
          <cell r="X17">
            <v>16.47</v>
          </cell>
          <cell r="Y17">
            <v>23.82</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6.7443097410422874</v>
          </cell>
          <cell r="W18">
            <v>11.263342953931655</v>
          </cell>
          <cell r="X18">
            <v>14.81</v>
          </cell>
          <cell r="Y18">
            <v>24.74</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7.8648256231441387</v>
          </cell>
          <cell r="W19">
            <v>10.96464158549238</v>
          </cell>
          <cell r="X19">
            <v>27.82</v>
          </cell>
          <cell r="Y19">
            <v>38.78</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7.289663593873426</v>
          </cell>
          <cell r="W20">
            <v>11.199178881312562</v>
          </cell>
          <cell r="X20">
            <v>25.78</v>
          </cell>
          <cell r="Y20">
            <v>39.61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7.7555175258322011</v>
          </cell>
          <cell r="W21">
            <v>10.99311055669823</v>
          </cell>
          <cell r="X21">
            <v>53.45</v>
          </cell>
          <cell r="Y21">
            <v>75.77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7.0210485758641559</v>
          </cell>
          <cell r="W22">
            <v>11.403346825072063</v>
          </cell>
          <cell r="X22">
            <v>48.39</v>
          </cell>
          <cell r="Y22">
            <v>78.599999999999994</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7.4469828272161687</v>
          </cell>
          <cell r="W23">
            <v>10.936624238771351</v>
          </cell>
          <cell r="X23">
            <v>110.03</v>
          </cell>
          <cell r="Y23">
            <v>161.58000000000001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6.8722140776269276</v>
          </cell>
          <cell r="W24">
            <v>11.799641556931647</v>
          </cell>
          <cell r="X24">
            <v>101.53</v>
          </cell>
          <cell r="Y24">
            <v>174.33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7.4225817700745118</v>
          </cell>
          <cell r="W25">
            <v>10.869746831966708</v>
          </cell>
          <cell r="X25">
            <v>142.91999999999999</v>
          </cell>
          <cell r="Y25">
            <v>209.3</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6.914793893644064</v>
          </cell>
          <cell r="W26">
            <v>11.261631192478676</v>
          </cell>
          <cell r="X26">
            <v>133.15</v>
          </cell>
          <cell r="Y26">
            <v>216.85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7.6263778647530733</v>
          </cell>
          <cell r="W27">
            <v>10.322601552630216</v>
          </cell>
          <cell r="X27">
            <v>191.38</v>
          </cell>
          <cell r="Y27">
            <v>259.05</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7.8884217122379496</v>
          </cell>
          <cell r="W28">
            <v>10.821476673645886</v>
          </cell>
          <cell r="X28">
            <v>11.83</v>
          </cell>
          <cell r="Y28">
            <v>16.23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7.3853024551810567</v>
          </cell>
          <cell r="W29">
            <v>11.286640789420177</v>
          </cell>
          <cell r="X29">
            <v>11.08</v>
          </cell>
          <cell r="Y29">
            <v>16.93</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8.1010655685071811</v>
          </cell>
          <cell r="W30">
            <v>10.37437553569106</v>
          </cell>
          <cell r="X30">
            <v>17.79</v>
          </cell>
          <cell r="Y30">
            <v>22.78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6.9893043657825737</v>
          </cell>
          <cell r="W31">
            <v>11.741089457404948</v>
          </cell>
          <cell r="X31">
            <v>15.35</v>
          </cell>
          <cell r="Y31">
            <v>25.79</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7.5383119045009312</v>
          </cell>
          <cell r="W32">
            <v>10.970617104029257</v>
          </cell>
          <cell r="X32">
            <v>26.66</v>
          </cell>
          <cell r="Y32">
            <v>38.799999999999997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7.2385533516908378</v>
          </cell>
          <cell r="W33">
            <v>11.908337609351481</v>
          </cell>
          <cell r="X33">
            <v>25.6</v>
          </cell>
          <cell r="Y33">
            <v>42.12</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7.7660502897805976</v>
          </cell>
          <cell r="W34">
            <v>10.537086172314401</v>
          </cell>
          <cell r="X34">
            <v>53.53</v>
          </cell>
          <cell r="Y34">
            <v>72.63</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7.0189493452977674</v>
          </cell>
          <cell r="W35">
            <v>11.256970121347795</v>
          </cell>
          <cell r="X35">
            <v>48.38</v>
          </cell>
          <cell r="Y35">
            <v>77.59</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7.9396034911055784</v>
          </cell>
          <cell r="W36">
            <v>10.494116115544136</v>
          </cell>
          <cell r="X36">
            <v>117.3</v>
          </cell>
          <cell r="Y36">
            <v>155.05000000000001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7.2912474896802264</v>
          </cell>
          <cell r="W37">
            <v>11.451589673071796</v>
          </cell>
          <cell r="X37">
            <v>107.73</v>
          </cell>
          <cell r="Y37">
            <v>169.19</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8.146217324336714</v>
          </cell>
          <cell r="W38">
            <v>10.515215957835204</v>
          </cell>
          <cell r="X38">
            <v>156.86000000000001</v>
          </cell>
          <cell r="Y38">
            <v>202.47</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6.9330866622757306</v>
          </cell>
          <cell r="W39">
            <v>11.799271165019261</v>
          </cell>
          <cell r="X39">
            <v>133.5</v>
          </cell>
          <cell r="Y39">
            <v>227.2</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7.5227116632900213</v>
          </cell>
          <cell r="W40">
            <v>10.671720530135138</v>
          </cell>
          <cell r="X40">
            <v>188.78</v>
          </cell>
          <cell r="Y40">
            <v>267.81</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7.8126289374420033</v>
          </cell>
          <cell r="W41">
            <v>10.781282392677364</v>
          </cell>
          <cell r="X41">
            <v>11.72</v>
          </cell>
          <cell r="Y41">
            <v>16.170000000000002</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7.1499396931809853</v>
          </cell>
          <cell r="W42">
            <v>11.372854999136772</v>
          </cell>
          <cell r="X42">
            <v>10.72</v>
          </cell>
          <cell r="Y42">
            <v>17.059999999999999</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7.5173648300790212</v>
          </cell>
          <cell r="W43">
            <v>11.037350618418085</v>
          </cell>
          <cell r="X43">
            <v>16.510000000000002</v>
          </cell>
          <cell r="Y43">
            <v>24.24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6.8808032026703794</v>
          </cell>
          <cell r="W44">
            <v>11.880980187628857</v>
          </cell>
          <cell r="X44">
            <v>15.11</v>
          </cell>
          <cell r="Y44">
            <v>26.09</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7.5521697691224325</v>
          </cell>
          <cell r="W45">
            <v>10.395989773012774</v>
          </cell>
          <cell r="X45">
            <v>26.71</v>
          </cell>
          <cell r="Y45">
            <v>36.770000000000003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6.8796001589054185</v>
          </cell>
          <cell r="W46">
            <v>11.18071946085994</v>
          </cell>
          <cell r="X46">
            <v>24.33</v>
          </cell>
          <cell r="Y46">
            <v>39.549999999999997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7.8104373099789814</v>
          </cell>
          <cell r="W47">
            <v>10.797017987310438</v>
          </cell>
          <cell r="X47">
            <v>53.83</v>
          </cell>
          <cell r="Y47">
            <v>74.42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7.0604093489138871</v>
          </cell>
          <cell r="W48">
            <v>11.319729781005337</v>
          </cell>
          <cell r="X48">
            <v>48.66</v>
          </cell>
          <cell r="Y48">
            <v>78.02</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8.0709624258338764</v>
          </cell>
          <cell r="W49">
            <v>10.316055175957425</v>
          </cell>
          <cell r="X49">
            <v>119.25</v>
          </cell>
          <cell r="Y49">
            <v>152.41999999999999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7.0539164692375902</v>
          </cell>
          <cell r="W50">
            <v>11.162062290133202</v>
          </cell>
          <cell r="X50">
            <v>104.22</v>
          </cell>
          <cell r="Y50">
            <v>164.91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7.4328564876294418</v>
          </cell>
          <cell r="W51">
            <v>11.109243984568211</v>
          </cell>
          <cell r="X51">
            <v>143.12</v>
          </cell>
          <cell r="Y51">
            <v>213.91</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7.0692262835475024</v>
          </cell>
          <cell r="W52">
            <v>11.225867045963383</v>
          </cell>
          <cell r="X52">
            <v>136.12</v>
          </cell>
          <cell r="Y52">
            <v>216.16</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7.4148494280445654</v>
          </cell>
          <cell r="W53">
            <v>10.33877591900683</v>
          </cell>
          <cell r="X53">
            <v>186.08</v>
          </cell>
          <cell r="Y53">
            <v>259.45</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8.0415722103029985</v>
          </cell>
          <cell r="W54">
            <v>10.933813405731442</v>
          </cell>
          <cell r="X54">
            <v>12.06</v>
          </cell>
          <cell r="Y54">
            <v>16.399999999999999</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6.8933040177922438</v>
          </cell>
          <cell r="W55">
            <v>11.587280039087519</v>
          </cell>
          <cell r="X55">
            <v>10.34</v>
          </cell>
          <cell r="Y55">
            <v>17.38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7.7771670416024836</v>
          </cell>
          <cell r="W56">
            <v>11.092162120674164</v>
          </cell>
          <cell r="X56">
            <v>17.079999999999998</v>
          </cell>
          <cell r="Y56">
            <v>24.36</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6.8809773409347494</v>
          </cell>
          <cell r="W57">
            <v>11.334717092990713</v>
          </cell>
          <cell r="X57">
            <v>15.11</v>
          </cell>
          <cell r="Y57">
            <v>24.89</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8.1346976068802856</v>
          </cell>
          <cell r="W58">
            <v>10.311607453961926</v>
          </cell>
          <cell r="X58">
            <v>28.77</v>
          </cell>
          <cell r="Y58">
            <v>36.47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7.289925084793305</v>
          </cell>
          <cell r="W59">
            <v>11.290912673258601</v>
          </cell>
          <cell r="X59">
            <v>25.78</v>
          </cell>
          <cell r="Y59">
            <v>39.94</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7.9742783985945138</v>
          </cell>
          <cell r="W60">
            <v>10.577506988486871</v>
          </cell>
          <cell r="X60">
            <v>54.96</v>
          </cell>
          <cell r="Y60">
            <v>72.91</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6.9615324110956029</v>
          </cell>
          <cell r="W61">
            <v>11.298953816842953</v>
          </cell>
          <cell r="X61">
            <v>47.98</v>
          </cell>
          <cell r="Y61">
            <v>77.88</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7.6113202787884644</v>
          </cell>
          <cell r="W62">
            <v>10.484443434804684</v>
          </cell>
          <cell r="X62">
            <v>112.45</v>
          </cell>
          <cell r="Y62">
            <v>154.9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6.9072683574780838</v>
          </cell>
          <cell r="W63">
            <v>11.78941633781904</v>
          </cell>
          <cell r="X63">
            <v>102.05</v>
          </cell>
          <cell r="Y63">
            <v>174.18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7.8224277666790094</v>
          </cell>
          <cell r="W64">
            <v>11.082534390175471</v>
          </cell>
          <cell r="X64">
            <v>150.62</v>
          </cell>
          <cell r="Y64">
            <v>213.4</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7.2091259143129589</v>
          </cell>
          <cell r="W65">
            <v>11.301294008360525</v>
          </cell>
          <cell r="X65">
            <v>138.81</v>
          </cell>
          <cell r="Y65">
            <v>217.61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8.0487763932775902</v>
          </cell>
          <cell r="W66">
            <v>10.414145447051256</v>
          </cell>
          <cell r="X66">
            <v>201.98</v>
          </cell>
          <cell r="Y66">
            <v>261.33999999999997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7.9513629640645735</v>
          </cell>
          <cell r="W68">
            <v>10.724956232957979</v>
          </cell>
          <cell r="X68">
            <v>11.93</v>
          </cell>
          <cell r="Y68">
            <v>16.09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6.7883809346678907</v>
          </cell>
          <cell r="W69">
            <v>11.865708615664136</v>
          </cell>
          <cell r="X69">
            <v>10.18</v>
          </cell>
          <cell r="Y69">
            <v>17.8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7.8998916051315149</v>
          </cell>
          <cell r="W70">
            <v>11.083929365409727</v>
          </cell>
          <cell r="X70">
            <v>17.350000000000001</v>
          </cell>
          <cell r="Y70">
            <v>24.34</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7.2497066181927678</v>
          </cell>
          <cell r="W71">
            <v>11.448855477336101</v>
          </cell>
          <cell r="X71">
            <v>15.92</v>
          </cell>
          <cell r="Y71">
            <v>25.14</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7.5940741043007431</v>
          </cell>
          <cell r="W72">
            <v>10.388456417151815</v>
          </cell>
          <cell r="X72">
            <v>26.86</v>
          </cell>
          <cell r="Y72">
            <v>36.74</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6.7367638707059418</v>
          </cell>
          <cell r="W73">
            <v>11.680204044970488</v>
          </cell>
          <cell r="X73">
            <v>23.83</v>
          </cell>
          <cell r="Y73">
            <v>41.31</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7.7445363255845523</v>
          </cell>
          <cell r="W74">
            <v>10.802707362628432</v>
          </cell>
          <cell r="X74">
            <v>53.38</v>
          </cell>
          <cell r="Y74">
            <v>74.459999999999994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6.99626534869354</v>
          </cell>
          <cell r="W75">
            <v>11.3409420059846</v>
          </cell>
          <cell r="X75">
            <v>48.22</v>
          </cell>
          <cell r="Y75">
            <v>78.17</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8.1512514795699804</v>
          </cell>
          <cell r="W76">
            <v>10.403494701725824</v>
          </cell>
          <cell r="X76">
            <v>120.43</v>
          </cell>
          <cell r="Y76">
            <v>153.71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6.8354435390783301</v>
          </cell>
          <cell r="W77">
            <v>11.1725121733677</v>
          </cell>
          <cell r="X77">
            <v>100.99</v>
          </cell>
          <cell r="Y77">
            <v>165.07</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7.6324684277446178</v>
          </cell>
          <cell r="W78">
            <v>10.417743891819066</v>
          </cell>
          <cell r="X78">
            <v>146.97</v>
          </cell>
          <cell r="Y78">
            <v>200.6</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6.9082562640087364</v>
          </cell>
          <cell r="W79">
            <v>11.67839839578461</v>
          </cell>
          <cell r="X79">
            <v>133.02000000000001</v>
          </cell>
          <cell r="Y79">
            <v>224.87</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7.6666249385757057</v>
          </cell>
          <cell r="W80">
            <v>10.779237593889768</v>
          </cell>
          <cell r="X80">
            <v>192.39</v>
          </cell>
          <cell r="Y80">
            <v>270.51</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7.8032022096050708</v>
          </cell>
          <cell r="W88">
            <v>10.615243084421209</v>
          </cell>
          <cell r="X88">
            <v>11.7</v>
          </cell>
          <cell r="Y88">
            <v>15.92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7.1602036036598342</v>
          </cell>
          <cell r="W89">
            <v>11.461829825104298</v>
          </cell>
          <cell r="X89">
            <v>10.74</v>
          </cell>
          <cell r="Y89">
            <v>17.190000000000001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7.6244305718804508</v>
          </cell>
          <cell r="W90">
            <v>10.523178304616346</v>
          </cell>
          <cell r="X90">
            <v>16.739999999999998</v>
          </cell>
          <cell r="Y90">
            <v>23.11</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7.0834172359075804</v>
          </cell>
          <cell r="W91">
            <v>11.167728996435503</v>
          </cell>
          <cell r="X91">
            <v>15.56</v>
          </cell>
          <cell r="Y91">
            <v>24.53</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7.4729316434161888</v>
          </cell>
          <cell r="W92">
            <v>10.769315162629999</v>
          </cell>
          <cell r="X92">
            <v>26.43</v>
          </cell>
          <cell r="Y92">
            <v>38.090000000000003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7.003678756058024</v>
          </cell>
          <cell r="W93">
            <v>11.877830491076065</v>
          </cell>
          <cell r="X93">
            <v>24.77</v>
          </cell>
          <cell r="Y93">
            <v>42.01</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7.8290665949624714</v>
          </cell>
          <cell r="W94">
            <v>10.556810011093491</v>
          </cell>
          <cell r="X94">
            <v>53.96</v>
          </cell>
          <cell r="Y94">
            <v>72.760000000000005</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6.9464550679227361</v>
          </cell>
          <cell r="W95">
            <v>11.180545986442032</v>
          </cell>
          <cell r="X95">
            <v>47.88</v>
          </cell>
          <cell r="Y95">
            <v>77.06</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7.8104917052297402</v>
          </cell>
          <cell r="W96">
            <v>10.919212868181798</v>
          </cell>
          <cell r="X96">
            <v>115.4</v>
          </cell>
          <cell r="Y96">
            <v>161.33000000000001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7.1857013528196871</v>
          </cell>
          <cell r="W97">
            <v>11.753332244382444</v>
          </cell>
          <cell r="X97">
            <v>106.17</v>
          </cell>
          <cell r="Y97">
            <v>173.65</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7.6240270908214827</v>
          </cell>
          <cell r="W98">
            <v>10.593564602238864</v>
          </cell>
          <cell r="X98">
            <v>146.80000000000001</v>
          </cell>
          <cell r="Y98">
            <v>203.98</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7.2419873225057607</v>
          </cell>
          <cell r="W99">
            <v>11.792930807162387</v>
          </cell>
          <cell r="X99">
            <v>139.44999999999999</v>
          </cell>
          <cell r="Y99">
            <v>227.08</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7.9344645066671102</v>
          </cell>
          <cell r="W100">
            <v>10.645097373289865</v>
          </cell>
          <cell r="X100">
            <v>199.12</v>
          </cell>
          <cell r="Y100">
            <v>267.14</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7.9903766041182038</v>
          </cell>
          <cell r="W101">
            <v>10.984077992914886</v>
          </cell>
          <cell r="X101">
            <v>11.99</v>
          </cell>
          <cell r="Y101">
            <v>16.48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6.8837629012395718</v>
          </cell>
          <cell r="W102">
            <v>11.838195041041207</v>
          </cell>
          <cell r="X102">
            <v>10.33</v>
          </cell>
          <cell r="Y102">
            <v>17.760000000000002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7.9135916768921657</v>
          </cell>
          <cell r="W103">
            <v>10.471792398723233</v>
          </cell>
          <cell r="X103">
            <v>17.38</v>
          </cell>
          <cell r="Y103">
            <v>23</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6.7163251389161536</v>
          </cell>
          <cell r="W104">
            <v>11.397552200278323</v>
          </cell>
          <cell r="X104">
            <v>14.75</v>
          </cell>
          <cell r="Y104">
            <v>25.03</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7.9163209598442617</v>
          </cell>
          <cell r="W105">
            <v>10.924530099467699</v>
          </cell>
          <cell r="X105">
            <v>28</v>
          </cell>
          <cell r="Y105">
            <v>38.64</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7.116481455084589</v>
          </cell>
          <cell r="W106">
            <v>11.643642610251286</v>
          </cell>
          <cell r="X106">
            <v>25.17</v>
          </cell>
          <cell r="Y106">
            <v>41.18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7.7837923422789377</v>
          </cell>
          <cell r="W107">
            <v>10.49886884107519</v>
          </cell>
          <cell r="X107">
            <v>53.65</v>
          </cell>
          <cell r="Y107">
            <v>72.36</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7.293996835200919</v>
          </cell>
          <cell r="W108">
            <v>11.807182628775916</v>
          </cell>
          <cell r="X108">
            <v>50.27</v>
          </cell>
          <cell r="Y108">
            <v>81.38</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7.4757717469191967</v>
          </cell>
          <cell r="W109">
            <v>10.786902342665773</v>
          </cell>
          <cell r="X109">
            <v>110.45</v>
          </cell>
          <cell r="Y109">
            <v>159.37</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7.2382986515450627</v>
          </cell>
          <cell r="W110">
            <v>11.368035727768959</v>
          </cell>
          <cell r="X110">
            <v>106.94</v>
          </cell>
          <cell r="Y110">
            <v>167.96</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7.8832873120489717</v>
          </cell>
          <cell r="W111">
            <v>10.512666863969841</v>
          </cell>
          <cell r="X111">
            <v>151.80000000000001</v>
          </cell>
          <cell r="Y111">
            <v>202.43</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6.6517473920877421</v>
          </cell>
          <cell r="W112">
            <v>11.375969961669949</v>
          </cell>
          <cell r="X112">
            <v>128.08000000000001</v>
          </cell>
          <cell r="Y112">
            <v>219.05</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7.8825246102971818</v>
          </cell>
          <cell r="W113">
            <v>11.110416137844389</v>
          </cell>
          <cell r="X113">
            <v>197.81</v>
          </cell>
          <cell r="Y113">
            <v>278.82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7.8672227112666437</v>
          </cell>
          <cell r="W115">
            <v>10.718089487163891</v>
          </cell>
          <cell r="X115">
            <v>11.8</v>
          </cell>
          <cell r="Y115">
            <v>16.079999999999998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6.9237654061111416</v>
          </cell>
          <cell r="W116">
            <v>11.84716664310076</v>
          </cell>
          <cell r="X116">
            <v>10.39</v>
          </cell>
          <cell r="Y116">
            <v>17.77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7.7294075120042569</v>
          </cell>
          <cell r="W117">
            <v>10.886887523360858</v>
          </cell>
          <cell r="X117">
            <v>16.97</v>
          </cell>
          <cell r="Y117">
            <v>23.91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7.0996077398500415</v>
          </cell>
          <cell r="W118">
            <v>11.655407776755627</v>
          </cell>
          <cell r="X118">
            <v>15.59</v>
          </cell>
          <cell r="Y118">
            <v>25.6</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7.7685719462240188</v>
          </cell>
          <cell r="W119">
            <v>10.796669926691314</v>
          </cell>
          <cell r="X119">
            <v>27.48</v>
          </cell>
          <cell r="Y119">
            <v>38.19</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7.252293820700805</v>
          </cell>
          <cell r="W120">
            <v>11.11574096662855</v>
          </cell>
          <cell r="X120">
            <v>25.65</v>
          </cell>
          <cell r="Y120">
            <v>39.32</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7.9802592289894916</v>
          </cell>
          <cell r="W121">
            <v>10.735601892409115</v>
          </cell>
          <cell r="X121">
            <v>55</v>
          </cell>
          <cell r="Y121">
            <v>73.989999999999995</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6.7539783204777075</v>
          </cell>
          <cell r="W122">
            <v>11.747671200809361</v>
          </cell>
          <cell r="X122">
            <v>46.55</v>
          </cell>
          <cell r="Y122">
            <v>80.97</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7.9834967952666513</v>
          </cell>
          <cell r="W123">
            <v>10.83786030024382</v>
          </cell>
          <cell r="X123">
            <v>117.95</v>
          </cell>
          <cell r="Y123">
            <v>160.13</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7.355277069614309</v>
          </cell>
          <cell r="W124">
            <v>11.753420209533934</v>
          </cell>
          <cell r="X124">
            <v>108.67</v>
          </cell>
          <cell r="Y124">
            <v>173.65</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7.9303062065476162</v>
          </cell>
          <cell r="W125">
            <v>10.925398329985772</v>
          </cell>
          <cell r="X125">
            <v>152.69999999999999</v>
          </cell>
          <cell r="Y125">
            <v>210.37</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7.325532218448263</v>
          </cell>
          <cell r="W126">
            <v>11.248488782843653</v>
          </cell>
          <cell r="X126">
            <v>141.06</v>
          </cell>
          <cell r="Y126">
            <v>216.59</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7.9777705314282201</v>
          </cell>
          <cell r="W127">
            <v>10.375396936054571</v>
          </cell>
          <cell r="X127">
            <v>200.2</v>
          </cell>
          <cell r="Y127">
            <v>260.37</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0.26624999999999999</v>
          </cell>
          <cell r="P5">
            <v>0.20811874999999999</v>
          </cell>
          <cell r="Q5">
            <v>0.88200000000000001</v>
          </cell>
          <cell r="R5">
            <v>3</v>
          </cell>
          <cell r="S5">
            <v>0.62435624999999995</v>
          </cell>
          <cell r="T5">
            <v>0.70788690476190474</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220</v>
      </c>
      <c r="H2">
        <v>35</v>
      </c>
      <c r="I2">
        <v>15000</v>
      </c>
      <c r="M2">
        <v>4</v>
      </c>
      <c r="N2" t="s">
        <v>53</v>
      </c>
      <c r="O2" t="s">
        <v>49</v>
      </c>
    </row>
    <row r="3" spans="1:16">
      <c r="A3">
        <v>5</v>
      </c>
      <c r="D3" s="1">
        <v>1.99</v>
      </c>
      <c r="E3" s="1">
        <v>2500</v>
      </c>
      <c r="F3" t="s">
        <v>35</v>
      </c>
      <c r="G3" t="s">
        <v>221</v>
      </c>
      <c r="H3">
        <v>50</v>
      </c>
      <c r="I3">
        <v>25000</v>
      </c>
      <c r="K3">
        <v>1</v>
      </c>
      <c r="M3">
        <v>4</v>
      </c>
      <c r="N3" t="s">
        <v>54</v>
      </c>
      <c r="O3" t="s">
        <v>49</v>
      </c>
      <c r="P3" t="s">
        <v>45</v>
      </c>
    </row>
    <row r="4" spans="1:16">
      <c r="A4">
        <v>15</v>
      </c>
      <c r="D4" s="1">
        <v>2.99</v>
      </c>
      <c r="E4" s="1">
        <v>3900</v>
      </c>
      <c r="F4" t="s">
        <v>36</v>
      </c>
      <c r="G4" t="s">
        <v>222</v>
      </c>
      <c r="H4">
        <v>65</v>
      </c>
      <c r="I4">
        <v>30000</v>
      </c>
      <c r="L4">
        <v>2</v>
      </c>
      <c r="M4">
        <v>4</v>
      </c>
      <c r="N4" t="s">
        <v>55</v>
      </c>
      <c r="O4" t="s">
        <v>49</v>
      </c>
      <c r="P4" t="s">
        <v>47</v>
      </c>
    </row>
    <row r="5" spans="1:16">
      <c r="A5">
        <v>25</v>
      </c>
      <c r="D5" s="1">
        <v>3.99</v>
      </c>
      <c r="E5" s="1">
        <v>4900</v>
      </c>
      <c r="F5" t="s">
        <v>37</v>
      </c>
      <c r="G5" t="s">
        <v>223</v>
      </c>
      <c r="H5">
        <v>80</v>
      </c>
      <c r="I5">
        <v>30000</v>
      </c>
      <c r="L5">
        <v>2</v>
      </c>
      <c r="M5">
        <v>4</v>
      </c>
      <c r="N5" t="s">
        <v>56</v>
      </c>
      <c r="O5" t="s">
        <v>49</v>
      </c>
      <c r="P5" t="s">
        <v>47</v>
      </c>
    </row>
    <row r="6" spans="1:16">
      <c r="A6">
        <v>35</v>
      </c>
      <c r="D6" s="1">
        <v>4.99</v>
      </c>
      <c r="E6" s="1">
        <v>5900</v>
      </c>
      <c r="F6" t="s">
        <v>38</v>
      </c>
      <c r="G6" t="s">
        <v>224</v>
      </c>
      <c r="H6">
        <v>100</v>
      </c>
      <c r="I6">
        <v>30000</v>
      </c>
      <c r="L6">
        <v>2</v>
      </c>
      <c r="M6">
        <v>4</v>
      </c>
      <c r="N6" t="s">
        <v>57</v>
      </c>
      <c r="O6" t="s">
        <v>49</v>
      </c>
      <c r="P6" t="s">
        <v>47</v>
      </c>
    </row>
    <row r="7" spans="1:16">
      <c r="A7">
        <v>45</v>
      </c>
      <c r="D7" s="1">
        <v>5.99</v>
      </c>
      <c r="E7" s="1">
        <v>7500</v>
      </c>
      <c r="F7" t="s">
        <v>210</v>
      </c>
      <c r="G7" t="s">
        <v>225</v>
      </c>
      <c r="H7">
        <v>100</v>
      </c>
      <c r="I7">
        <v>35000</v>
      </c>
      <c r="L7">
        <v>3</v>
      </c>
      <c r="M7">
        <v>4</v>
      </c>
      <c r="N7" t="s">
        <v>216</v>
      </c>
      <c r="O7" t="s">
        <v>49</v>
      </c>
      <c r="P7" t="s">
        <v>48</v>
      </c>
    </row>
    <row r="8" spans="1:16">
      <c r="A8">
        <v>55</v>
      </c>
      <c r="D8" s="1">
        <v>7.99</v>
      </c>
      <c r="E8" s="1">
        <v>9900</v>
      </c>
      <c r="F8" t="s">
        <v>211</v>
      </c>
      <c r="G8" t="s">
        <v>226</v>
      </c>
      <c r="H8">
        <v>120</v>
      </c>
      <c r="I8">
        <v>35000</v>
      </c>
      <c r="L8">
        <v>3</v>
      </c>
      <c r="M8">
        <v>4</v>
      </c>
      <c r="N8" t="s">
        <v>217</v>
      </c>
      <c r="O8" t="s">
        <v>49</v>
      </c>
      <c r="P8" t="s">
        <v>48</v>
      </c>
    </row>
    <row r="9" spans="1:16">
      <c r="A9">
        <v>65</v>
      </c>
      <c r="D9" s="1">
        <v>8.99</v>
      </c>
      <c r="E9" s="1">
        <v>11000</v>
      </c>
      <c r="F9" t="s">
        <v>212</v>
      </c>
      <c r="G9" t="s">
        <v>227</v>
      </c>
      <c r="H9">
        <v>120</v>
      </c>
      <c r="I9">
        <v>40000</v>
      </c>
      <c r="L9">
        <v>4</v>
      </c>
      <c r="M9">
        <v>4</v>
      </c>
      <c r="N9" t="s">
        <v>218</v>
      </c>
      <c r="O9" t="s">
        <v>49</v>
      </c>
      <c r="P9" t="s">
        <v>214</v>
      </c>
    </row>
    <row r="10" spans="1:16">
      <c r="A10">
        <v>75</v>
      </c>
      <c r="D10" s="1">
        <v>9.99</v>
      </c>
      <c r="E10" s="1">
        <v>12000</v>
      </c>
      <c r="F10" t="s">
        <v>213</v>
      </c>
      <c r="G10" t="s">
        <v>228</v>
      </c>
      <c r="H10">
        <v>135</v>
      </c>
      <c r="I10">
        <v>45000</v>
      </c>
      <c r="L10">
        <v>5</v>
      </c>
      <c r="M10">
        <v>4</v>
      </c>
      <c r="N10" t="s">
        <v>219</v>
      </c>
      <c r="O10" t="s">
        <v>49</v>
      </c>
      <c r="P10" t="s">
        <v>215</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229</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293</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0.99813529698395176</v>
      </c>
      <c r="C2">
        <f t="shared" ref="C2:C32" ca="1" si="0">RAND()</f>
        <v>0.81054113802123029</v>
      </c>
      <c r="D2" t="str">
        <f ca="1">VLOOKUP($B2
+IF(D1="DI",1,
IF(D1="EN",2,
IF(D1="GO",3,0))),$AC:$AD,MATCH($AD$1,$AC$1:$AD$1,0),1)</f>
        <v>DI</v>
      </c>
      <c r="E2">
        <f ca="1">ROUNDDOWN(VLOOKUP(D2,$P:$W,MATCH($U$1,$P$1:$W$1,0),0)+C2*(VLOOKUP(D2,$P:$W,MATCH($V$1,$P$1:$W$1,0),0)-VLOOKUP(D2,$P:$W,MATCH($U$1,$P$1:$W$1,0),0)+10^ABS(VLOOKUP(D2,$P:$W,MATCH($W$1,$P$1:$W$1,0),0))),VLOOKUP(D2,$P:$W,MATCH($W$1,$P$1:$W$1,0),0))</f>
        <v>6</v>
      </c>
      <c r="F2" t="s">
        <v>128</v>
      </c>
      <c r="G2">
        <v>7</v>
      </c>
      <c r="H2" t="s">
        <v>126</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12</v>
      </c>
      <c r="R2">
        <f>COUNTIF(H:H,P2)</f>
        <v>13</v>
      </c>
      <c r="S2">
        <f>SUMIF(H:H,P2,I:I)</f>
        <v>98</v>
      </c>
      <c r="T2">
        <f>S2/R2</f>
        <v>7.5384615384615383</v>
      </c>
      <c r="U2">
        <v>6</v>
      </c>
      <c r="V2">
        <v>9</v>
      </c>
      <c r="W2">
        <v>0</v>
      </c>
      <c r="Y2">
        <v>1</v>
      </c>
      <c r="Z2">
        <v>0</v>
      </c>
      <c r="AA2">
        <v>14</v>
      </c>
      <c r="AB2">
        <f>AA2/SUMIF(Z:Z,Z2,AA:AA)</f>
        <v>0.46666666666666667</v>
      </c>
      <c r="AC2">
        <v>0</v>
      </c>
      <c r="AD2" t="s">
        <v>127</v>
      </c>
    </row>
    <row r="3" spans="1:30">
      <c r="A3">
        <v>2</v>
      </c>
      <c r="B3">
        <f t="shared" ref="B3:B32" ca="1" si="1">RAND()</f>
        <v>0.43871287569912287</v>
      </c>
      <c r="C3">
        <f t="shared" ca="1" si="0"/>
        <v>0.60643834049844803</v>
      </c>
      <c r="D3" t="str">
        <f t="shared" ref="D3:D32" ca="1" si="2">VLOOKUP($B3
+IF(D2="DI",1,
IF(D2="EN",2,
IF(D2="GO",3,0))),$AC:$AD,MATCH($AD$1,$AC$1:$AD$1,0),1)</f>
        <v>GO</v>
      </c>
      <c r="E3">
        <f t="shared" ref="E3:E32" ca="1" si="3">ROUNDDOWN(VLOOKUP(D3,$P:$W,MATCH($U$1,$P$1:$W$1,0),0)+C3*(VLOOKUP(D3,$P:$W,MATCH($V$1,$P$1:$W$1,0),0)-VLOOKUP(D3,$P:$W,MATCH($U$1,$P$1:$W$1,0),0)+10^ABS(VLOOKUP(D3,$P:$W,MATCH($W$1,$P$1:$W$1,0),0))),VLOOKUP(D3,$P:$W,MATCH($W$1,$P$1:$W$1,0),0))</f>
        <v>2300</v>
      </c>
      <c r="F3" t="s">
        <v>126</v>
      </c>
      <c r="G3">
        <v>800</v>
      </c>
      <c r="H3" t="s">
        <v>128</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13</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129</v>
      </c>
    </row>
    <row r="4" spans="1:30">
      <c r="A4">
        <v>3</v>
      </c>
      <c r="B4">
        <f t="shared" ca="1" si="1"/>
        <v>0.24280287266605816</v>
      </c>
      <c r="C4">
        <f t="shared" ca="1" si="0"/>
        <v>8.9001590510852546E-2</v>
      </c>
      <c r="D4" t="str">
        <f t="shared" ca="1" si="2"/>
        <v>EN</v>
      </c>
      <c r="E4">
        <f t="shared" ca="1" si="3"/>
        <v>6</v>
      </c>
      <c r="F4" t="s">
        <v>128</v>
      </c>
      <c r="G4">
        <v>12</v>
      </c>
      <c r="H4" t="s">
        <v>126</v>
      </c>
      <c r="I4">
        <v>1000</v>
      </c>
      <c r="J4" t="str">
        <f t="shared" si="4"/>
        <v/>
      </c>
      <c r="K4" t="str">
        <f t="shared" ca="1" si="5"/>
        <v>{"dy":1,"cd":"GO","cn":2400},{"dy":2,"cd":"EN","cn":8},{"dy":3,"cd":"GO","cn":1000}</v>
      </c>
      <c r="L4" t="str">
        <f t="shared" si="6"/>
        <v>{"dy":3,"cd":"GO","cn":1000}</v>
      </c>
      <c r="P4" t="s">
        <v>98</v>
      </c>
      <c r="Q4">
        <f t="shared" ca="1" si="7"/>
        <v>6</v>
      </c>
      <c r="R4">
        <f t="shared" si="8"/>
        <v>4</v>
      </c>
      <c r="S4">
        <f t="shared" si="9"/>
        <v>14</v>
      </c>
      <c r="T4">
        <f>S4/R4</f>
        <v>3.5</v>
      </c>
      <c r="U4">
        <v>3</v>
      </c>
      <c r="V4">
        <v>6</v>
      </c>
      <c r="W4">
        <v>0</v>
      </c>
      <c r="Y4">
        <v>3</v>
      </c>
      <c r="Z4">
        <v>0</v>
      </c>
      <c r="AA4">
        <v>2</v>
      </c>
      <c r="AB4">
        <f t="shared" si="10"/>
        <v>6.6666666666666666E-2</v>
      </c>
      <c r="AC4">
        <f>AC3+AB3</f>
        <v>0.93333333333333335</v>
      </c>
      <c r="AD4" t="s">
        <v>131</v>
      </c>
    </row>
    <row r="5" spans="1:30">
      <c r="A5">
        <v>4</v>
      </c>
      <c r="B5">
        <f t="shared" ca="1" si="1"/>
        <v>0.11926266962092835</v>
      </c>
      <c r="C5">
        <f t="shared" ca="1" si="0"/>
        <v>0.48294575517050276</v>
      </c>
      <c r="D5" t="str">
        <f t="shared" ca="1" si="2"/>
        <v>GO</v>
      </c>
      <c r="E5">
        <f t="shared" ca="1" si="3"/>
        <v>1900</v>
      </c>
      <c r="F5" t="s">
        <v>126</v>
      </c>
      <c r="G5">
        <v>1000</v>
      </c>
      <c r="H5" t="s">
        <v>128</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0.81465822473745364</v>
      </c>
      <c r="C6">
        <f t="shared" ca="1" si="0"/>
        <v>2.5195259547849957E-3</v>
      </c>
      <c r="D6" t="str">
        <f t="shared" ca="1" si="2"/>
        <v>EN</v>
      </c>
      <c r="E6">
        <f t="shared" ca="1" si="3"/>
        <v>6</v>
      </c>
      <c r="F6" t="s">
        <v>128</v>
      </c>
      <c r="G6">
        <v>5</v>
      </c>
      <c r="H6" t="s">
        <v>126</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0.32084909867570721</v>
      </c>
      <c r="C7">
        <f t="shared" ca="1" si="0"/>
        <v>0.91086781150203144</v>
      </c>
      <c r="D7" t="str">
        <f t="shared" ca="1" si="2"/>
        <v>GO</v>
      </c>
      <c r="E7">
        <f t="shared" ca="1" si="3"/>
        <v>3300</v>
      </c>
      <c r="F7" t="s">
        <v>126</v>
      </c>
      <c r="G7">
        <v>900</v>
      </c>
      <c r="H7" t="s">
        <v>128</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0.98629987532149799</v>
      </c>
      <c r="C8">
        <f t="shared" ca="1" si="0"/>
        <v>0.86208520402997368</v>
      </c>
      <c r="D8" t="str">
        <f t="shared" ca="1" si="2"/>
        <v>DI</v>
      </c>
      <c r="E8">
        <f t="shared" ca="1" si="3"/>
        <v>6</v>
      </c>
      <c r="F8" t="s">
        <v>128</v>
      </c>
      <c r="G8">
        <v>6</v>
      </c>
      <c r="H8" t="s">
        <v>130</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0.47090930393404518</v>
      </c>
      <c r="C9">
        <f t="shared" ca="1" si="0"/>
        <v>9.6925265348343337E-2</v>
      </c>
      <c r="D9" t="str">
        <f t="shared" ca="1" si="2"/>
        <v>GO</v>
      </c>
      <c r="E9">
        <f t="shared" ca="1" si="3"/>
        <v>800</v>
      </c>
      <c r="F9" t="s">
        <v>130</v>
      </c>
      <c r="G9">
        <v>3</v>
      </c>
      <c r="H9" t="s">
        <v>128</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0.94376602151145972</v>
      </c>
      <c r="C10">
        <f t="shared" ca="1" si="0"/>
        <v>0.55414957507803797</v>
      </c>
      <c r="D10" t="str">
        <f t="shared" ca="1" si="2"/>
        <v>DI</v>
      </c>
      <c r="E10">
        <f t="shared" ca="1" si="3"/>
        <v>5</v>
      </c>
      <c r="F10" t="s">
        <v>126</v>
      </c>
      <c r="G10">
        <v>700</v>
      </c>
      <c r="H10" t="s">
        <v>126</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0.46241568352381934</v>
      </c>
      <c r="C11">
        <f t="shared" ca="1" si="0"/>
        <v>0.7816914541086849</v>
      </c>
      <c r="D11" t="str">
        <f t="shared" ca="1" si="2"/>
        <v>GO</v>
      </c>
      <c r="E11">
        <f t="shared" ca="1" si="3"/>
        <v>2900</v>
      </c>
      <c r="F11" t="s">
        <v>128</v>
      </c>
      <c r="G11">
        <v>10</v>
      </c>
      <c r="H11" t="s">
        <v>128</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0.46762417490798713</v>
      </c>
      <c r="C12">
        <f t="shared" ca="1" si="0"/>
        <v>4.0934700483491349E-2</v>
      </c>
      <c r="D12" t="str">
        <f t="shared" ca="1" si="2"/>
        <v>EN</v>
      </c>
      <c r="E12">
        <f t="shared" ca="1" si="3"/>
        <v>6</v>
      </c>
      <c r="F12" t="s">
        <v>126</v>
      </c>
      <c r="G12">
        <v>1300</v>
      </c>
      <c r="H12" t="s">
        <v>126</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0.87295538829576214</v>
      </c>
      <c r="C13">
        <f t="shared" ca="1" si="0"/>
        <v>0.74713964523947851</v>
      </c>
      <c r="D13" t="str">
        <f t="shared" ca="1" si="2"/>
        <v>GO</v>
      </c>
      <c r="E13">
        <f t="shared" ca="1" si="3"/>
        <v>2800</v>
      </c>
      <c r="F13" t="s">
        <v>128</v>
      </c>
      <c r="G13">
        <v>6</v>
      </c>
      <c r="H13" t="s">
        <v>128</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0.81179416650381908</v>
      </c>
      <c r="C14">
        <f t="shared" ca="1" si="0"/>
        <v>0.74548615908109006</v>
      </c>
      <c r="D14" t="str">
        <f t="shared" ca="1" si="2"/>
        <v>EN</v>
      </c>
      <c r="E14">
        <f t="shared" ca="1" si="3"/>
        <v>8</v>
      </c>
      <c r="F14" t="s">
        <v>126</v>
      </c>
      <c r="G14">
        <v>1200</v>
      </c>
      <c r="H14" t="s">
        <v>126</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0.43745820898841692</v>
      </c>
      <c r="C15">
        <f t="shared" ca="1" si="0"/>
        <v>0.99485073110455036</v>
      </c>
      <c r="D15" t="str">
        <f t="shared" ca="1" si="2"/>
        <v>GO</v>
      </c>
      <c r="E15">
        <f t="shared" ca="1" si="3"/>
        <v>3500</v>
      </c>
      <c r="F15" t="s">
        <v>128</v>
      </c>
      <c r="G15">
        <v>10</v>
      </c>
      <c r="H15" t="s">
        <v>130</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0.97902446372303065</v>
      </c>
      <c r="C16">
        <f t="shared" ca="1" si="0"/>
        <v>0.83009244407291916</v>
      </c>
      <c r="D16" t="str">
        <f t="shared" ca="1" si="2"/>
        <v>DI</v>
      </c>
      <c r="E16">
        <f t="shared" ca="1" si="3"/>
        <v>6</v>
      </c>
      <c r="F16" t="s">
        <v>126</v>
      </c>
      <c r="G16">
        <v>1000</v>
      </c>
      <c r="H16" t="s">
        <v>126</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0.76983731761135832</v>
      </c>
      <c r="C17">
        <f t="shared" ca="1" si="0"/>
        <v>0.81181069304524089</v>
      </c>
      <c r="D17" t="str">
        <f t="shared" ca="1" si="2"/>
        <v>EN</v>
      </c>
      <c r="E17">
        <f t="shared" ca="1" si="3"/>
        <v>9</v>
      </c>
      <c r="F17" t="s">
        <v>128</v>
      </c>
      <c r="G17">
        <v>8</v>
      </c>
      <c r="H17" t="s">
        <v>128</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0.240037485081951</v>
      </c>
      <c r="C18">
        <f t="shared" ca="1" si="0"/>
        <v>0.1147347294644957</v>
      </c>
      <c r="D18" t="str">
        <f t="shared" ca="1" si="2"/>
        <v>GO</v>
      </c>
      <c r="E18">
        <f t="shared" ca="1" si="3"/>
        <v>800</v>
      </c>
      <c r="F18" t="s">
        <v>126</v>
      </c>
      <c r="G18">
        <v>800</v>
      </c>
      <c r="H18" t="s">
        <v>126</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0.95445065118058536</v>
      </c>
      <c r="C19">
        <f t="shared" ca="1" si="0"/>
        <v>0.50312874655203865</v>
      </c>
      <c r="D19" t="str">
        <f t="shared" ca="1" si="2"/>
        <v>DI</v>
      </c>
      <c r="E19">
        <f t="shared" ca="1" si="3"/>
        <v>5</v>
      </c>
      <c r="F19" t="s">
        <v>128</v>
      </c>
      <c r="G19">
        <v>6</v>
      </c>
      <c r="H19" t="s">
        <v>128</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0.77472020365625816</v>
      </c>
      <c r="C20">
        <f t="shared" ca="1" si="0"/>
        <v>0.13013044339968249</v>
      </c>
      <c r="D20" t="str">
        <f t="shared" ca="1" si="2"/>
        <v>EN</v>
      </c>
      <c r="E20">
        <f t="shared" ca="1" si="3"/>
        <v>6</v>
      </c>
      <c r="F20" t="s">
        <v>126</v>
      </c>
      <c r="G20">
        <v>900</v>
      </c>
      <c r="H20" t="s">
        <v>126</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0.38962858811184453</v>
      </c>
      <c r="C21">
        <f t="shared" ca="1" si="0"/>
        <v>0.20920320620541299</v>
      </c>
      <c r="D21" t="str">
        <f t="shared" ca="1" si="2"/>
        <v>GO</v>
      </c>
      <c r="E21">
        <f t="shared" ca="1" si="3"/>
        <v>1100</v>
      </c>
      <c r="F21" t="s">
        <v>128</v>
      </c>
      <c r="G21">
        <v>7</v>
      </c>
      <c r="H21" t="s">
        <v>128</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0.31932295453887227</v>
      </c>
      <c r="C22">
        <f t="shared" ca="1" si="0"/>
        <v>0.1407830842890736</v>
      </c>
      <c r="D22" t="str">
        <f t="shared" ca="1" si="2"/>
        <v>EN</v>
      </c>
      <c r="E22">
        <f t="shared" ca="1" si="3"/>
        <v>6</v>
      </c>
      <c r="F22" t="s">
        <v>130</v>
      </c>
      <c r="G22">
        <v>4</v>
      </c>
      <c r="H22" t="s">
        <v>126</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0.62299270354310277</v>
      </c>
      <c r="C23">
        <f t="shared" ca="1" si="0"/>
        <v>0.68776260884591267</v>
      </c>
      <c r="D23" t="str">
        <f t="shared" ca="1" si="2"/>
        <v>GO</v>
      </c>
      <c r="E23">
        <f t="shared" ca="1" si="3"/>
        <v>2600</v>
      </c>
      <c r="F23" t="s">
        <v>128</v>
      </c>
      <c r="G23">
        <v>10</v>
      </c>
      <c r="H23" t="s">
        <v>128</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0.38342474603064503</v>
      </c>
      <c r="C24">
        <f t="shared" ca="1" si="0"/>
        <v>0.19981229859202587</v>
      </c>
      <c r="D24" t="str">
        <f t="shared" ca="1" si="2"/>
        <v>EN</v>
      </c>
      <c r="E24">
        <f t="shared" ca="1" si="3"/>
        <v>6</v>
      </c>
      <c r="F24" t="s">
        <v>126</v>
      </c>
      <c r="G24">
        <v>800</v>
      </c>
      <c r="H24" t="s">
        <v>126</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0.89332319573681618</v>
      </c>
      <c r="C25">
        <f t="shared" ca="1" si="0"/>
        <v>0.82487368856185395</v>
      </c>
      <c r="D25" t="str">
        <f t="shared" ca="1" si="2"/>
        <v>DI</v>
      </c>
      <c r="E25">
        <f t="shared" ca="1" si="3"/>
        <v>6</v>
      </c>
      <c r="F25" t="s">
        <v>128</v>
      </c>
      <c r="G25">
        <v>6</v>
      </c>
      <c r="H25" t="s">
        <v>128</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0.92932980077077432</v>
      </c>
      <c r="C26">
        <f t="shared" ca="1" si="0"/>
        <v>0.62034173846071261</v>
      </c>
      <c r="D26" t="str">
        <f t="shared" ca="1" si="2"/>
        <v>EN</v>
      </c>
      <c r="E26">
        <f t="shared" ca="1" si="3"/>
        <v>8</v>
      </c>
      <c r="F26" t="s">
        <v>126</v>
      </c>
      <c r="G26">
        <v>700</v>
      </c>
      <c r="H26" t="s">
        <v>130</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0.44151481928603398</v>
      </c>
      <c r="C27">
        <f t="shared" ca="1" si="0"/>
        <v>0.54390466424717199</v>
      </c>
      <c r="D27" t="str">
        <f t="shared" ca="1" si="2"/>
        <v>GO</v>
      </c>
      <c r="E27">
        <f t="shared" ca="1" si="3"/>
        <v>2100</v>
      </c>
      <c r="F27" t="s">
        <v>128</v>
      </c>
      <c r="G27">
        <v>9</v>
      </c>
      <c r="H27" t="s">
        <v>126</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9.5720555481558778E-2</v>
      </c>
      <c r="C28">
        <f t="shared" ca="1" si="0"/>
        <v>0.615653910528285</v>
      </c>
      <c r="D28" t="str">
        <f t="shared" ca="1" si="2"/>
        <v>EN</v>
      </c>
      <c r="E28">
        <f t="shared" ca="1" si="3"/>
        <v>8</v>
      </c>
      <c r="F28" t="s">
        <v>128</v>
      </c>
      <c r="G28">
        <v>9</v>
      </c>
      <c r="H28" t="s">
        <v>128</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0.20668454518939172</v>
      </c>
      <c r="C29">
        <f t="shared" ca="1" si="0"/>
        <v>0.46198192743747601</v>
      </c>
      <c r="D29" t="str">
        <f t="shared" ca="1" si="2"/>
        <v>GO</v>
      </c>
      <c r="E29">
        <f t="shared" ca="1" si="3"/>
        <v>1900</v>
      </c>
      <c r="F29" t="s">
        <v>126</v>
      </c>
      <c r="G29">
        <v>3100</v>
      </c>
      <c r="H29" t="s">
        <v>126</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0.2688428892000182</v>
      </c>
      <c r="C30">
        <f t="shared" ca="1" si="0"/>
        <v>2.938135991338342E-2</v>
      </c>
      <c r="D30" t="str">
        <f t="shared" ca="1" si="2"/>
        <v>EN</v>
      </c>
      <c r="E30">
        <f t="shared" ca="1" si="3"/>
        <v>6</v>
      </c>
      <c r="F30" t="s">
        <v>128</v>
      </c>
      <c r="G30">
        <v>7</v>
      </c>
      <c r="H30" t="s">
        <v>434</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0.28956715510516751</v>
      </c>
      <c r="C31">
        <f t="shared" ca="1" si="0"/>
        <v>0.73231520851813336</v>
      </c>
      <c r="D31" t="str">
        <f t="shared" ca="1" si="2"/>
        <v>GO</v>
      </c>
      <c r="E31">
        <f t="shared" ca="1" si="3"/>
        <v>2700</v>
      </c>
      <c r="F31" t="s">
        <v>126</v>
      </c>
      <c r="G31">
        <v>1000</v>
      </c>
      <c r="H31" t="s">
        <v>126</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0.18447141620313967</v>
      </c>
      <c r="C32">
        <f t="shared" ca="1" si="0"/>
        <v>0.56332848713930905</v>
      </c>
      <c r="D32" t="str">
        <f t="shared" ca="1" si="2"/>
        <v>EN</v>
      </c>
      <c r="E32">
        <f t="shared" ca="1" si="3"/>
        <v>8</v>
      </c>
      <c r="F32" t="s">
        <v>128</v>
      </c>
      <c r="G32">
        <v>6</v>
      </c>
      <c r="H32" t="s">
        <v>128</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T281" activePane="bottomRight" state="frozen"/>
      <selection pane="topRight" activeCell="C1" sqref="C1"/>
      <selection pane="bottomLeft" activeCell="A2" sqref="A2"/>
      <selection pane="bottomRight" activeCell="AJ156" sqref="AJ156"/>
    </sheetView>
    <sheetView tabSelected="1" workbookViewId="1">
      <pane xSplit="2" ySplit="1" topLeftCell="W98" activePane="bottomRight" state="frozen"/>
      <selection pane="topRight" activeCell="C1" sqref="C1"/>
      <selection pane="bottomLeft" activeCell="A2" sqref="A2"/>
      <selection pane="bottomRight" activeCell="AD108" sqref="AD108"/>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280</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262</v>
      </c>
      <c r="BO1" t="s">
        <v>263</v>
      </c>
      <c r="BP1">
        <v>0</v>
      </c>
      <c r="BQ1" t="s">
        <v>266</v>
      </c>
      <c r="BR1" t="s">
        <v>267</v>
      </c>
      <c r="BS1" t="str">
        <f ca="1">IF(COUNTA(BV:BV)&lt;&gt;COUNTA([1]EquipTable!$A:$A),"수량이상","누적")</f>
        <v>누적</v>
      </c>
      <c r="BT1" t="s">
        <v>264</v>
      </c>
      <c r="BU1" t="s">
        <v>265</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0.16085191599156445</v>
      </c>
      <c r="E2">
        <f t="shared" ca="1" si="1"/>
        <v>0.13327535687561631</v>
      </c>
      <c r="F2">
        <f t="shared" ca="1" si="1"/>
        <v>0.90273979482573496</v>
      </c>
      <c r="G2">
        <f t="shared" ca="1" si="1"/>
        <v>0.59758678140995247</v>
      </c>
      <c r="H2">
        <f t="shared" ca="1" si="1"/>
        <v>0.49586718009261854</v>
      </c>
      <c r="I2">
        <f t="shared" ca="1" si="1"/>
        <v>0.83057187913438835</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Equip1002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900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111</v>
      </c>
      <c r="W2">
        <v>1</v>
      </c>
      <c r="X2" t="s">
        <v>126</v>
      </c>
      <c r="Z2">
        <v>3100</v>
      </c>
      <c r="AA2" t="str">
        <f t="shared" ref="AA2:AA65" ca="1" si="6">IF(ISBLANK(AB2),"",
VLOOKUP(AB2,OFFSET(INDIRECT("$A:$B"),0,MATCH(AB$1&amp;"_Verify",INDIRECT("$1:$1"),0)-1),2,0)
)</f>
        <v>upn</v>
      </c>
      <c r="AB2" t="s">
        <v>92</v>
      </c>
      <c r="AC2">
        <v>45765</v>
      </c>
      <c r="AD2">
        <v>3</v>
      </c>
      <c r="AE2" t="s">
        <v>126</v>
      </c>
      <c r="AG2">
        <v>900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{"dy":1,"sl":0,"tp":"upn","vl":"45765","cn":3,"pt":"GO","pr":900}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{"dy":1,"sl":0,"tp":"upn","vl":"45765","cn":3,"pt":"GO","pr":900}</v>
      </c>
      <c r="AP2" t="s">
        <v>82</v>
      </c>
      <c r="AQ2" t="s">
        <v>70</v>
      </c>
      <c r="AR2">
        <v>0</v>
      </c>
      <c r="AS2">
        <v>7</v>
      </c>
      <c r="AT2">
        <f t="shared" ref="AT2:AT15" ca="1" si="11">COUNTIF(M:M,AP2)</f>
        <v>135</v>
      </c>
      <c r="AU2">
        <f t="shared" ref="AU2:AU15" si="12">COUNTIF(AB:AB,AP2)</f>
        <v>152</v>
      </c>
      <c r="AV2">
        <f ca="1">COUNTIFS(M:M,AP2,T:T,"전설")</f>
        <v>1</v>
      </c>
      <c r="AW2">
        <f>COUNTIFS(AB:AB,AP2,AI:AI,"전설")</f>
        <v>11</v>
      </c>
      <c r="BE2" t="str">
        <f ca="1">"["&amp;
IF(LEFT(OFFSET(AM1,COUNTA(AM:AM)-1,0),1)=",",SUBSTITUTE(OFFSET(AM1,COUNTA(AM:AM)-1,0),",","",1),OFFSET(AM1,COUNTA(AM:AM)-1,0))
&amp;"]"</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0.29770887648998612</v>
      </c>
      <c r="E3">
        <f t="shared" ca="1" si="1"/>
        <v>0.67081960560040321</v>
      </c>
      <c r="F3">
        <f t="shared" ca="1" si="1"/>
        <v>0.23367502818649677</v>
      </c>
      <c r="G3">
        <f t="shared" ca="1" si="1"/>
        <v>0.19580682637697111</v>
      </c>
      <c r="H3">
        <f t="shared" ca="1" si="1"/>
        <v>0.16568783059771108</v>
      </c>
      <c r="I3">
        <f t="shared" ca="1" si="1"/>
        <v>0.15156601164426842</v>
      </c>
      <c r="M3" t="str">
        <f t="shared" ca="1" si="2"/>
        <v>지정 장비</v>
      </c>
      <c r="N3" t="str">
        <f t="shared" ca="1" si="3"/>
        <v>Equip6001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1800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451</v>
      </c>
      <c r="W3">
        <v>1</v>
      </c>
      <c r="X3" t="s">
        <v>130</v>
      </c>
      <c r="Z3">
        <v>36</v>
      </c>
      <c r="AA3" t="str">
        <f t="shared" ca="1" si="6"/>
        <v>fe</v>
      </c>
      <c r="AB3" t="s">
        <v>82</v>
      </c>
      <c r="AC3" t="s">
        <v>376</v>
      </c>
      <c r="AD3">
        <v>1</v>
      </c>
      <c r="AE3" t="s">
        <v>130</v>
      </c>
      <c r="AF3">
        <v>169</v>
      </c>
      <c r="AG3">
        <v>119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전설</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고대인의 의식</v>
      </c>
      <c r="AL3">
        <v>1</v>
      </c>
      <c r="AM3" t="str">
        <f t="shared" ca="1" si="9"/>
        <v>{"dy":1,"sl":0,"tp":"upn","vl":"45765","cn":3,"pt":"GO","pr":900},{"dy":1,"sl":1,"tp":"fe","vl":"Equip2401","cn":1,"pt":"DI","pp":169,"pr":119}</v>
      </c>
      <c r="AN3" t="str">
        <f t="shared" ca="1" si="10"/>
        <v>{"dy":1,"sl":1,"tp":"fe","vl":"Equip2401","cn":1,"pt":"DI","pp":169,"pr":119}</v>
      </c>
      <c r="AP3" t="s">
        <v>83</v>
      </c>
      <c r="AQ3" t="s">
        <v>71</v>
      </c>
      <c r="AR3">
        <v>0</v>
      </c>
      <c r="AS3">
        <v>7</v>
      </c>
      <c r="AT3">
        <f t="shared" ca="1" si="11"/>
        <v>2</v>
      </c>
      <c r="AU3">
        <f t="shared" si="12"/>
        <v>0</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0.56163682306422491</v>
      </c>
      <c r="E4">
        <f t="shared" ca="1" si="1"/>
        <v>0.96749742590528065</v>
      </c>
      <c r="F4">
        <f t="shared" ca="1" si="1"/>
        <v>0.94645215921321002</v>
      </c>
      <c r="G4">
        <f t="shared" ca="1" si="1"/>
        <v>0.90280913561528264</v>
      </c>
      <c r="H4">
        <f t="shared" ca="1" si="1"/>
        <v>0.62344505186165677</v>
      </c>
      <c r="I4">
        <f t="shared" ca="1" si="1"/>
        <v>0.75860942139548504</v>
      </c>
      <c r="M4" t="str">
        <f t="shared" ca="1" si="2"/>
        <v>안 지정 캐릭터 PP 영웅등급</v>
      </c>
      <c r="N4">
        <f t="shared" ca="1" si="3"/>
        <v>96749</v>
      </c>
      <c r="O4">
        <f t="shared" ca="1" si="4"/>
        <v>14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4200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11</v>
      </c>
      <c r="X4" t="s">
        <v>126</v>
      </c>
      <c r="Z4">
        <v>3300</v>
      </c>
      <c r="AA4" t="str">
        <f t="shared" ca="1" si="6"/>
        <v>upn</v>
      </c>
      <c r="AB4" t="s">
        <v>92</v>
      </c>
      <c r="AC4">
        <v>56326</v>
      </c>
      <c r="AD4">
        <v>9</v>
      </c>
      <c r="AE4" t="s">
        <v>126</v>
      </c>
      <c r="AG4">
        <v>2700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{"dy":1,"sl":0,"tp":"upn","vl":"45765","cn":3,"pt":"GO","pr":900},{"dy":1,"sl":1,"tp":"fe","vl":"Equip2401","cn":1,"pt":"DI","pp":169,"pr":119},{"dy":1,"sl":2,"tp":"upn","vl":"56326","cn":9,"pt":"GO","pr":2700}</v>
      </c>
      <c r="AN4" t="str">
        <f t="shared" ca="1" si="10"/>
        <v>{"dy":1,"sl":2,"tp":"upn","vl":"56326","cn":9,"pt":"GO","pr":2700}</v>
      </c>
      <c r="AP4" t="s">
        <v>84</v>
      </c>
      <c r="AQ4" t="s">
        <v>72</v>
      </c>
      <c r="AR4">
        <v>0</v>
      </c>
      <c r="AS4">
        <v>7</v>
      </c>
      <c r="AT4">
        <f t="shared" ca="1" si="11"/>
        <v>2</v>
      </c>
      <c r="AU4">
        <f t="shared" si="12"/>
        <v>1</v>
      </c>
      <c r="AV4">
        <f t="shared" ca="1" si="14"/>
        <v>0</v>
      </c>
      <c r="AW4">
        <f t="shared" si="15"/>
        <v>0</v>
      </c>
      <c r="AZ4">
        <v>149</v>
      </c>
      <c r="BE4" t="s">
        <v>191</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0.24783681215649878</v>
      </c>
      <c r="E5">
        <f t="shared" ca="1" si="1"/>
        <v>0.11723135979855082</v>
      </c>
      <c r="F5">
        <f t="shared" ca="1" si="1"/>
        <v>0.21851037454326994</v>
      </c>
      <c r="G5">
        <f t="shared" ca="1" si="1"/>
        <v>0.17217820415009011</v>
      </c>
      <c r="H5">
        <f t="shared" ca="1" si="1"/>
        <v>0.26154815428183098</v>
      </c>
      <c r="I5">
        <f t="shared" ca="1" si="1"/>
        <v>0.3022700712521873</v>
      </c>
      <c r="M5" t="str">
        <f t="shared" ca="1" si="2"/>
        <v>안 지정 캐릭터 PP 영웅등급</v>
      </c>
      <c r="N5">
        <f t="shared" ca="1" si="3"/>
        <v>11723</v>
      </c>
      <c r="O5">
        <f t="shared" ca="1" si="4"/>
        <v>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1200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8</v>
      </c>
      <c r="X5" t="s">
        <v>126</v>
      </c>
      <c r="Z5">
        <v>2400</v>
      </c>
      <c r="AA5" t="str">
        <f t="shared" ca="1" si="6"/>
        <v>fe</v>
      </c>
      <c r="AB5" t="s">
        <v>82</v>
      </c>
      <c r="AC5" t="s">
        <v>206</v>
      </c>
      <c r="AD5">
        <v>1</v>
      </c>
      <c r="AE5" t="s">
        <v>126</v>
      </c>
      <c r="AG5">
        <v>2800</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t="shared" ca="1" si="9"/>
        <v>{"dy":1,"sl":0,"tp":"upn","vl":"45765","cn":3,"pt":"GO","pr":900},{"dy":1,"sl":1,"tp":"fe","vl":"Equip2401","cn":1,"pt":"DI","pp":169,"pr":119},{"dy":1,"sl":2,"tp":"upn","vl":"56326","cn":9,"pt":"GO","pr":2700},{"dy":1,"sl":3,"tp":"fe","vl":"Equip0201","cn":1,"pt":"GO","pr":2800}</v>
      </c>
      <c r="AN5" t="str">
        <f t="shared" ca="1" si="10"/>
        <v>{"dy":1,"sl":3,"tp":"fe","vl":"Equip0201","cn":1,"pt":"GO","pr":2800}</v>
      </c>
      <c r="AP5" t="s">
        <v>85</v>
      </c>
      <c r="AQ5" t="s">
        <v>73</v>
      </c>
      <c r="AR5">
        <v>8</v>
      </c>
      <c r="AS5">
        <v>11</v>
      </c>
      <c r="AT5">
        <f t="shared" ca="1" si="11"/>
        <v>0</v>
      </c>
      <c r="AU5">
        <f t="shared" si="12"/>
        <v>3</v>
      </c>
      <c r="AV5">
        <f t="shared" ca="1" si="14"/>
        <v>0</v>
      </c>
      <c r="AW5">
        <f t="shared" si="15"/>
        <v>0</v>
      </c>
      <c r="AZ5">
        <v>1</v>
      </c>
      <c r="BE5">
        <f ca="1">LEN(BE2)</f>
        <v>20506</v>
      </c>
      <c r="BG5">
        <v>1</v>
      </c>
      <c r="BH5">
        <v>1</v>
      </c>
      <c r="BI5">
        <f t="shared" si="13"/>
        <v>1</v>
      </c>
      <c r="BJ5">
        <f t="shared" ref="BJ5:BJ18" si="24">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0.1655583685603943</v>
      </c>
      <c r="E6">
        <f t="shared" ca="1" si="1"/>
        <v>0.32328270953042526</v>
      </c>
      <c r="F6">
        <f t="shared" ca="1" si="1"/>
        <v>0.44222624930543697</v>
      </c>
      <c r="G6">
        <f t="shared" ca="1" si="1"/>
        <v>0.50612414771029401</v>
      </c>
      <c r="H6">
        <f t="shared" ca="1" si="1"/>
        <v>2.766031113432299E-2</v>
      </c>
      <c r="I6">
        <f t="shared" ca="1" si="1"/>
        <v>0.44940701108002024</v>
      </c>
      <c r="M6" t="str">
        <f t="shared" ca="1" si="2"/>
        <v>안 지정 캐릭터 PP 일반등급</v>
      </c>
      <c r="N6">
        <f t="shared" ca="1" si="3"/>
        <v>32328</v>
      </c>
      <c r="O6">
        <f t="shared" ca="1" si="4"/>
        <v>6</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1800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9</v>
      </c>
      <c r="X6" t="s">
        <v>126</v>
      </c>
      <c r="Z6">
        <v>2700</v>
      </c>
      <c r="AA6" t="str">
        <f t="shared" ca="1" si="6"/>
        <v>uph</v>
      </c>
      <c r="AB6" t="s">
        <v>91</v>
      </c>
      <c r="AC6">
        <v>71037</v>
      </c>
      <c r="AD6">
        <v>11</v>
      </c>
      <c r="AE6" t="s">
        <v>126</v>
      </c>
      <c r="AG6">
        <v>3300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3,"pt":"GO","pr":900},{"dy":1,"sl":1,"tp":"fe","vl":"Equip2401","cn":1,"pt":"DI","pp":169,"pr":119},{"dy":1,"sl":2,"tp":"upn","vl":"56326","cn":9,"pt":"GO","pr":2700},{"dy":1,"sl":3,"tp":"fe","vl":"Equip0201","cn":1,"pt":"GO","pr":2800},{"dy":1,"sl":4,"tp":"uph","vl":"71037","cn":11,"pt":"GO","pr":3300}</v>
      </c>
      <c r="AN6" t="str">
        <f t="shared" ca="1" si="10"/>
        <v>{"dy":1,"sl":4,"tp":"uph","vl":"71037","cn":11,"pt":"GO","pr":3300}</v>
      </c>
      <c r="AP6" t="s">
        <v>86</v>
      </c>
      <c r="AQ6" t="s">
        <v>75</v>
      </c>
      <c r="AR6">
        <v>8</v>
      </c>
      <c r="AS6">
        <v>11</v>
      </c>
      <c r="AT6">
        <f t="shared" ca="1" si="11"/>
        <v>0</v>
      </c>
      <c r="AU6">
        <f t="shared" si="12"/>
        <v>3</v>
      </c>
      <c r="AV6">
        <f t="shared" ca="1" si="14"/>
        <v>0</v>
      </c>
      <c r="AW6">
        <f t="shared" si="15"/>
        <v>0</v>
      </c>
      <c r="AX6">
        <v>45</v>
      </c>
      <c r="AY6">
        <v>175</v>
      </c>
      <c r="AZ6">
        <f>300*1/320</f>
        <v>0.9375</v>
      </c>
      <c r="BA6">
        <v>0.25</v>
      </c>
      <c r="BB6">
        <v>0.35</v>
      </c>
      <c r="BG6">
        <v>2</v>
      </c>
      <c r="BH6">
        <v>1</v>
      </c>
      <c r="BI6">
        <f t="shared" si="13"/>
        <v>1</v>
      </c>
      <c r="BJ6">
        <f t="shared" si="24"/>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0.49576997990553329</v>
      </c>
      <c r="E7">
        <f t="shared" ca="1" si="1"/>
        <v>3.1346115565896282E-2</v>
      </c>
      <c r="F7">
        <f t="shared" ca="1" si="1"/>
        <v>0.76387804520237701</v>
      </c>
      <c r="G7">
        <f t="shared" ca="1" si="1"/>
        <v>0.67338800154927425</v>
      </c>
      <c r="H7">
        <f t="shared" ca="1" si="1"/>
        <v>0.11721264460229575</v>
      </c>
      <c r="I7">
        <f t="shared" ca="1" si="1"/>
        <v>0.84790292311196147</v>
      </c>
      <c r="M7" t="str">
        <f t="shared" ca="1" si="2"/>
        <v>지정 장비</v>
      </c>
      <c r="N7" t="str">
        <f t="shared" ca="1" si="3"/>
        <v>Equip0101</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1500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247</v>
      </c>
      <c r="W7">
        <v>1</v>
      </c>
      <c r="X7" t="s">
        <v>126</v>
      </c>
      <c r="Z7">
        <v>700</v>
      </c>
      <c r="AA7" t="str">
        <f t="shared" ca="1" si="6"/>
        <v>fe</v>
      </c>
      <c r="AB7" t="s">
        <v>82</v>
      </c>
      <c r="AC7" t="s">
        <v>404</v>
      </c>
      <c r="AD7">
        <v>1</v>
      </c>
      <c r="AE7" t="s">
        <v>130</v>
      </c>
      <c r="AF7">
        <v>179</v>
      </c>
      <c r="AG7">
        <v>129</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전설</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반중력 스태프</v>
      </c>
      <c r="AL7">
        <v>1</v>
      </c>
      <c r="AM7" t="str">
        <f t="shared" ca="1" si="9"/>
        <v>{"dy":1,"sl":0,"tp":"upn","vl":"45765","cn":3,"pt":"GO","pr":900},{"dy":1,"sl":1,"tp":"fe","vl":"Equip2401","cn":1,"pt":"DI","pp":169,"pr":119},{"dy":1,"sl":2,"tp":"upn","vl":"56326","cn":9,"pt":"GO","pr":2700},{"dy":1,"sl":3,"tp":"fe","vl":"Equip0201","cn":1,"pt":"GO","pr":2800},{"dy":1,"sl":4,"tp":"uph","vl":"71037","cn":11,"pt":"GO","pr":3300},{"dy":1,"sl":5,"tp":"fe","vl":"Equip3401","cn":1,"pt":"DI","pp":179,"pr":129}</v>
      </c>
      <c r="AN7" t="str">
        <f t="shared" ca="1" si="10"/>
        <v>{"dy":1,"sl":5,"tp":"fe","vl":"Equip3401","cn":1,"pt":"DI","pp":179,"pr":129}</v>
      </c>
      <c r="AP7" t="s">
        <v>87</v>
      </c>
      <c r="AQ7" t="s">
        <v>78</v>
      </c>
      <c r="AR7">
        <v>8</v>
      </c>
      <c r="AS7">
        <v>11</v>
      </c>
      <c r="AT7">
        <f t="shared" ca="1" si="11"/>
        <v>0</v>
      </c>
      <c r="AU7">
        <f t="shared" si="12"/>
        <v>10</v>
      </c>
      <c r="AV7">
        <f t="shared" ca="1" si="14"/>
        <v>0</v>
      </c>
      <c r="AW7">
        <f t="shared" si="15"/>
        <v>0</v>
      </c>
      <c r="AZ7">
        <v>1</v>
      </c>
      <c r="BG7">
        <v>3</v>
      </c>
      <c r="BH7">
        <v>1</v>
      </c>
      <c r="BI7">
        <f t="shared" si="13"/>
        <v>0.25</v>
      </c>
      <c r="BJ7">
        <f t="shared" si="24"/>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0.3606475214786159</v>
      </c>
      <c r="E8">
        <f t="shared" ca="1" si="1"/>
        <v>0.37953632141045546</v>
      </c>
      <c r="F8">
        <f t="shared" ca="1" si="1"/>
        <v>0.92238183236137417</v>
      </c>
      <c r="G8">
        <f t="shared" ca="1" si="1"/>
        <v>0.99774968545698306</v>
      </c>
      <c r="H8">
        <f t="shared" ca="1" si="1"/>
        <v>7.3569649040238216E-2</v>
      </c>
      <c r="I8">
        <f t="shared" ca="1" si="1"/>
        <v>0.67139353508995003</v>
      </c>
      <c r="M8" t="str">
        <f t="shared" ca="1" si="2"/>
        <v>지정 장비</v>
      </c>
      <c r="N8" t="str">
        <f t="shared" ca="1" si="3"/>
        <v>Equip4302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7700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82</v>
      </c>
      <c r="V8" t="s">
        <v>180</v>
      </c>
      <c r="W8">
        <v>1</v>
      </c>
      <c r="X8" t="s">
        <v>126</v>
      </c>
      <c r="Z8">
        <v>700</v>
      </c>
      <c r="AA8" t="str">
        <f t="shared" ca="1" si="6"/>
        <v>fe</v>
      </c>
      <c r="AB8" t="s">
        <v>82</v>
      </c>
      <c r="AC8" t="s">
        <v>257</v>
      </c>
      <c r="AD8">
        <v>1</v>
      </c>
      <c r="AE8" t="s">
        <v>126</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upn","vl":"45765","cn":3,"pt":"GO","pr":900},{"dy":1,"sl":1,"tp":"fe","vl":"Equip2401","cn":1,"pt":"DI","pp":169,"pr":119},{"dy":1,"sl":2,"tp":"upn","vl":"56326","cn":9,"pt":"GO","pr":2700},{"dy":1,"sl":3,"tp":"fe","vl":"Equip0201","cn":1,"pt":"GO","pr":2800},{"dy":1,"sl":4,"tp":"uph","vl":"71037","cn":11,"pt":"GO","pr":3300},{"dy":1,"sl":5,"tp":"fe","vl":"Equip3401","cn":1,"pt":"DI","pp":179,"pr":129},{"dy":1,"sl":6,"tp":"fe","vl":"Equip6002","cn":1,"pt":"GO","pr":1900}</v>
      </c>
      <c r="AN8" t="str">
        <f t="shared" ca="1" si="10"/>
        <v>{"dy":1,"sl":6,"tp":"fe","vl":"Equip6002","cn":1,"pt":"GO","pr":1900}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0.97862719883444682</v>
      </c>
      <c r="E9">
        <f t="shared" ca="1" si="1"/>
        <v>0.70488279225739148</v>
      </c>
      <c r="F9">
        <f t="shared" ca="1" si="1"/>
        <v>0.43541209059765895</v>
      </c>
      <c r="G9">
        <f t="shared" ca="1" si="1"/>
        <v>0.14939850026350709</v>
      </c>
      <c r="H9">
        <f t="shared" ca="1" si="1"/>
        <v>0.90629946800773009</v>
      </c>
      <c r="I9">
        <f t="shared" ca="1" si="1"/>
        <v>0.35553475250977551</v>
      </c>
      <c r="M9" t="str">
        <f t="shared" ca="1" si="2"/>
        <v>지정 장비</v>
      </c>
      <c r="N9" t="str">
        <f t="shared" ca="1" si="3"/>
        <v>Equip8001</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4800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239</v>
      </c>
      <c r="W9">
        <v>1</v>
      </c>
      <c r="X9" t="s">
        <v>126</v>
      </c>
      <c r="Z9">
        <v>7800</v>
      </c>
      <c r="AA9" t="str">
        <f t="shared" ca="1" si="6"/>
        <v>fe</v>
      </c>
      <c r="AB9" t="s">
        <v>82</v>
      </c>
      <c r="AC9" t="s">
        <v>298</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v>
      </c>
      <c r="AN9" t="str">
        <f t="shared" ca="1" si="10"/>
        <v>{"dy":1,"sl":7,"tp":"fe","vl":"Equip7001","cn":1,"pt":"GO","pr":2100}</v>
      </c>
      <c r="AP9" t="s">
        <v>89</v>
      </c>
      <c r="AQ9" t="s">
        <v>80</v>
      </c>
      <c r="AR9">
        <v>8</v>
      </c>
      <c r="AS9">
        <v>11</v>
      </c>
      <c r="AT9">
        <f t="shared" ca="1" si="11"/>
        <v>0</v>
      </c>
      <c r="AU9">
        <f t="shared" si="12"/>
        <v>2</v>
      </c>
      <c r="AV9">
        <f t="shared" ca="1" si="14"/>
        <v>0</v>
      </c>
      <c r="AW9">
        <f t="shared" si="15"/>
        <v>0</v>
      </c>
      <c r="AZ9">
        <v>1.1000000000000001</v>
      </c>
      <c r="BG9">
        <v>4</v>
      </c>
      <c r="BH9">
        <v>1</v>
      </c>
      <c r="BI9">
        <f t="shared" si="13"/>
        <v>1</v>
      </c>
      <c r="BJ9">
        <f t="shared" si="24"/>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0.31714464643147522</v>
      </c>
      <c r="E10">
        <f t="shared" ca="1" si="1"/>
        <v>0.75308109146367608</v>
      </c>
      <c r="F10">
        <f t="shared" ca="1" si="1"/>
        <v>0.77498603120990628</v>
      </c>
      <c r="G10">
        <f t="shared" ca="1" si="1"/>
        <v>0.50993254406911004</v>
      </c>
      <c r="H10">
        <f t="shared" ca="1" si="1"/>
        <v>2.0335199672674387E-2</v>
      </c>
      <c r="I10">
        <f t="shared" ca="1" si="1"/>
        <v>4.224138588477766E-2</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fl1</v>
      </c>
      <c r="AB10" t="s">
        <v>87</v>
      </c>
      <c r="AC10" t="s">
        <v>450</v>
      </c>
      <c r="AD10">
        <v>1</v>
      </c>
      <c r="AE10" t="s">
        <v>130</v>
      </c>
      <c r="AF10">
        <v>57</v>
      </c>
      <c r="AG10">
        <v>39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헤르윈</v>
      </c>
      <c r="AL10">
        <v>1</v>
      </c>
      <c r="AM1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v>
      </c>
      <c r="AN10" t="str">
        <f t="shared" ca="1" si="10"/>
        <v>{"dy":1,"sl":8,"tp":"fl1","vl":"Actor0007","cn":1,"pt":"DI","pp":57,"pr":39}</v>
      </c>
      <c r="AP10" t="s">
        <v>287</v>
      </c>
      <c r="AQ10" t="s">
        <v>290</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0.23120389088599169</v>
      </c>
      <c r="E11">
        <f t="shared" ca="1" si="1"/>
        <v>0.55532631527101184</v>
      </c>
      <c r="F11">
        <f t="shared" ca="1" si="1"/>
        <v>0.26863091511598725</v>
      </c>
      <c r="G11">
        <f t="shared" ca="1" si="1"/>
        <v>0.42779502617182541</v>
      </c>
      <c r="H11">
        <f t="shared" ca="1" si="1"/>
        <v>0.19983493632847871</v>
      </c>
      <c r="I11">
        <f t="shared" ca="1" si="1"/>
        <v>0.56597816890285801</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fl1</v>
      </c>
      <c r="AB11" t="s">
        <v>87</v>
      </c>
      <c r="AC11" t="s">
        <v>455</v>
      </c>
      <c r="AD11">
        <v>1</v>
      </c>
      <c r="AE11" t="s">
        <v>130</v>
      </c>
      <c r="AF11">
        <v>55</v>
      </c>
      <c r="AG11">
        <v>37</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클라크</v>
      </c>
      <c r="AL11">
        <v>1</v>
      </c>
      <c r="AM1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v>
      </c>
      <c r="AN11" t="str">
        <f t="shared" ca="1" si="10"/>
        <v>{"dy":1,"sl":9,"tp":"fl1","vl":"Actor2011","cn":1,"pt":"DI","pp":55,"pr":37}</v>
      </c>
      <c r="AP11" t="s">
        <v>288</v>
      </c>
      <c r="AQ11" t="s">
        <v>291</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0.33486213692795719</v>
      </c>
      <c r="E12">
        <f t="shared" ca="1" si="27"/>
        <v>0.1372652257430298</v>
      </c>
      <c r="F12">
        <f t="shared" ca="1" si="27"/>
        <v>0.60989457690551885</v>
      </c>
      <c r="G12">
        <f t="shared" ca="1" si="27"/>
        <v>9.4598059245928123E-2</v>
      </c>
      <c r="H12">
        <f t="shared" ca="1" si="27"/>
        <v>5.7786492584946059E-2</v>
      </c>
      <c r="I12">
        <f t="shared" ca="1" si="27"/>
        <v>3.6314305094750532E-2</v>
      </c>
      <c r="M12" t="str">
        <f t="shared" ca="1" si="2"/>
        <v>지정 장비</v>
      </c>
      <c r="N12" t="str">
        <f t="shared" ca="1" si="3"/>
        <v>Equip1002</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600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82</v>
      </c>
      <c r="V12" t="s">
        <v>203</v>
      </c>
      <c r="W12">
        <v>1</v>
      </c>
      <c r="X12" t="s">
        <v>126</v>
      </c>
      <c r="Z12">
        <v>2000</v>
      </c>
      <c r="AA12" t="str">
        <f t="shared" ca="1" si="6"/>
        <v>fe</v>
      </c>
      <c r="AB12" t="s">
        <v>82</v>
      </c>
      <c r="AC12" t="s">
        <v>299</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v>
      </c>
      <c r="AN12" t="str">
        <f t="shared" ca="1" si="10"/>
        <v>{"dy":2,"sl":0,"tp":"fe","vl":"Equip0202","cn":1,"pt":"GO","pr":3300}</v>
      </c>
      <c r="AP12" t="s">
        <v>289</v>
      </c>
      <c r="AQ12" t="s">
        <v>292</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0.79742733831676715</v>
      </c>
      <c r="E13">
        <f t="shared" ca="1" si="27"/>
        <v>0.35810894723068798</v>
      </c>
      <c r="F13">
        <f t="shared" ca="1" si="27"/>
        <v>0.71391051622520341</v>
      </c>
      <c r="G13">
        <f t="shared" ca="1" si="27"/>
        <v>0.70704994020695522</v>
      </c>
      <c r="H13">
        <f t="shared" ca="1" si="27"/>
        <v>0.63640314425417399</v>
      </c>
      <c r="I13">
        <f t="shared" ca="1" si="27"/>
        <v>0.66931477451322707</v>
      </c>
      <c r="M13" t="str">
        <f t="shared" ca="1" si="2"/>
        <v>지정 장비</v>
      </c>
      <c r="N13" t="str">
        <f t="shared" ca="1" si="3"/>
        <v>Equip3002</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800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196</v>
      </c>
      <c r="W13">
        <v>1</v>
      </c>
      <c r="X13" t="s">
        <v>126</v>
      </c>
      <c r="Z13">
        <v>7700</v>
      </c>
      <c r="AA13" t="str">
        <f t="shared" ca="1" si="6"/>
        <v>upn</v>
      </c>
      <c r="AB13" t="s">
        <v>92</v>
      </c>
      <c r="AC13">
        <v>29736</v>
      </c>
      <c r="AD13">
        <v>6</v>
      </c>
      <c r="AE13" t="s">
        <v>126</v>
      </c>
      <c r="AG13">
        <v>1800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v>
      </c>
      <c r="AN13" t="str">
        <f t="shared" ca="1" si="10"/>
        <v>{"dy":2,"sl":1,"tp":"upn","vl":"29736","cn":6,"pt":"GO","pr":1800}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0.11815151077679165</v>
      </c>
      <c r="E14">
        <f t="shared" ca="1" si="27"/>
        <v>0.78238765223800177</v>
      </c>
      <c r="F14">
        <f t="shared" ca="1" si="27"/>
        <v>0.77042265348330075</v>
      </c>
      <c r="G14">
        <f t="shared" ca="1" si="27"/>
        <v>0.47925398248123596</v>
      </c>
      <c r="H14">
        <f t="shared" ca="1" si="27"/>
        <v>0.51318486282025022</v>
      </c>
      <c r="I14">
        <f t="shared" ca="1" si="27"/>
        <v>0.45758531744029096</v>
      </c>
      <c r="M14" t="str">
        <f t="shared" ca="1" si="2"/>
        <v>안 지정 캐릭터 PP 영웅등급</v>
      </c>
      <c r="N14">
        <f t="shared" ca="1" si="3"/>
        <v>78238</v>
      </c>
      <c r="O14">
        <f t="shared" ca="1" si="4"/>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3600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126</v>
      </c>
      <c r="Z14">
        <v>2100</v>
      </c>
      <c r="AA14" t="str">
        <f t="shared" ca="1" si="6"/>
        <v>fe</v>
      </c>
      <c r="AB14" t="s">
        <v>82</v>
      </c>
      <c r="AC14" t="s">
        <v>454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석공의 망치</v>
      </c>
      <c r="AL14">
        <v>1</v>
      </c>
      <c r="AM1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v>
      </c>
      <c r="AN14" t="str">
        <f t="shared" ca="1" si="10"/>
        <v>{"dy":2,"sl":2,"tp":"fe","vl":"Equip4001","cn":1,"pt":"GO","pr":600}</v>
      </c>
      <c r="AP14" t="s">
        <v>92</v>
      </c>
      <c r="AQ14" t="s">
        <v>76</v>
      </c>
      <c r="AR14">
        <v>0</v>
      </c>
      <c r="AS14">
        <v>11</v>
      </c>
      <c r="AT14">
        <f t="shared" ca="1" si="11"/>
        <v>59</v>
      </c>
      <c r="AU14">
        <f t="shared" si="12"/>
        <v>54</v>
      </c>
      <c r="AV14">
        <f t="shared" ca="1" si="14"/>
        <v>0</v>
      </c>
      <c r="AW14">
        <f t="shared" si="15"/>
        <v>0</v>
      </c>
      <c r="AX14">
        <v>3</v>
      </c>
      <c r="AY14">
        <v>14</v>
      </c>
      <c r="AZ14">
        <v>300</v>
      </c>
      <c r="BG14">
        <v>7</v>
      </c>
      <c r="BH14">
        <v>1</v>
      </c>
      <c r="BI14">
        <f t="shared" si="13"/>
        <v>1</v>
      </c>
      <c r="BJ14">
        <f t="shared" si="24"/>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9.2220308810884832E-2</v>
      </c>
      <c r="E15">
        <f t="shared" ca="1" si="27"/>
        <v>0.99092247305576753</v>
      </c>
      <c r="F15">
        <f t="shared" ca="1" si="27"/>
        <v>0.62414267445013827</v>
      </c>
      <c r="G15">
        <f t="shared" ca="1" si="27"/>
        <v>0.25756751895633867</v>
      </c>
      <c r="H15">
        <f t="shared" ca="1" si="27"/>
        <v>0.22685498559160078</v>
      </c>
      <c r="I15">
        <f t="shared" ca="1" si="27"/>
        <v>0.11457507126721089</v>
      </c>
      <c r="M15" t="str">
        <f t="shared" ca="1" si="2"/>
        <v>안 지정 캐릭터 PP 영웅등급</v>
      </c>
      <c r="N15">
        <f t="shared" ca="1" si="3"/>
        <v>99092</v>
      </c>
      <c r="O15">
        <f t="shared" ca="1" si="4"/>
        <v>14</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4200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126</v>
      </c>
      <c r="Z15">
        <v>3900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v>
      </c>
      <c r="AN15" t="str">
        <f t="shared" ca="1" si="10"/>
        <v>{"dy":2,"sl":3,"tp":"upn","vl":"94285","cn":9,"pt":"GO","pr":2700}</v>
      </c>
      <c r="AP15" t="s">
        <v>91</v>
      </c>
      <c r="AQ15" t="s">
        <v>77</v>
      </c>
      <c r="AR15">
        <v>0</v>
      </c>
      <c r="AS15">
        <v>11</v>
      </c>
      <c r="AT15">
        <f t="shared" ca="1" si="11"/>
        <v>50</v>
      </c>
      <c r="AU15">
        <f t="shared" si="12"/>
        <v>41</v>
      </c>
      <c r="AV15">
        <f t="shared" ca="1" si="14"/>
        <v>0</v>
      </c>
      <c r="AW15">
        <f t="shared" si="15"/>
        <v>0</v>
      </c>
      <c r="AX15">
        <v>3</v>
      </c>
      <c r="AY15">
        <v>14</v>
      </c>
      <c r="AZ15">
        <v>300</v>
      </c>
      <c r="BG15">
        <v>8</v>
      </c>
      <c r="BH15">
        <v>1</v>
      </c>
      <c r="BI15">
        <v>1</v>
      </c>
      <c r="BJ15">
        <f t="shared" si="24"/>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0.21111677792720573</v>
      </c>
      <c r="E16">
        <f t="shared" ca="1" si="27"/>
        <v>0.2931517192231855</v>
      </c>
      <c r="F16">
        <f t="shared" ca="1" si="27"/>
        <v>0.92563454447784133</v>
      </c>
      <c r="G16">
        <f t="shared" ca="1" si="27"/>
        <v>0.96445452414009802</v>
      </c>
      <c r="H16">
        <f t="shared" ca="1" si="27"/>
        <v>0.81937760830220818</v>
      </c>
      <c r="I16">
        <f t="shared" ca="1" si="27"/>
        <v>0.12844044254279841</v>
      </c>
      <c r="M16" t="str">
        <f t="shared" ca="1" si="2"/>
        <v>안 지정 캐릭터 PP 일반등급</v>
      </c>
      <c r="N16">
        <f t="shared" ca="1" si="3"/>
        <v>29315</v>
      </c>
      <c r="O16">
        <f t="shared" ca="1" si="4"/>
        <v>6</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1800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126</v>
      </c>
      <c r="Z16">
        <v>1800</v>
      </c>
      <c r="AA16" t="str">
        <f t="shared" ca="1" si="6"/>
        <v>fe</v>
      </c>
      <c r="AB16" t="s">
        <v>82</v>
      </c>
      <c r="AC16" t="s">
        <v>196</v>
      </c>
      <c r="AD16">
        <v>1</v>
      </c>
      <c r="AE16" t="s">
        <v>126</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전투마법사의 지팡이</v>
      </c>
      <c r="AL16">
        <v>1</v>
      </c>
      <c r="AM1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v>
      </c>
      <c r="AN16" t="str">
        <f t="shared" ca="1" si="10"/>
        <v>{"dy":2,"sl":4,"tp":"fe","vl":"Equip3301","cn":1,"pt":"GO","pr":7600}</v>
      </c>
      <c r="BG16">
        <v>9</v>
      </c>
      <c r="BH16">
        <v>1</v>
      </c>
      <c r="BI16">
        <v>1</v>
      </c>
      <c r="BJ16">
        <f t="shared" si="24"/>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0.59478687322908186</v>
      </c>
      <c r="E17">
        <f t="shared" ca="1" si="27"/>
        <v>0.34399952145692991</v>
      </c>
      <c r="F17">
        <f t="shared" ca="1" si="27"/>
        <v>0.80550054991915221</v>
      </c>
      <c r="G17">
        <f t="shared" ca="1" si="27"/>
        <v>6.4649209786227679E-2</v>
      </c>
      <c r="H17">
        <f t="shared" ca="1" si="27"/>
        <v>0.75611259541954812</v>
      </c>
      <c r="I17">
        <f t="shared" ca="1" si="27"/>
        <v>0.52219498481348026</v>
      </c>
      <c r="M17" t="str">
        <f t="shared" ca="1" si="2"/>
        <v>안 지정 캐릭터 PP 영웅등급</v>
      </c>
      <c r="N17">
        <f t="shared" ca="1" si="3"/>
        <v>34399</v>
      </c>
      <c r="O17">
        <f t="shared" ca="1" si="4"/>
        <v>7</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2100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92</v>
      </c>
      <c r="V17">
        <v>80223</v>
      </c>
      <c r="W17">
        <v>12</v>
      </c>
      <c r="X17" t="s">
        <v>126</v>
      </c>
      <c r="Z17">
        <v>3600</v>
      </c>
      <c r="AA17" t="str">
        <f t="shared" ca="1" si="6"/>
        <v>upn</v>
      </c>
      <c r="AB17" t="s">
        <v>92</v>
      </c>
      <c r="AC17">
        <v>80223</v>
      </c>
      <c r="AD17">
        <v>12</v>
      </c>
      <c r="AE17" t="s">
        <v>126</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v>
      </c>
      <c r="AN17" t="str">
        <f t="shared" ca="1" si="10"/>
        <v>{"dy":2,"sl":5,"tp":"upn","vl":"80223","cn":12,"pt":"GO","pr":3600}</v>
      </c>
      <c r="AQ17" t="s">
        <v>272</v>
      </c>
      <c r="AS17" t="s">
        <v>271</v>
      </c>
      <c r="AT17">
        <f ca="1">(COUNTIFS(B:B,$AQ$18,N:N,"Equip????")-AT19-AT20-AT21)/6</f>
        <v>12.5</v>
      </c>
      <c r="AU17">
        <f>(COUNTIFS(B:B,$AQ$18,AC:AC,"Equip????")-AU19-AU20-AU21)/6</f>
        <v>16.666666666666668</v>
      </c>
      <c r="BG17">
        <v>10</v>
      </c>
      <c r="BH17">
        <v>1</v>
      </c>
      <c r="BI17">
        <v>1</v>
      </c>
      <c r="BJ17">
        <f t="shared" si="24"/>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0.32082146742168638</v>
      </c>
      <c r="E18">
        <f t="shared" ca="1" si="27"/>
        <v>0.87868607821260547</v>
      </c>
      <c r="F18">
        <f t="shared" ca="1" si="27"/>
        <v>0.21839583437883803</v>
      </c>
      <c r="G18">
        <f t="shared" ca="1" si="27"/>
        <v>0.72515663085785542</v>
      </c>
      <c r="H18">
        <f t="shared" ca="1" si="27"/>
        <v>0.12493684051148357</v>
      </c>
      <c r="I18">
        <f t="shared" ca="1" si="27"/>
        <v>0.9561408045995281</v>
      </c>
      <c r="M18" t="str">
        <f t="shared" ca="1" si="2"/>
        <v>지정 장비</v>
      </c>
      <c r="N18" t="str">
        <f t="shared" ca="1" si="3"/>
        <v>Equip7301</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23000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204</v>
      </c>
      <c r="W18">
        <v>1</v>
      </c>
      <c r="X18" t="s">
        <v>126</v>
      </c>
      <c r="Z18">
        <v>9500</v>
      </c>
      <c r="AA18" t="str">
        <f t="shared" ca="1" si="6"/>
        <v>fe</v>
      </c>
      <c r="AB18" t="s">
        <v>82</v>
      </c>
      <c r="AC18" t="s">
        <v>204</v>
      </c>
      <c r="AD18">
        <v>1</v>
      </c>
      <c r="AE18" t="s">
        <v>126</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v>
      </c>
      <c r="AN18" t="str">
        <f t="shared" ca="1" si="10"/>
        <v>{"dy":2,"sl":6,"tp":"fe","vl":"Equip6201","cn":1,"pt":"GO","pr":9900}</v>
      </c>
      <c r="AQ18" t="s">
        <v>273</v>
      </c>
      <c r="AS18" t="s">
        <v>268</v>
      </c>
      <c r="AT18">
        <f ca="1">COUNTIFS(B:B,$AQ$18,N:N,"Equip????")-AT19-AT20-AT21</f>
        <v>75</v>
      </c>
      <c r="AU18">
        <f>COUNTIFS(B:B,$AQ$18,AC:AC,"Equip????")-AU19-AU20-AU21</f>
        <v>100</v>
      </c>
      <c r="BG18">
        <v>11</v>
      </c>
      <c r="BH18">
        <v>1</v>
      </c>
      <c r="BI18">
        <v>1</v>
      </c>
      <c r="BJ18">
        <f t="shared" si="24"/>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0.57989605122293408</v>
      </c>
      <c r="E19">
        <f t="shared" ca="1" si="27"/>
        <v>0.13813938277820748</v>
      </c>
      <c r="F19">
        <f t="shared" ca="1" si="27"/>
        <v>0.71641855120263664</v>
      </c>
      <c r="G19">
        <f t="shared" ca="1" si="27"/>
        <v>0.87668356627384048</v>
      </c>
      <c r="H19">
        <f t="shared" ca="1" si="27"/>
        <v>0.12060582711731394</v>
      </c>
      <c r="I19">
        <f t="shared" ca="1" si="27"/>
        <v>0.7897389746370137</v>
      </c>
      <c r="M19" t="str">
        <f t="shared" ca="1" si="2"/>
        <v>지정 장비</v>
      </c>
      <c r="N19" t="str">
        <f t="shared" ca="1" si="3"/>
        <v>Equip1202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3300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196</v>
      </c>
      <c r="W19">
        <v>1</v>
      </c>
      <c r="X19" t="s">
        <v>126</v>
      </c>
      <c r="Z19">
        <v>7600</v>
      </c>
      <c r="AA19" t="str">
        <f t="shared" ca="1" si="6"/>
        <v>fe</v>
      </c>
      <c r="AB19" t="s">
        <v>82</v>
      </c>
      <c r="AC19" t="s">
        <v>207</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v>
      </c>
      <c r="AN19" t="str">
        <f t="shared" ca="1" si="10"/>
        <v>{"dy":2,"sl":7,"tp":"fe","vl":"Equip7102","cn":1,"pt":"GO","pr":3700}</v>
      </c>
      <c r="AS19" t="s">
        <v>269</v>
      </c>
      <c r="AT19">
        <f ca="1">COUNTIFS(B:B,$AQ$18,N:N,"Equip6???")</f>
        <v>22</v>
      </c>
      <c r="AU19">
        <f>COUNTIFS(B:B,$AQ$18,AC:AC,"Equip6???")</f>
        <v>16</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0.75902675857988844</v>
      </c>
      <c r="E20">
        <f t="shared" ca="1" si="27"/>
        <v>0.23315532525947169</v>
      </c>
      <c r="F20">
        <f t="shared" ca="1" si="27"/>
        <v>7.9455863415092365E-2</v>
      </c>
      <c r="G20">
        <f t="shared" ca="1" si="27"/>
        <v>1.0008044912904746E-2</v>
      </c>
      <c r="H20">
        <f t="shared" ca="1" si="27"/>
        <v>0.70379916525022612</v>
      </c>
      <c r="I20">
        <f t="shared" ca="1" si="27"/>
        <v>0.57813905976472968</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v>
      </c>
      <c r="AN20" t="str">
        <f t="shared" ca="1" si="10"/>
        <v>{"dy":2,"sl":8}</v>
      </c>
      <c r="AS20" t="s">
        <v>270</v>
      </c>
      <c r="AT20">
        <f ca="1">COUNTIFS(B:B,$AQ$18,N:N,"Equip7???")</f>
        <v>21</v>
      </c>
      <c r="AU20">
        <f>COUNTIFS(B:B,$AQ$18,AC:AC,"Equip7???")</f>
        <v>21</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0.51481603958473632</v>
      </c>
      <c r="E21">
        <f t="shared" ca="1" si="27"/>
        <v>0.73364760244286498</v>
      </c>
      <c r="F21">
        <f t="shared" ca="1" si="27"/>
        <v>0.13420334974884651</v>
      </c>
      <c r="G21">
        <f t="shared" ca="1" si="27"/>
        <v>0.22066880208792305</v>
      </c>
      <c r="H21">
        <f t="shared" ca="1" si="27"/>
        <v>0.82985083911839763</v>
      </c>
      <c r="I21">
        <f t="shared" ca="1" si="27"/>
        <v>0.27026672266349294</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v>
      </c>
      <c r="AN21" t="str">
        <f t="shared" ca="1" si="10"/>
        <v>{"dy":2,"sl":9}</v>
      </c>
      <c r="AS21" t="s">
        <v>267</v>
      </c>
      <c r="AT21">
        <f ca="1">COUNTIFS(B:B,$AQ$18,N:N,"Equip8???")</f>
        <v>17</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0.99210183550124997</v>
      </c>
      <c r="E22">
        <f t="shared" ca="1" si="28"/>
        <v>0.2249816187168564</v>
      </c>
      <c r="F22">
        <f t="shared" ca="1" si="28"/>
        <v>0.15226953475176452</v>
      </c>
      <c r="G22">
        <f t="shared" ca="1" si="28"/>
        <v>0.13986155517532406</v>
      </c>
      <c r="H22">
        <f t="shared" ca="1" si="28"/>
        <v>0.28948529735952611</v>
      </c>
      <c r="I22">
        <f t="shared" ca="1" si="28"/>
        <v>0.68329180350035157</v>
      </c>
      <c r="M22" t="str">
        <f t="shared" ca="1" si="2"/>
        <v>캐릭터 상자 영웅등급</v>
      </c>
      <c r="N22" t="str">
        <f t="shared" ca="1" si="3"/>
        <v>삭제</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149</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182</v>
      </c>
      <c r="W22">
        <v>1</v>
      </c>
      <c r="X22" t="s">
        <v>126</v>
      </c>
      <c r="Z22">
        <v>9400</v>
      </c>
      <c r="AA22" t="str">
        <f t="shared" ca="1" si="6"/>
        <v>uph</v>
      </c>
      <c r="AB22" t="s">
        <v>91</v>
      </c>
      <c r="AC22">
        <v>73751</v>
      </c>
      <c r="AD22">
        <v>8</v>
      </c>
      <c r="AE22" t="s">
        <v>126</v>
      </c>
      <c r="AG22">
        <v>2400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v>
      </c>
      <c r="AN22" t="str">
        <f t="shared" ca="1" si="10"/>
        <v>{"dy":3,"sl":0,"tp":"uph","vl":"73751","cn":8,"pt":"GO","pr":2400}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0.42680325482199022</v>
      </c>
      <c r="E23">
        <f t="shared" ca="1" si="28"/>
        <v>0.66814439004553461</v>
      </c>
      <c r="F23">
        <f t="shared" ca="1" si="28"/>
        <v>0.34465244381660987</v>
      </c>
      <c r="G23">
        <f t="shared" ca="1" si="28"/>
        <v>0.64446982973627076</v>
      </c>
      <c r="H23">
        <f t="shared" ca="1" si="28"/>
        <v>0.60345985970999871</v>
      </c>
      <c r="I23">
        <f t="shared" ca="1" si="28"/>
        <v>0.46490846324484392</v>
      </c>
      <c r="M23" t="str">
        <f t="shared" ca="1" si="2"/>
        <v>지정 장비</v>
      </c>
      <c r="N23" t="str">
        <f t="shared" ca="1" si="3"/>
        <v>Equip6001</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2000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260</v>
      </c>
      <c r="W23">
        <v>1</v>
      </c>
      <c r="X23" t="s">
        <v>126</v>
      </c>
      <c r="Z23">
        <v>1100</v>
      </c>
      <c r="AA23" t="str">
        <f t="shared" ca="1" si="6"/>
        <v>fe</v>
      </c>
      <c r="AB23" t="s">
        <v>82</v>
      </c>
      <c r="AC23" t="s">
        <v>297</v>
      </c>
      <c r="AD23">
        <v>1</v>
      </c>
      <c r="AE23" t="s">
        <v>126</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그림자 단검</v>
      </c>
      <c r="AL23">
        <v>1</v>
      </c>
      <c r="AM2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v>
      </c>
      <c r="AN23" t="str">
        <f t="shared" ca="1" si="10"/>
        <v>{"dy":3,"sl":1,"tp":"fe","vl":"Equip1102","cn":1,"pt":"GO","pr":1400}</v>
      </c>
      <c r="AS23" t="s">
        <v>277</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0.76257719790852696</v>
      </c>
      <c r="E24">
        <f t="shared" ca="1" si="28"/>
        <v>9.803296426802055E-2</v>
      </c>
      <c r="F24">
        <f t="shared" ca="1" si="28"/>
        <v>0.89700367041768014</v>
      </c>
      <c r="G24">
        <f t="shared" ca="1" si="28"/>
        <v>0.31448198695837992</v>
      </c>
      <c r="H24">
        <f t="shared" ca="1" si="28"/>
        <v>0.69184992363157694</v>
      </c>
      <c r="I24">
        <f t="shared" ca="1" si="28"/>
        <v>0.93495946562279941</v>
      </c>
      <c r="M24" t="str">
        <f t="shared" ca="1" si="2"/>
        <v>안 지정 캐릭터 PP 영웅등급</v>
      </c>
      <c r="N24">
        <f t="shared" ca="1" si="3"/>
        <v>9803</v>
      </c>
      <c r="O24">
        <f t="shared" ca="1" si="4"/>
        <v>4</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1200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126</v>
      </c>
      <c r="Z24">
        <v>3600</v>
      </c>
      <c r="AA24" t="str">
        <f t="shared" ca="1" si="6"/>
        <v>fe</v>
      </c>
      <c r="AB24" t="s">
        <v>82</v>
      </c>
      <c r="AC24" t="s">
        <v>198</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v>
      </c>
      <c r="AN24" t="str">
        <f t="shared" ca="1" si="10"/>
        <v>{"dy":3,"sl":2,"tp":"fe","vl":"Equip4302","cn":1,"pt":"DI","pr":10}</v>
      </c>
      <c r="AS24" t="s">
        <v>274</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8.201398075442623E-2</v>
      </c>
      <c r="E25">
        <f t="shared" ca="1" si="28"/>
        <v>0.40873418972011311</v>
      </c>
      <c r="F25">
        <f t="shared" ca="1" si="28"/>
        <v>5.4454919288500658E-2</v>
      </c>
      <c r="G25">
        <f t="shared" ca="1" si="28"/>
        <v>0.33340136705691514</v>
      </c>
      <c r="H25">
        <f t="shared" ca="1" si="28"/>
        <v>0.25722785582026819</v>
      </c>
      <c r="I25">
        <f t="shared" ca="1" si="28"/>
        <v>0.94290351792194871</v>
      </c>
      <c r="M25" t="str">
        <f t="shared" ca="1" si="2"/>
        <v>안 지정 캐릭터 PP 영웅등급</v>
      </c>
      <c r="N25">
        <f t="shared" ca="1" si="3"/>
        <v>40873</v>
      </c>
      <c r="O25">
        <f t="shared" ca="1" si="4"/>
        <v>7</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2100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126</v>
      </c>
      <c r="Z25">
        <v>1500</v>
      </c>
      <c r="AA25" t="str">
        <f t="shared" ca="1" si="6"/>
        <v>fe</v>
      </c>
      <c r="AB25" t="s">
        <v>82</v>
      </c>
      <c r="AC25" t="s">
        <v>453</v>
      </c>
      <c r="AD25">
        <v>1</v>
      </c>
      <c r="AE25" t="s">
        <v>126</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블레이드 보우</v>
      </c>
      <c r="AL25">
        <v>1</v>
      </c>
      <c r="AM2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v>
      </c>
      <c r="AN25" t="str">
        <f t="shared" ca="1" si="10"/>
        <v>{"dy":3,"sl":3,"tp":"fe","vl":"Equip2002","cn":1,"pt":"GO","pr":800}</v>
      </c>
      <c r="AS25" t="s">
        <v>275</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0.94281193428067822</v>
      </c>
      <c r="E26">
        <f t="shared" ca="1" si="28"/>
        <v>0.96701097964932015</v>
      </c>
      <c r="F26">
        <f t="shared" ca="1" si="28"/>
        <v>0.9342190020647706</v>
      </c>
      <c r="G26">
        <f t="shared" ca="1" si="28"/>
        <v>0.82261620951984937</v>
      </c>
      <c r="H26">
        <f t="shared" ca="1" si="28"/>
        <v>0.86708254148354269</v>
      </c>
      <c r="I26">
        <f t="shared" ca="1" si="28"/>
        <v>0.9535612991243525</v>
      </c>
      <c r="M26" t="str">
        <f t="shared" ca="1" si="2"/>
        <v>안 지정 캐릭터 PP 일반등급</v>
      </c>
      <c r="N26">
        <f t="shared" ca="1" si="3"/>
        <v>96701</v>
      </c>
      <c r="O26">
        <f t="shared" ca="1" si="4"/>
        <v>14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4200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126</v>
      </c>
      <c r="Z26">
        <v>2400</v>
      </c>
      <c r="AA26" t="str">
        <f t="shared" ca="1" si="6"/>
        <v>upn</v>
      </c>
      <c r="AB26" t="s">
        <v>92</v>
      </c>
      <c r="AC26">
        <v>94568</v>
      </c>
      <c r="AD26">
        <v>14</v>
      </c>
      <c r="AE26" t="s">
        <v>130</v>
      </c>
      <c r="AG26">
        <v>4</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v>
      </c>
      <c r="AN26" t="str">
        <f t="shared" ca="1" si="10"/>
        <v>{"dy":3,"sl":4,"tp":"upn","vl":"94568","cn":14,"pt":"DI","pr":4}</v>
      </c>
      <c r="AS26" t="s">
        <v>276</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2.6792944971091526E-2</v>
      </c>
      <c r="E27">
        <f t="shared" ca="1" si="28"/>
        <v>0.72955829183353793</v>
      </c>
      <c r="F27">
        <f t="shared" ca="1" si="28"/>
        <v>0.38997446824919801</v>
      </c>
      <c r="G27">
        <f t="shared" ca="1" si="28"/>
        <v>0.44220927763056628</v>
      </c>
      <c r="H27">
        <f t="shared" ca="1" si="28"/>
        <v>0.55408412967483922</v>
      </c>
      <c r="I27">
        <f t="shared" ca="1" si="28"/>
        <v>0.94247695401297094</v>
      </c>
      <c r="M27" t="str">
        <f t="shared" ca="1" si="2"/>
        <v>지정 장비</v>
      </c>
      <c r="N27" t="str">
        <f t="shared" ca="1" si="3"/>
        <v>Equip6201</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9900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82</v>
      </c>
      <c r="V27" t="s">
        <v>195</v>
      </c>
      <c r="W27">
        <v>1</v>
      </c>
      <c r="X27" t="s">
        <v>126</v>
      </c>
      <c r="Z27">
        <v>800</v>
      </c>
      <c r="AA27" t="str">
        <f t="shared" ca="1" si="6"/>
        <v>fe</v>
      </c>
      <c r="AB27" t="s">
        <v>82</v>
      </c>
      <c r="AC27" t="s">
        <v>452</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까마귀 리볼버</v>
      </c>
      <c r="AL27">
        <v>1</v>
      </c>
      <c r="AM2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v>
      </c>
      <c r="AN27" t="str">
        <f t="shared" ca="1" si="10"/>
        <v>{"dy":3,"sl":5,"tp":"fe","vl":"Equip6001","cn":1,"pt":"GO","pr":2000}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0.89768620837311641</v>
      </c>
      <c r="E28">
        <f t="shared" ca="1" si="28"/>
        <v>0.90479535064845773</v>
      </c>
      <c r="F28">
        <f t="shared" ca="1" si="28"/>
        <v>0.55989938183842514</v>
      </c>
      <c r="G28">
        <f t="shared" ca="1" si="28"/>
        <v>0.83799687454330252</v>
      </c>
      <c r="H28">
        <f t="shared" ca="1" si="28"/>
        <v>0.38464919772408201</v>
      </c>
      <c r="I28">
        <f t="shared" ca="1" si="28"/>
        <v>0.65557457777728601</v>
      </c>
      <c r="M28" t="str">
        <f t="shared" ca="1" si="2"/>
        <v>지정 장비</v>
      </c>
      <c r="N28" t="str">
        <f t="shared" ca="1" si="3"/>
        <v>Equip7302</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22700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254</v>
      </c>
      <c r="W28">
        <v>1</v>
      </c>
      <c r="X28" t="s">
        <v>126</v>
      </c>
      <c r="Z28">
        <v>7800</v>
      </c>
      <c r="AA28" t="str">
        <f t="shared" ca="1" si="6"/>
        <v>uph</v>
      </c>
      <c r="AB28" t="s">
        <v>91</v>
      </c>
      <c r="AC28">
        <v>20136</v>
      </c>
      <c r="AD28">
        <v>5</v>
      </c>
      <c r="AE28" t="s">
        <v>126</v>
      </c>
      <c r="AG28">
        <v>1500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v>
      </c>
      <c r="AN28" t="str">
        <f t="shared" ca="1" si="10"/>
        <v>{"dy":3,"sl":6,"tp":"uph","vl":"20136","cn":5,"pt":"GO","pr":1500}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0.51159570416876121</v>
      </c>
      <c r="E29">
        <f t="shared" ca="1" si="28"/>
        <v>0.17742466786774869</v>
      </c>
      <c r="F29">
        <f t="shared" ca="1" si="28"/>
        <v>0.2396370036645562</v>
      </c>
      <c r="G29">
        <f t="shared" ca="1" si="28"/>
        <v>0.18807268632582197</v>
      </c>
      <c r="H29">
        <f t="shared" ca="1" si="28"/>
        <v>0.18395176889342024</v>
      </c>
      <c r="I29">
        <f t="shared" ca="1" si="28"/>
        <v>0.891924257803966</v>
      </c>
      <c r="M29" t="str">
        <f t="shared" ca="1" si="2"/>
        <v>지정 장비</v>
      </c>
      <c r="N29" t="str">
        <f t="shared" ca="1" si="3"/>
        <v>Equip2001</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900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255</v>
      </c>
      <c r="W29">
        <v>1</v>
      </c>
      <c r="X29" t="s">
        <v>126</v>
      </c>
      <c r="Z29">
        <v>3200</v>
      </c>
      <c r="AA29" t="str">
        <f t="shared" ca="1" si="6"/>
        <v>fe</v>
      </c>
      <c r="AB29" t="s">
        <v>82</v>
      </c>
      <c r="AC29" t="s">
        <v>255</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0.50664991083297395</v>
      </c>
      <c r="E30">
        <f t="shared" ca="1" si="28"/>
        <v>0.58294006024430511</v>
      </c>
      <c r="F30">
        <f t="shared" ca="1" si="28"/>
        <v>0.70358566190655403</v>
      </c>
      <c r="G30">
        <f t="shared" ca="1" si="28"/>
        <v>0.41560256600721868</v>
      </c>
      <c r="H30">
        <f t="shared" ca="1" si="28"/>
        <v>0.23462069020801468</v>
      </c>
      <c r="I30">
        <f t="shared" ca="1" si="28"/>
        <v>6.3560255259234477E-2</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0.42702887828480485</v>
      </c>
      <c r="E31">
        <f t="shared" ca="1" si="28"/>
        <v>0.79586204246904979</v>
      </c>
      <c r="F31">
        <f t="shared" ca="1" si="28"/>
        <v>1.8638872884363167E-2</v>
      </c>
      <c r="G31">
        <f t="shared" ca="1" si="28"/>
        <v>0.57886796564311216</v>
      </c>
      <c r="H31">
        <f t="shared" ca="1" si="28"/>
        <v>0.70094420886620123</v>
      </c>
      <c r="I31">
        <f t="shared" ca="1" si="28"/>
        <v>0.44967393452673243</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0.26191332045934812</v>
      </c>
      <c r="E32">
        <f t="shared" ca="1" si="29"/>
        <v>0.50303601129765152</v>
      </c>
      <c r="F32">
        <f t="shared" ca="1" si="29"/>
        <v>0.73486229554712046</v>
      </c>
      <c r="G32">
        <f t="shared" ca="1" si="29"/>
        <v>0.57454655789767894</v>
      </c>
      <c r="H32">
        <f t="shared" ca="1" si="29"/>
        <v>0.9216540387575185</v>
      </c>
      <c r="I32">
        <f t="shared" ca="1" si="29"/>
        <v>0.37336331745309026</v>
      </c>
      <c r="M32" t="str">
        <f t="shared" ca="1" si="2"/>
        <v>지정 장비</v>
      </c>
      <c r="N32" t="str">
        <f t="shared" ca="1" si="3"/>
        <v>Equip4201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2900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192</v>
      </c>
      <c r="W32">
        <v>1</v>
      </c>
      <c r="X32" t="s">
        <v>126</v>
      </c>
      <c r="Z32">
        <v>1100</v>
      </c>
      <c r="AA32" t="str">
        <f t="shared" ca="1" si="6"/>
        <v>fe</v>
      </c>
      <c r="AB32" t="s">
        <v>82</v>
      </c>
      <c r="AC32" t="s">
        <v>202</v>
      </c>
      <c r="AD32">
        <v>1</v>
      </c>
      <c r="AE32" t="s">
        <v>126</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v>
      </c>
      <c r="AN32" t="str">
        <f t="shared" ca="1" si="10"/>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0.6418086680147147</v>
      </c>
      <c r="E33">
        <f t="shared" ca="1" si="29"/>
        <v>0.62226847200989632</v>
      </c>
      <c r="F33">
        <f t="shared" ca="1" si="29"/>
        <v>0.93309615151610614</v>
      </c>
      <c r="G33">
        <f t="shared" ca="1" si="29"/>
        <v>0.94905712953367671</v>
      </c>
      <c r="H33">
        <f t="shared" ca="1" si="29"/>
        <v>0.77843908767348147</v>
      </c>
      <c r="I33">
        <f t="shared" ca="1" si="29"/>
        <v>0.46282733491399108</v>
      </c>
      <c r="M33" t="str">
        <f t="shared" ca="1" si="2"/>
        <v>지정 장비</v>
      </c>
      <c r="N33" t="str">
        <f t="shared" ca="1" si="3"/>
        <v>Equip5201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3000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261</v>
      </c>
      <c r="W33">
        <v>1</v>
      </c>
      <c r="X33" t="s">
        <v>126</v>
      </c>
      <c r="Z33">
        <v>7600</v>
      </c>
      <c r="AA33" t="str">
        <f t="shared" ca="1" si="6"/>
        <v>upn</v>
      </c>
      <c r="AB33" t="s">
        <v>92</v>
      </c>
      <c r="AC33">
        <v>7107</v>
      </c>
      <c r="AD33">
        <v>3</v>
      </c>
      <c r="AE33" t="s">
        <v>68</v>
      </c>
      <c r="AG33">
        <v>900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v>
      </c>
      <c r="AN33" t="str">
        <f t="shared" ca="1" si="10"/>
        <v>{"dy":4,"sl":1,"tp":"upn","vl":"7107","cn":3,"pt":"GO","pr":900}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0.92341911215739025</v>
      </c>
      <c r="E34">
        <f t="shared" ca="1" si="29"/>
        <v>0.4409024849614962</v>
      </c>
      <c r="F34">
        <f t="shared" ca="1" si="29"/>
        <v>2.5513305811210807E-2</v>
      </c>
      <c r="G34">
        <f t="shared" ca="1" si="29"/>
        <v>0.68408847116762928</v>
      </c>
      <c r="H34">
        <f t="shared" ca="1" si="29"/>
        <v>0.23613181283540352</v>
      </c>
      <c r="I34">
        <f t="shared" ca="1" si="29"/>
        <v>0.42139055032602279</v>
      </c>
      <c r="M34" t="str">
        <f t="shared" ca="1" si="2"/>
        <v>안 지정 캐릭터 PP 영웅등급</v>
      </c>
      <c r="N34">
        <f t="shared" ca="1" si="3"/>
        <v>44090</v>
      </c>
      <c r="O34">
        <f t="shared" ca="1" si="4"/>
        <v>8</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2400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464</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울려퍼지는 여명</v>
      </c>
      <c r="AL34">
        <v>1</v>
      </c>
      <c r="AM3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v>
      </c>
      <c r="AN34" t="str">
        <f t="shared" ca="1" si="10"/>
        <v>{"dy":4,"sl":2,"tp":"fe","vl":"Equip2302","cn":1,"pt":"GO","pr":7600}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0.12061464367481334</v>
      </c>
      <c r="E35">
        <f t="shared" ca="1" si="29"/>
        <v>0.61626333459276394</v>
      </c>
      <c r="F35">
        <f t="shared" ca="1" si="29"/>
        <v>0.21506746269804711</v>
      </c>
      <c r="G35">
        <f t="shared" ca="1" si="29"/>
        <v>0.15002299392700957</v>
      </c>
      <c r="H35">
        <f t="shared" ca="1" si="29"/>
        <v>0.75210334318068017</v>
      </c>
      <c r="I35">
        <f t="shared" ca="1" si="29"/>
        <v>0.95988789674116681</v>
      </c>
      <c r="M35" t="str">
        <f t="shared" ca="1" si="2"/>
        <v>안 지정 캐릭터 PP 영웅등급</v>
      </c>
      <c r="N35">
        <f t="shared" ca="1" si="3"/>
        <v>61626</v>
      </c>
      <c r="O35">
        <f t="shared" ca="1" si="4"/>
        <v>10</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3000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upn</v>
      </c>
      <c r="AB35" t="s">
        <v>92</v>
      </c>
      <c r="AC35">
        <v>33231</v>
      </c>
      <c r="AD35">
        <v>6</v>
      </c>
      <c r="AE35" t="s">
        <v>126</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v>
      </c>
      <c r="AN35" t="str">
        <f t="shared" ca="1" si="10"/>
        <v>{"dy":4,"sl":3,"tp":"upn","vl":"33231","cn":6,"pt":"GO","pr":1800}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0.68797179320653568</v>
      </c>
      <c r="E36">
        <f t="shared" ca="1" si="29"/>
        <v>0.16030433918651299</v>
      </c>
      <c r="F36">
        <f t="shared" ca="1" si="29"/>
        <v>0.86761085364306489</v>
      </c>
      <c r="G36">
        <f t="shared" ca="1" si="29"/>
        <v>0.16221496717873174</v>
      </c>
      <c r="H36">
        <f t="shared" ca="1" si="29"/>
        <v>0.10939952346816839</v>
      </c>
      <c r="I36">
        <f t="shared" ca="1" si="29"/>
        <v>0.2344005332679544</v>
      </c>
      <c r="M36" t="str">
        <f t="shared" ca="1" si="2"/>
        <v>안 지정 캐릭터 PP 일반등급</v>
      </c>
      <c r="N36">
        <f t="shared" ca="1" si="3"/>
        <v>16030</v>
      </c>
      <c r="O36">
        <f t="shared" ca="1" si="4"/>
        <v>4</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1200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279</v>
      </c>
      <c r="AD36">
        <v>1</v>
      </c>
      <c r="AE36" t="s">
        <v>126</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v>
      </c>
      <c r="AN36" t="str">
        <f t="shared" ca="1" si="10"/>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0.36915568590629855</v>
      </c>
      <c r="E37">
        <f t="shared" ca="1" si="29"/>
        <v>0.13351811495800192</v>
      </c>
      <c r="F37">
        <f t="shared" ca="1" si="29"/>
        <v>0.10419313101940941</v>
      </c>
      <c r="G37">
        <f t="shared" ca="1" si="29"/>
        <v>0.73678525702877262</v>
      </c>
      <c r="H37">
        <f t="shared" ca="1" si="29"/>
        <v>0.68957808919099306</v>
      </c>
      <c r="I37">
        <f t="shared" ca="1" si="29"/>
        <v>0.28561560930719077</v>
      </c>
      <c r="M37" t="str">
        <f t="shared" ca="1" si="2"/>
        <v>지정 장비</v>
      </c>
      <c r="N37" t="str">
        <f t="shared" ca="1" si="3"/>
        <v>Equip1002</v>
      </c>
      <c r="O37">
        <f t="shared" ca="1" si="4"/>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700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205</v>
      </c>
      <c r="W37">
        <v>1</v>
      </c>
      <c r="X37" t="s">
        <v>126</v>
      </c>
      <c r="Z37">
        <v>2900</v>
      </c>
      <c r="AA37" t="str">
        <f t="shared" ca="1" si="6"/>
        <v>uph</v>
      </c>
      <c r="AB37" t="s">
        <v>91</v>
      </c>
      <c r="AC37">
        <v>265</v>
      </c>
      <c r="AD37">
        <v>10</v>
      </c>
      <c r="AE37" t="s">
        <v>300</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v>
      </c>
      <c r="AN37" t="str">
        <f t="shared" ca="1" si="10"/>
        <v>{"dy":4,"sl":5,"tp":"uph","vl":"265","cn":10,"pt":"GO","pr":3000}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0.67177393405124486</v>
      </c>
      <c r="E38">
        <f t="shared" ca="1" si="29"/>
        <v>0.66178906550597894</v>
      </c>
      <c r="F38">
        <f t="shared" ca="1" si="29"/>
        <v>0.88104052684487599</v>
      </c>
      <c r="G38">
        <f t="shared" ca="1" si="29"/>
        <v>0.35028622955675159</v>
      </c>
      <c r="H38">
        <f t="shared" ca="1" si="29"/>
        <v>0.40913557236585041</v>
      </c>
      <c r="I38">
        <f t="shared" ca="1" si="29"/>
        <v>1.2218101043202312E-2</v>
      </c>
      <c r="M38" t="str">
        <f t="shared" ca="1" si="2"/>
        <v>지정 장비</v>
      </c>
      <c r="N38" t="str">
        <f t="shared" ca="1" si="3"/>
        <v>Equip6301</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22000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246</v>
      </c>
      <c r="W38">
        <v>1</v>
      </c>
      <c r="X38" t="s">
        <v>130</v>
      </c>
      <c r="Z38">
        <v>15</v>
      </c>
      <c r="AA38" t="str">
        <f t="shared" ca="1" si="6"/>
        <v>fe</v>
      </c>
      <c r="AB38" t="s">
        <v>82</v>
      </c>
      <c r="AC38" t="s">
        <v>207</v>
      </c>
      <c r="AD38">
        <v>1</v>
      </c>
      <c r="AE38" t="s">
        <v>126</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스켈레톤 쉴드</v>
      </c>
      <c r="AL38">
        <v>1</v>
      </c>
      <c r="AM3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v>
      </c>
      <c r="AN38" t="str">
        <f t="shared" ca="1" si="10"/>
        <v>{"dy":4,"sl":6,"tp":"fe","vl":"Equip7102","cn":1,"pt":"GO","pr":3200}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0.55782745322268235</v>
      </c>
      <c r="E39">
        <f t="shared" ca="1" si="29"/>
        <v>0.24084513350349002</v>
      </c>
      <c r="F39">
        <f t="shared" ca="1" si="29"/>
        <v>0.71171307400018946</v>
      </c>
      <c r="G39">
        <f t="shared" ca="1" si="29"/>
        <v>0.10856002323101543</v>
      </c>
      <c r="H39">
        <f t="shared" ca="1" si="29"/>
        <v>0.78426291743996546</v>
      </c>
      <c r="I39">
        <f t="shared" ca="1" si="29"/>
        <v>0.76545546399594433</v>
      </c>
      <c r="M39" t="str">
        <f t="shared" ca="1" si="2"/>
        <v>지정 장비</v>
      </c>
      <c r="N39" t="str">
        <f t="shared" ca="1" si="3"/>
        <v>Equip2302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DI</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12</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239</v>
      </c>
      <c r="W39">
        <v>1</v>
      </c>
      <c r="X39" t="s">
        <v>126</v>
      </c>
      <c r="Z39">
        <v>7800</v>
      </c>
      <c r="AA39" t="str">
        <f t="shared" ca="1" si="6"/>
        <v>fe</v>
      </c>
      <c r="AB39" t="s">
        <v>82</v>
      </c>
      <c r="AC39" t="s">
        <v>257</v>
      </c>
      <c r="AD39">
        <v>1</v>
      </c>
      <c r="AE39" t="s">
        <v>126</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v>
      </c>
      <c r="AN39" t="str">
        <f t="shared" ca="1" si="10"/>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0.88784676205527691</v>
      </c>
      <c r="E40">
        <f t="shared" ca="1" si="29"/>
        <v>0.99645130519455327</v>
      </c>
      <c r="F40">
        <f t="shared" ca="1" si="29"/>
        <v>0.58716183682943734</v>
      </c>
      <c r="G40">
        <f t="shared" ca="1" si="29"/>
        <v>0.5828824964408702</v>
      </c>
      <c r="H40">
        <f t="shared" ca="1" si="29"/>
        <v>0.81554917496459911</v>
      </c>
      <c r="I40">
        <f t="shared" ca="1" si="29"/>
        <v>0.2498779374612039</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0.29496776204392972</v>
      </c>
      <c r="E41">
        <f t="shared" ca="1" si="29"/>
        <v>0.88288625784333141</v>
      </c>
      <c r="F41">
        <f t="shared" ca="1" si="29"/>
        <v>0.76232544443665007</v>
      </c>
      <c r="G41">
        <f t="shared" ca="1" si="29"/>
        <v>0.79041152123177594</v>
      </c>
      <c r="H41">
        <f t="shared" ca="1" si="29"/>
        <v>0.80865960729606734</v>
      </c>
      <c r="I41">
        <f t="shared" ca="1" si="29"/>
        <v>0.51731969692631175</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1.3489515564089949E-2</v>
      </c>
      <c r="E42">
        <f t="shared" ca="1" si="30"/>
        <v>0.50548143113631028</v>
      </c>
      <c r="F42">
        <f t="shared" ca="1" si="30"/>
        <v>0.52079452651987079</v>
      </c>
      <c r="G42">
        <f t="shared" ca="1" si="30"/>
        <v>0.13615158324964771</v>
      </c>
      <c r="H42">
        <f t="shared" ca="1" si="30"/>
        <v>0.52094500060071514</v>
      </c>
      <c r="I42">
        <f t="shared" ca="1" si="30"/>
        <v>0.46966297480305452</v>
      </c>
      <c r="M42" t="str">
        <f t="shared" ca="1" si="2"/>
        <v>지정 장비</v>
      </c>
      <c r="N42" t="str">
        <f t="shared" ca="1" si="3"/>
        <v>Equip4201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4</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207</v>
      </c>
      <c r="W42">
        <v>1</v>
      </c>
      <c r="X42" t="s">
        <v>126</v>
      </c>
      <c r="Z42">
        <v>3800</v>
      </c>
      <c r="AA42" t="str">
        <f t="shared" ca="1" si="6"/>
        <v>fe</v>
      </c>
      <c r="AB42" t="s">
        <v>82</v>
      </c>
      <c r="AC42" t="s">
        <v>494</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v>
      </c>
      <c r="AN42" t="str">
        <f t="shared" ca="1" si="10"/>
        <v>{"dy":5,"sl":0,"tp":"fe","vl":"Equip3002","cn":1,"pt":"GO","pr":700}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0.91863728050254911</v>
      </c>
      <c r="E43">
        <f t="shared" ca="1" si="30"/>
        <v>0.19285929849690187</v>
      </c>
      <c r="F43">
        <f t="shared" ca="1" si="30"/>
        <v>0.52695297389161577</v>
      </c>
      <c r="G43">
        <f t="shared" ca="1" si="30"/>
        <v>0.15747121218280424</v>
      </c>
      <c r="H43">
        <f t="shared" ca="1" si="30"/>
        <v>0.28162226302083682</v>
      </c>
      <c r="I43">
        <f t="shared" ca="1" si="30"/>
        <v>0.21349108432518116</v>
      </c>
      <c r="M43" t="str">
        <f t="shared" ca="1" si="2"/>
        <v>지정 장비</v>
      </c>
      <c r="N43" t="str">
        <f t="shared" ca="1" si="3"/>
        <v>Equip1301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114</v>
      </c>
      <c r="W43">
        <v>1</v>
      </c>
      <c r="X43" t="s">
        <v>126</v>
      </c>
      <c r="Z43">
        <v>1400</v>
      </c>
      <c r="AA43" t="str">
        <f t="shared" ca="1" si="6"/>
        <v>fe</v>
      </c>
      <c r="AB43" t="s">
        <v>82</v>
      </c>
      <c r="AC43" t="s">
        <v>495</v>
      </c>
      <c r="AD43">
        <v>1</v>
      </c>
      <c r="AE43" t="s">
        <v>126</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v>
      </c>
      <c r="AN43" t="str">
        <f t="shared" ca="1" si="10"/>
        <v>{"dy":5,"sl":1,"tp":"fe","vl":"Equip4202","cn":1,"pt":"GO","pr":3100}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0.21281297870568161</v>
      </c>
      <c r="E44">
        <f t="shared" ca="1" si="30"/>
        <v>0.73162188775305625</v>
      </c>
      <c r="F44">
        <f t="shared" ca="1" si="30"/>
        <v>0.37826083379269126</v>
      </c>
      <c r="G44">
        <f t="shared" ca="1" si="30"/>
        <v>0.65179350785264423</v>
      </c>
      <c r="H44">
        <f t="shared" ca="1" si="30"/>
        <v>0.42258520189359572</v>
      </c>
      <c r="I44">
        <f t="shared" ca="1" si="30"/>
        <v>0.88578616812494149</v>
      </c>
      <c r="M44" t="str">
        <f t="shared" ca="1" si="2"/>
        <v>안 지정 캐릭터 PP 영웅등급</v>
      </c>
      <c r="N44">
        <f t="shared" ca="1" si="3"/>
        <v>73162</v>
      </c>
      <c r="O44">
        <f t="shared" ca="1" si="4"/>
        <v>11</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3300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4</v>
      </c>
      <c r="AE44" t="s">
        <v>68</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v>
      </c>
      <c r="AN44" t="str">
        <f t="shared" ca="1" si="10"/>
        <v>{"dy":5,"sl":2,"tp":"uph","vl":"37314","cn":4,"pt":"GO","pr":1200}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208</v>
      </c>
      <c r="CB44" t="str">
        <f>VLOOKUP($CA44,[2]ActorTable!$1:$1048576,MATCH("이름참고",[2]ActorTable!$1:$1,0),0)</f>
        <v>레나</v>
      </c>
    </row>
    <row r="45" spans="1:80">
      <c r="A45">
        <v>5</v>
      </c>
      <c r="B45">
        <v>3</v>
      </c>
      <c r="C45">
        <f t="shared" si="0"/>
        <v>0</v>
      </c>
      <c r="D45">
        <f t="shared" ca="1" si="30"/>
        <v>0.48385894866019918</v>
      </c>
      <c r="E45">
        <f t="shared" ca="1" si="30"/>
        <v>0.98037465073654073</v>
      </c>
      <c r="F45">
        <f t="shared" ca="1" si="30"/>
        <v>0.295015741130077</v>
      </c>
      <c r="G45">
        <f t="shared" ca="1" si="30"/>
        <v>0.79660984712017502</v>
      </c>
      <c r="H45">
        <f t="shared" ca="1" si="30"/>
        <v>0.90834197472666289</v>
      </c>
      <c r="I45">
        <f t="shared" ca="1" si="30"/>
        <v>0.32011100684983496</v>
      </c>
      <c r="M45" t="str">
        <f t="shared" ca="1" si="2"/>
        <v>안 지정 캐릭터 PP 일반등급</v>
      </c>
      <c r="N45">
        <f t="shared" ca="1" si="3"/>
        <v>98037</v>
      </c>
      <c r="O45">
        <f t="shared" ca="1" si="4"/>
        <v>14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4200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fe</v>
      </c>
      <c r="AB45" t="s">
        <v>82</v>
      </c>
      <c r="AC45" t="s">
        <v>478</v>
      </c>
      <c r="AD45">
        <v>1</v>
      </c>
      <c r="AE45" t="s">
        <v>476</v>
      </c>
      <c r="AF45">
        <v>169</v>
      </c>
      <c r="AG45">
        <v>109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전설</v>
      </c>
      <c r="AJ45" t="str">
        <f t="shared" si="8"/>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고대인의 의식</v>
      </c>
      <c r="AL45">
        <v>1</v>
      </c>
      <c r="AM4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v>
      </c>
      <c r="AN45" t="str">
        <f t="shared" ca="1" si="10"/>
        <v>{"dy":5,"sl":3,"tp":"fe","vl":"Equip2401","cn":1,"pt":"DI","pp":169,"pr":109}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209</v>
      </c>
      <c r="CB45" t="str">
        <f>VLOOKUP($CA45,[2]ActorTable!$1:$1048576,MATCH("이름참고",[2]ActorTable!$1:$1,0),0)</f>
        <v>서린</v>
      </c>
    </row>
    <row r="46" spans="1:80">
      <c r="A46">
        <v>5</v>
      </c>
      <c r="B46">
        <v>4</v>
      </c>
      <c r="C46">
        <f t="shared" si="0"/>
        <v>0</v>
      </c>
      <c r="D46">
        <f t="shared" ca="1" si="30"/>
        <v>0.39332161415321854</v>
      </c>
      <c r="E46">
        <f t="shared" ca="1" si="30"/>
        <v>0.83043435883851946</v>
      </c>
      <c r="F46">
        <f t="shared" ca="1" si="30"/>
        <v>0.33093527206657403</v>
      </c>
      <c r="G46">
        <f t="shared" ca="1" si="30"/>
        <v>0.23768939431150093</v>
      </c>
      <c r="H46">
        <f t="shared" ca="1" si="30"/>
        <v>0.72879776426179577</v>
      </c>
      <c r="I46">
        <f t="shared" ca="1" si="30"/>
        <v>0.62496736088341498</v>
      </c>
      <c r="M46" t="str">
        <f t="shared" ca="1" si="2"/>
        <v>안 지정 캐릭터 PP 일반등급</v>
      </c>
      <c r="N46">
        <f t="shared" ca="1" si="3"/>
        <v>83043</v>
      </c>
      <c r="O46">
        <f t="shared" ca="1" si="4"/>
        <v>12</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3600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475</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v>
      </c>
      <c r="AN46" t="str">
        <f t="shared" ca="1" si="10"/>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9.5321519906491625E-2</v>
      </c>
      <c r="E47">
        <f t="shared" ca="1" si="30"/>
        <v>0.77169385908977739</v>
      </c>
      <c r="F47">
        <f t="shared" ca="1" si="30"/>
        <v>3.3370119119033648E-2</v>
      </c>
      <c r="G47">
        <f t="shared" ca="1" si="30"/>
        <v>0.3341895702051958</v>
      </c>
      <c r="H47">
        <f t="shared" ca="1" si="30"/>
        <v>0.53483703143864025</v>
      </c>
      <c r="I47">
        <f t="shared" ca="1" si="30"/>
        <v>0.15364135219655928</v>
      </c>
      <c r="M47" t="str">
        <f t="shared" ca="1" si="2"/>
        <v>지정 장비</v>
      </c>
      <c r="N47" t="str">
        <f t="shared" ca="1" si="3"/>
        <v>Equip6302</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22100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9</v>
      </c>
      <c r="AE47" t="s">
        <v>301</v>
      </c>
      <c r="AG47">
        <v>2700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v>
      </c>
      <c r="AN47" t="str">
        <f t="shared" ca="1" si="10"/>
        <v>{"dy":5,"sl":5,"tp":"upn","vl":"88860","cn":9,"pt":"GO","pr":2700}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0.76929821198259674</v>
      </c>
      <c r="E48">
        <f t="shared" ca="1" si="30"/>
        <v>0.77056001126486762</v>
      </c>
      <c r="F48">
        <f t="shared" ca="1" si="30"/>
        <v>0.66203084302148141</v>
      </c>
      <c r="G48">
        <f t="shared" ca="1" si="30"/>
        <v>3.1343189808631489E-2</v>
      </c>
      <c r="H48">
        <f t="shared" ca="1" si="30"/>
        <v>0.63040424322597</v>
      </c>
      <c r="I48">
        <f t="shared" ca="1" si="30"/>
        <v>0.86917291335559843</v>
      </c>
      <c r="M48" t="str">
        <f t="shared" ca="1" si="2"/>
        <v>지정 장비</v>
      </c>
      <c r="N48" t="str">
        <f t="shared" ca="1" si="3"/>
        <v>Equip7101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3800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194</v>
      </c>
      <c r="W48">
        <v>1</v>
      </c>
      <c r="X48" t="s">
        <v>126</v>
      </c>
      <c r="Z48">
        <v>800</v>
      </c>
      <c r="AA48" t="str">
        <f t="shared" ca="1" si="6"/>
        <v>uph</v>
      </c>
      <c r="AB48" t="s">
        <v>91</v>
      </c>
      <c r="AC48">
        <v>78754</v>
      </c>
      <c r="AD48">
        <v>13</v>
      </c>
      <c r="AE48" t="s">
        <v>476</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v>
      </c>
      <c r="AN48" t="str">
        <f t="shared" ca="1" si="10"/>
        <v>{"dy":5,"sl":6,"tp":"uph","vl":"78754","cn":13,"pt":"DI","pr":3}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0.94639735058315277</v>
      </c>
      <c r="E49">
        <f t="shared" ca="1" si="30"/>
        <v>0.62341233101668336</v>
      </c>
      <c r="F49">
        <f t="shared" ca="1" si="30"/>
        <v>0.93392948785260965</v>
      </c>
      <c r="G49">
        <f t="shared" ca="1" si="30"/>
        <v>0.16225676887820661</v>
      </c>
      <c r="H49">
        <f t="shared" ca="1" si="30"/>
        <v>0.33481612769375213</v>
      </c>
      <c r="I49">
        <f t="shared" ca="1" si="30"/>
        <v>0.6623362505480026</v>
      </c>
      <c r="M49" t="str">
        <f t="shared" ca="1" si="2"/>
        <v>지정 장비</v>
      </c>
      <c r="N49" t="str">
        <f t="shared" ca="1" si="3"/>
        <v>Equip7102</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3600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252</v>
      </c>
      <c r="W49">
        <v>1</v>
      </c>
      <c r="X49" t="s">
        <v>126</v>
      </c>
      <c r="Z49">
        <v>700</v>
      </c>
      <c r="AA49" t="str">
        <f t="shared" ca="1" si="6"/>
        <v>fe</v>
      </c>
      <c r="AB49" t="s">
        <v>82</v>
      </c>
      <c r="AC49" t="s">
        <v>479</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빅 바디</v>
      </c>
      <c r="AL49">
        <v>1</v>
      </c>
      <c r="AM4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v>
      </c>
      <c r="AN49" t="str">
        <f t="shared" ca="1" si="10"/>
        <v>{"dy":5,"sl":7,"tp":"fe","vl":"Equip6101","cn":1,"pt":"GO","pr":3800}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4.8275729541349621E-2</v>
      </c>
      <c r="E50">
        <f t="shared" ca="1" si="30"/>
        <v>0.46807801593850851</v>
      </c>
      <c r="F50">
        <f t="shared" ca="1" si="30"/>
        <v>0.48253043441220067</v>
      </c>
      <c r="G50">
        <f t="shared" ca="1" si="30"/>
        <v>0.16407993954984601</v>
      </c>
      <c r="H50">
        <f t="shared" ca="1" si="30"/>
        <v>0.96183414457573491</v>
      </c>
      <c r="I50">
        <f t="shared" ca="1" si="30"/>
        <v>0.26859638784213724</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0.22915247464714372</v>
      </c>
      <c r="E51">
        <f t="shared" ca="1" si="30"/>
        <v>0.17313141513895847</v>
      </c>
      <c r="F51">
        <f t="shared" ca="1" si="30"/>
        <v>0.45240170790881895</v>
      </c>
      <c r="G51">
        <f t="shared" ca="1" si="30"/>
        <v>0.92239662986676085</v>
      </c>
      <c r="H51">
        <f t="shared" ca="1" si="30"/>
        <v>2.5427636772832218E-2</v>
      </c>
      <c r="I51">
        <f t="shared" ca="1" si="30"/>
        <v>0.65078051310768481</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0.79411714687602053</v>
      </c>
      <c r="E52">
        <f t="shared" ca="1" si="31"/>
        <v>0.6600122028384886</v>
      </c>
      <c r="F52">
        <f t="shared" ca="1" si="31"/>
        <v>0.56633748656396854</v>
      </c>
      <c r="G52">
        <f t="shared" ca="1" si="31"/>
        <v>0.27877246858442073</v>
      </c>
      <c r="H52">
        <f t="shared" ca="1" si="31"/>
        <v>0.22524468035041778</v>
      </c>
      <c r="I52">
        <f t="shared" ca="1" si="31"/>
        <v>0.32455878879225419</v>
      </c>
      <c r="M52" t="str">
        <f t="shared" ca="1" si="2"/>
        <v>지정 장비</v>
      </c>
      <c r="N52" t="str">
        <f t="shared" ca="1" si="3"/>
        <v>Equip5302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W52">
        <v>1</v>
      </c>
      <c r="X52" t="s">
        <v>130</v>
      </c>
      <c r="Z52">
        <v>29</v>
      </c>
      <c r="AA52" t="str">
        <f t="shared" ca="1" si="6"/>
        <v>upn</v>
      </c>
      <c r="AB52" t="s">
        <v>92</v>
      </c>
      <c r="AC52">
        <v>14549</v>
      </c>
      <c r="AD52">
        <v>5</v>
      </c>
      <c r="AE52" t="s">
        <v>126</v>
      </c>
      <c r="AG52">
        <v>1500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v>
      </c>
      <c r="AN52" t="str">
        <f t="shared" ca="1" si="10"/>
        <v>{"dy":6,"sl":0,"tp":"upn","vl":"14549","cn":5,"pt":"GO","pr":1500}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0.61131688640580539</v>
      </c>
      <c r="E53">
        <f t="shared" ca="1" si="31"/>
        <v>0.44115064203958498</v>
      </c>
      <c r="F53">
        <f t="shared" ca="1" si="31"/>
        <v>0.55127881514574373</v>
      </c>
      <c r="G53">
        <f t="shared" ca="1" si="31"/>
        <v>0.82986115203522925</v>
      </c>
      <c r="H53">
        <f t="shared" ca="1" si="31"/>
        <v>0.82583489823565626</v>
      </c>
      <c r="I53">
        <f t="shared" ca="1" si="31"/>
        <v>0.96426883689767917</v>
      </c>
      <c r="M53" t="str">
        <f t="shared" ca="1" si="2"/>
        <v>지정 장비</v>
      </c>
      <c r="N53" t="str">
        <f t="shared" ca="1" si="3"/>
        <v>Equip3302</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8000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196</v>
      </c>
      <c r="W53">
        <v>1</v>
      </c>
      <c r="X53" t="s">
        <v>126</v>
      </c>
      <c r="Z53">
        <v>7000</v>
      </c>
      <c r="AA53" t="str">
        <f t="shared" ca="1" si="6"/>
        <v>fe</v>
      </c>
      <c r="AB53" t="s">
        <v>82</v>
      </c>
      <c r="AC53" t="s">
        <v>205</v>
      </c>
      <c r="AD53">
        <v>1</v>
      </c>
      <c r="AE53" t="s">
        <v>130</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잔혹한 지배자</v>
      </c>
      <c r="AL53">
        <v>1</v>
      </c>
      <c r="AM5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v>
      </c>
      <c r="AN53" t="str">
        <f t="shared" ca="1" si="10"/>
        <v>{"dy":6,"sl":1,"tp":"fe","vl":"Equip4201","cn":1,"pt":"DI","pr":4}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0.79059074710238009</v>
      </c>
      <c r="E54">
        <f t="shared" ca="1" si="31"/>
        <v>0.94080161929932571</v>
      </c>
      <c r="F54">
        <f t="shared" ca="1" si="31"/>
        <v>0.54633625807007646</v>
      </c>
      <c r="G54">
        <f t="shared" ca="1" si="31"/>
        <v>0.19420941173163286</v>
      </c>
      <c r="H54">
        <f t="shared" ca="1" si="31"/>
        <v>7.6359002448598723E-2</v>
      </c>
      <c r="I54">
        <f t="shared" ca="1" si="31"/>
        <v>0.28389470441228826</v>
      </c>
      <c r="M54" t="str">
        <f t="shared" ca="1" si="2"/>
        <v>안 지정 캐릭터 PP 영웅등급</v>
      </c>
      <c r="N54">
        <f t="shared" ca="1" si="3"/>
        <v>94080</v>
      </c>
      <c r="O54">
        <f t="shared" ca="1" si="4"/>
        <v>14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4200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206</v>
      </c>
      <c r="AD54">
        <v>1</v>
      </c>
      <c r="AE54" t="s">
        <v>480</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v>
      </c>
      <c r="AN54" t="str">
        <f t="shared" ca="1" si="10"/>
        <v>{"dy":6,"sl":2,"tp":"fe","vl":"Equip0201","cn":1,"pt":"GO","pr":2500}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1.5912633952249178E-2</v>
      </c>
      <c r="E55">
        <f t="shared" ca="1" si="31"/>
        <v>0.12992708535656083</v>
      </c>
      <c r="F55">
        <f t="shared" ca="1" si="31"/>
        <v>0.61247097633523284</v>
      </c>
      <c r="G55">
        <f t="shared" ca="1" si="31"/>
        <v>0.29132505192585578</v>
      </c>
      <c r="H55">
        <f t="shared" ca="1" si="31"/>
        <v>0.58139984382171161</v>
      </c>
      <c r="I55">
        <f t="shared" ca="1" si="31"/>
        <v>0.10237592242981175</v>
      </c>
      <c r="M55" t="str">
        <f t="shared" ca="1" si="2"/>
        <v>안 지정 캐릭터 PP 영웅등급</v>
      </c>
      <c r="N55">
        <f t="shared" ca="1" si="3"/>
        <v>12992</v>
      </c>
      <c r="O55">
        <f t="shared" ca="1" si="4"/>
        <v>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upn</v>
      </c>
      <c r="AB55" t="s">
        <v>92</v>
      </c>
      <c r="AC55">
        <v>6437</v>
      </c>
      <c r="AD55">
        <v>14</v>
      </c>
      <c r="AE55" t="s">
        <v>126</v>
      </c>
      <c r="AG55">
        <v>4200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v>
      </c>
      <c r="AN55" t="str">
        <f t="shared" ca="1" si="10"/>
        <v>{"dy":6,"sl":3,"tp":"upn","vl":"6437","cn":14,"pt":"GO","pr":4200}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0.13613487056540019</v>
      </c>
      <c r="E56">
        <f t="shared" ca="1" si="31"/>
        <v>0.13566973596291487</v>
      </c>
      <c r="F56">
        <f t="shared" ca="1" si="31"/>
        <v>0.77557865195885167</v>
      </c>
      <c r="G56">
        <f t="shared" ca="1" si="31"/>
        <v>0.15391992858258219</v>
      </c>
      <c r="H56">
        <f t="shared" ca="1" si="31"/>
        <v>0.42243524480939498</v>
      </c>
      <c r="I56">
        <f t="shared" ca="1" si="31"/>
        <v>0.13569705691694156</v>
      </c>
      <c r="M56" t="str">
        <f t="shared" ca="1" si="2"/>
        <v>안 지정 캐릭터 PP 일반등급</v>
      </c>
      <c r="N56">
        <f t="shared" ca="1" si="3"/>
        <v>13566</v>
      </c>
      <c r="O56">
        <f t="shared" ca="1" si="4"/>
        <v>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481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노장의 친구</v>
      </c>
      <c r="AL56">
        <v>1</v>
      </c>
      <c r="AM5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v>
      </c>
      <c r="AN56" t="str">
        <f t="shared" ca="1" si="10"/>
        <v>{"dy":6,"sl":4,"tp":"fe","vl":"Equip5101","cn":1,"pt":"GO","pr":1300}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0.57648850783195549</v>
      </c>
      <c r="E57">
        <f t="shared" ca="1" si="31"/>
        <v>5.5957285789951072E-2</v>
      </c>
      <c r="F57">
        <f t="shared" ca="1" si="31"/>
        <v>0.35853843422278797</v>
      </c>
      <c r="G57">
        <f t="shared" ca="1" si="31"/>
        <v>0.11738198073021644</v>
      </c>
      <c r="H57">
        <f t="shared" ca="1" si="31"/>
        <v>0.52097665977589203</v>
      </c>
      <c r="I57">
        <f t="shared" ca="1" si="31"/>
        <v>0.43398235183843481</v>
      </c>
      <c r="M57" t="str">
        <f t="shared" ca="1" si="2"/>
        <v>안 지정 캐릭터 PP 영웅등급</v>
      </c>
      <c r="N57">
        <f t="shared" ca="1" si="3"/>
        <v>5595</v>
      </c>
      <c r="O57">
        <f t="shared" ca="1" si="4"/>
        <v>3</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900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484</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전투마법사의 지팡이</v>
      </c>
      <c r="AL57">
        <v>1</v>
      </c>
      <c r="AM5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v>
      </c>
      <c r="AN57" t="str">
        <f t="shared" ca="1" si="10"/>
        <v>{"dy":6,"sl":5,"tp":"fe","vl":"Equip3301","cn":1,"pt":"GO","pr":7200}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0.23341618758445426</v>
      </c>
      <c r="E58">
        <f t="shared" ca="1" si="31"/>
        <v>0.50593633325563425</v>
      </c>
      <c r="F58">
        <f t="shared" ca="1" si="31"/>
        <v>0.89718796023435121</v>
      </c>
      <c r="G58">
        <f t="shared" ca="1" si="31"/>
        <v>0.72610578207163878</v>
      </c>
      <c r="H58">
        <f t="shared" ca="1" si="31"/>
        <v>0.5232000043080175</v>
      </c>
      <c r="I58">
        <f t="shared" ca="1" si="31"/>
        <v>0.87254192091350713</v>
      </c>
      <c r="M58" t="str">
        <f t="shared" ca="1" si="2"/>
        <v>지정 장비</v>
      </c>
      <c r="N58" t="str">
        <f t="shared" ca="1" si="3"/>
        <v>Equip6002</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2300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254</v>
      </c>
      <c r="W58">
        <v>1</v>
      </c>
      <c r="X58" t="s">
        <v>126</v>
      </c>
      <c r="Z58">
        <v>7200</v>
      </c>
      <c r="AA58" t="str">
        <f t="shared" ca="1" si="6"/>
        <v>uph</v>
      </c>
      <c r="AB58" t="s">
        <v>91</v>
      </c>
      <c r="AC58">
        <v>88038</v>
      </c>
      <c r="AD58">
        <v>7</v>
      </c>
      <c r="AE58" t="s">
        <v>126</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v>
      </c>
      <c r="AN58" t="str">
        <f t="shared" ca="1" si="10"/>
        <v>{"dy":6,"sl":6,"tp":"uph","vl":"88038","cn":7,"pt":"GO","pr":2100}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0.53251757879381223</v>
      </c>
      <c r="E59">
        <f t="shared" ca="1" si="31"/>
        <v>0.22190092627703839</v>
      </c>
      <c r="F59">
        <f t="shared" ca="1" si="31"/>
        <v>0.88518657551893654</v>
      </c>
      <c r="G59">
        <f t="shared" ca="1" si="31"/>
        <v>0.42053127710086513</v>
      </c>
      <c r="H59">
        <f t="shared" ca="1" si="31"/>
        <v>0.85270401895570336</v>
      </c>
      <c r="I59">
        <f t="shared" ca="1" si="31"/>
        <v>0.93109173623018959</v>
      </c>
      <c r="M59" t="str">
        <f t="shared" ca="1" si="2"/>
        <v>지정 장비</v>
      </c>
      <c r="N59" t="str">
        <f t="shared" ca="1" si="3"/>
        <v>Equip2202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3500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189</v>
      </c>
      <c r="W59">
        <v>1</v>
      </c>
      <c r="X59" t="s">
        <v>126</v>
      </c>
      <c r="Z59">
        <v>7700</v>
      </c>
      <c r="AA59" t="str">
        <f t="shared" ca="1" si="6"/>
        <v>fe</v>
      </c>
      <c r="AB59" t="s">
        <v>82</v>
      </c>
      <c r="AC59" t="s">
        <v>482</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v>
      </c>
      <c r="AN59" t="str">
        <f t="shared" ca="1" si="10"/>
        <v>{"dy":6,"sl":7,"tp":"fe","vl":"Equip8102","cn":1,"pt":"GO","pr":7700}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0.85798667477183299</v>
      </c>
      <c r="E60">
        <f t="shared" ca="1" si="31"/>
        <v>0.12000217503139776</v>
      </c>
      <c r="F60">
        <f t="shared" ca="1" si="31"/>
        <v>0.22740183575016926</v>
      </c>
      <c r="G60">
        <f t="shared" ca="1" si="31"/>
        <v>0.8246301403414481</v>
      </c>
      <c r="H60">
        <f t="shared" ca="1" si="31"/>
        <v>0.73070880307542996</v>
      </c>
      <c r="I60">
        <f t="shared" ca="1" si="31"/>
        <v>0.96219912301172528</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0.24586368072978548</v>
      </c>
      <c r="E61">
        <f t="shared" ca="1" si="31"/>
        <v>0.19249112576642213</v>
      </c>
      <c r="F61">
        <f t="shared" ca="1" si="31"/>
        <v>0.2519474028986094</v>
      </c>
      <c r="G61">
        <f t="shared" ca="1" si="31"/>
        <v>0.7293429628649144</v>
      </c>
      <c r="H61">
        <f t="shared" ca="1" si="31"/>
        <v>6.6229767502818615E-2</v>
      </c>
      <c r="I61">
        <f t="shared" ca="1" si="31"/>
        <v>0.41413576196063751</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0.63136616244563437</v>
      </c>
      <c r="E62">
        <f t="shared" ca="1" si="32"/>
        <v>0.42280385331724013</v>
      </c>
      <c r="F62">
        <f t="shared" ca="1" si="32"/>
        <v>0.69321777202288071</v>
      </c>
      <c r="G62">
        <f t="shared" ca="1" si="32"/>
        <v>0.22189303109071645</v>
      </c>
      <c r="H62">
        <f t="shared" ca="1" si="32"/>
        <v>0.49431746636463902</v>
      </c>
      <c r="I62">
        <f t="shared" ca="1" si="32"/>
        <v>0.33090551172700722</v>
      </c>
      <c r="M62" t="str">
        <f t="shared" ca="1" si="2"/>
        <v>지정 장비</v>
      </c>
      <c r="N62" t="str">
        <f t="shared" ca="1" si="3"/>
        <v>Equip3301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201</v>
      </c>
      <c r="W62">
        <v>1</v>
      </c>
      <c r="X62" t="s">
        <v>130</v>
      </c>
      <c r="Z62">
        <v>5</v>
      </c>
      <c r="AA62" t="str">
        <f t="shared" ca="1" si="6"/>
        <v>fe</v>
      </c>
      <c r="AB62" t="s">
        <v>82</v>
      </c>
      <c r="AC62" t="s">
        <v>485</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아주르 스트라이프</v>
      </c>
      <c r="AL62">
        <v>1</v>
      </c>
      <c r="AM6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v>
      </c>
      <c r="AN62" t="str">
        <f t="shared" ca="1" si="10"/>
        <v>{"dy":7,"sl":0,"tp":"fe","vl":"Equip1202","cn":1,"pt":"DI","pr":5}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0.8496630919770759</v>
      </c>
      <c r="E63">
        <f t="shared" ca="1" si="32"/>
        <v>0.83535019490178686</v>
      </c>
      <c r="F63">
        <f t="shared" ca="1" si="32"/>
        <v>0.58958142121685941</v>
      </c>
      <c r="G63">
        <f t="shared" ca="1" si="32"/>
        <v>0.23178070378769922</v>
      </c>
      <c r="H63">
        <f t="shared" ca="1" si="32"/>
        <v>0.44944984385389963</v>
      </c>
      <c r="I63">
        <f t="shared" ca="1" si="32"/>
        <v>0.5964771525916458</v>
      </c>
      <c r="M63" t="str">
        <f t="shared" ca="1" si="2"/>
        <v>지정 장비</v>
      </c>
      <c r="N63" t="str">
        <f t="shared" ca="1" si="3"/>
        <v>Equip7201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15</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112</v>
      </c>
      <c r="W63">
        <v>1</v>
      </c>
      <c r="X63" t="s">
        <v>126</v>
      </c>
      <c r="Z63">
        <v>800</v>
      </c>
      <c r="AA63" t="str">
        <f t="shared" ca="1" si="6"/>
        <v>upn</v>
      </c>
      <c r="AB63" t="s">
        <v>92</v>
      </c>
      <c r="AC63">
        <v>31576</v>
      </c>
      <c r="AD63">
        <v>6</v>
      </c>
      <c r="AE63" t="s">
        <v>126</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v>
      </c>
      <c r="AN63" t="str">
        <f t="shared" ca="1" si="10"/>
        <v>{"dy":7,"sl":1,"tp":"upn","vl":"31576","cn":6,"pt":"GO","pr":1800}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0.85570411817456749</v>
      </c>
      <c r="E64">
        <f t="shared" ca="1" si="32"/>
        <v>8.5410511891191754E-2</v>
      </c>
      <c r="F64">
        <f t="shared" ca="1" si="32"/>
        <v>0.81435807656403203</v>
      </c>
      <c r="G64">
        <f t="shared" ca="1" si="32"/>
        <v>0.46942157916613003</v>
      </c>
      <c r="H64">
        <f t="shared" ca="1" si="32"/>
        <v>0.75954991627373381</v>
      </c>
      <c r="I64">
        <f t="shared" ca="1" si="32"/>
        <v>0.58875711430487843</v>
      </c>
      <c r="M64" t="str">
        <f t="shared" ca="1" si="2"/>
        <v>안 지정 캐릭터 PP 영웅등급</v>
      </c>
      <c r="N64">
        <f t="shared" ca="1" si="3"/>
        <v>8541</v>
      </c>
      <c r="O64">
        <f t="shared" ca="1" si="4"/>
        <v>4</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uph</v>
      </c>
      <c r="AB64" t="s">
        <v>91</v>
      </c>
      <c r="AC64">
        <v>94367</v>
      </c>
      <c r="AD64">
        <v>14</v>
      </c>
      <c r="AE64" t="s">
        <v>302</v>
      </c>
      <c r="AG64">
        <v>4</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v>
      </c>
      <c r="AN64" t="str">
        <f t="shared" ca="1" si="10"/>
        <v>{"dy":7,"sl":2,"tp":"uph","vl":"94367","cn":14,"pt":"DI","pr":4}</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8.2430103244255259E-2</v>
      </c>
      <c r="E65">
        <f t="shared" ca="1" si="32"/>
        <v>0.85522891997086803</v>
      </c>
      <c r="F65">
        <f t="shared" ca="1" si="32"/>
        <v>0.62444853036230741</v>
      </c>
      <c r="G65">
        <f t="shared" ca="1" si="32"/>
        <v>0.90251490390238687</v>
      </c>
      <c r="H65">
        <f t="shared" ca="1" si="32"/>
        <v>0.86900392172662144</v>
      </c>
      <c r="I65">
        <f t="shared" ca="1" si="32"/>
        <v>0.23615097652723782</v>
      </c>
      <c r="M65" t="str">
        <f t="shared" ca="1" si="2"/>
        <v>안 지정 캐릭터 PP 영웅등급</v>
      </c>
      <c r="N65">
        <f t="shared" ca="1" si="3"/>
        <v>85522</v>
      </c>
      <c r="O65">
        <f t="shared" ca="1" si="4"/>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487</v>
      </c>
      <c r="AD65">
        <v>1</v>
      </c>
      <c r="AE65" t="s">
        <v>126</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v>
      </c>
      <c r="AN65" t="str">
        <f t="shared" ca="1" si="10"/>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0.67264132618452621</v>
      </c>
      <c r="E66">
        <f t="shared" ca="1" si="32"/>
        <v>0.67681465501214522</v>
      </c>
      <c r="F66">
        <f t="shared" ca="1" si="32"/>
        <v>5.7572477981854386E-2</v>
      </c>
      <c r="G66">
        <f t="shared" ca="1" si="32"/>
        <v>0.13839874298417609</v>
      </c>
      <c r="H66">
        <f t="shared" ca="1" si="32"/>
        <v>0.59746655531941872</v>
      </c>
      <c r="I66">
        <f t="shared" ca="1" si="32"/>
        <v>0.16522309804313717</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67681</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11</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3300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489</v>
      </c>
      <c r="AD66">
        <v>1</v>
      </c>
      <c r="AE66" t="s">
        <v>126</v>
      </c>
      <c r="AG66">
        <v>600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피의 착즙기</v>
      </c>
      <c r="AL66">
        <v>1</v>
      </c>
      <c r="AM66" t="str">
        <f t="shared" ref="AM66:AM129" ca="1" si="41">IF(ROW()=2,AN66,OFFSET(AM66,-1,0)&amp;IF(LEN(AN66)=0,"",","&amp;AN66))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{"dy":7,"sl":4,"tp":"fe","vl":"Equip4002","cn":1,"pt":"GO","pr":600}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0.51858819730001604</v>
      </c>
      <c r="E67">
        <f t="shared" ca="1" si="32"/>
        <v>0.39314291943490665</v>
      </c>
      <c r="F67">
        <f t="shared" ca="1" si="32"/>
        <v>0.89924557449416764</v>
      </c>
      <c r="G67">
        <f t="shared" ca="1" si="32"/>
        <v>0.33968028817425022</v>
      </c>
      <c r="H67">
        <f t="shared" ca="1" si="32"/>
        <v>0.90455413011158603</v>
      </c>
      <c r="I67">
        <f t="shared" ca="1" si="32"/>
        <v>0.21544859738265965</v>
      </c>
      <c r="M67" t="str">
        <f t="shared" ca="1" si="34"/>
        <v>안 지정 캐릭터 PP 영웅등급</v>
      </c>
      <c r="N67">
        <f t="shared" ca="1" si="35"/>
        <v>39314</v>
      </c>
      <c r="O67">
        <f t="shared" ca="1" si="36"/>
        <v>7</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2100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253</v>
      </c>
      <c r="W67">
        <v>1</v>
      </c>
      <c r="X67" t="s">
        <v>126</v>
      </c>
      <c r="Z67">
        <v>600</v>
      </c>
      <c r="AA67" t="str">
        <f t="shared" ca="1" si="38"/>
        <v>fe</v>
      </c>
      <c r="AB67" t="s">
        <v>82</v>
      </c>
      <c r="AC67" t="s">
        <v>488</v>
      </c>
      <c r="AD67">
        <v>1</v>
      </c>
      <c r="AE67" t="s">
        <v>126</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v>
      </c>
      <c r="AN67" t="str">
        <f t="shared" ca="1" si="42"/>
        <v>{"dy":7,"sl":5,"tp":"fe","vl":"Equip0002","cn":1,"pt":"GO","pr":700}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1.1623021842831038E-2</v>
      </c>
      <c r="E68">
        <f t="shared" ca="1" si="32"/>
        <v>0.86808509037151849</v>
      </c>
      <c r="F68">
        <f t="shared" ca="1" si="32"/>
        <v>0.61907370266755279</v>
      </c>
      <c r="G68">
        <f t="shared" ca="1" si="32"/>
        <v>0.7454325938138584</v>
      </c>
      <c r="H68">
        <f t="shared" ca="1" si="32"/>
        <v>0.31438680784152306</v>
      </c>
      <c r="I68">
        <f t="shared" ca="1" si="32"/>
        <v>0.3098093872119525</v>
      </c>
      <c r="M68" t="str">
        <f t="shared" ca="1" si="34"/>
        <v>지정 장비</v>
      </c>
      <c r="N68" t="str">
        <f t="shared" ca="1" si="35"/>
        <v>Equip7301</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22300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254</v>
      </c>
      <c r="W68">
        <v>1</v>
      </c>
      <c r="X68" t="s">
        <v>126</v>
      </c>
      <c r="Z68">
        <v>7600</v>
      </c>
      <c r="AA68" t="str">
        <f t="shared" ca="1" si="38"/>
        <v>fe</v>
      </c>
      <c r="AB68" t="s">
        <v>82</v>
      </c>
      <c r="AC68" t="s">
        <v>490</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v>
      </c>
      <c r="AN68" t="str">
        <f t="shared" ca="1" si="42"/>
        <v>{"dy":7,"sl":6,"tp":"fe","vl":"Equip6201","cn":1,"pt":"DI","pr":15}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0.17336628637365037</v>
      </c>
      <c r="E69">
        <f t="shared" ca="1" si="32"/>
        <v>0.29607724997022999</v>
      </c>
      <c r="F69">
        <f t="shared" ca="1" si="32"/>
        <v>0.22062065524059093</v>
      </c>
      <c r="G69">
        <f t="shared" ca="1" si="32"/>
        <v>0.44176001919954477</v>
      </c>
      <c r="H69">
        <f t="shared" ca="1" si="32"/>
        <v>0.85764136820481041</v>
      </c>
      <c r="I69">
        <f t="shared" ca="1" si="32"/>
        <v>0.55335498572221553</v>
      </c>
      <c r="M69" t="str">
        <f t="shared" ca="1" si="34"/>
        <v>지정 장비</v>
      </c>
      <c r="N69" t="str">
        <f t="shared" ca="1" si="35"/>
        <v>Equip3201</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3100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180</v>
      </c>
      <c r="W69">
        <v>1</v>
      </c>
      <c r="X69" t="s">
        <v>126</v>
      </c>
      <c r="Z69">
        <v>700</v>
      </c>
      <c r="AA69" t="str">
        <f t="shared" ca="1" si="38"/>
        <v>uph</v>
      </c>
      <c r="AB69" t="s">
        <v>91</v>
      </c>
      <c r="AC69">
        <v>20128</v>
      </c>
      <c r="AD69">
        <v>9</v>
      </c>
      <c r="AE69" t="s">
        <v>126</v>
      </c>
      <c r="AG69">
        <v>2700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v>
      </c>
      <c r="AN69" t="str">
        <f t="shared" ca="1" si="42"/>
        <v>{"dy":7,"sl":7,"tp":"uph","vl":"20128","cn":9,"pt":"GO","pr":2700}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0.49646034730803179</v>
      </c>
      <c r="E70">
        <f t="shared" ca="1" si="32"/>
        <v>0.73309804806908208</v>
      </c>
      <c r="F70">
        <f t="shared" ca="1" si="32"/>
        <v>9.5471858392860209E-2</v>
      </c>
      <c r="G70">
        <f t="shared" ca="1" si="32"/>
        <v>0.12979532128568516</v>
      </c>
      <c r="H70">
        <f t="shared" ca="1" si="32"/>
        <v>0.19943870193048785</v>
      </c>
      <c r="I70">
        <f t="shared" ca="1" si="32"/>
        <v>0.51251108033121529</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0.98166108571916733</v>
      </c>
      <c r="E71">
        <f t="shared" ca="1" si="32"/>
        <v>0.15928796661715605</v>
      </c>
      <c r="F71">
        <f t="shared" ca="1" si="32"/>
        <v>0.51697854214284689</v>
      </c>
      <c r="G71">
        <f t="shared" ca="1" si="32"/>
        <v>0.30239341710345902</v>
      </c>
      <c r="H71">
        <f t="shared" ca="1" si="32"/>
        <v>0.42651102598150092</v>
      </c>
      <c r="I71">
        <f t="shared" ca="1" si="32"/>
        <v>0.39248654867785315</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0.64432200951644192</v>
      </c>
      <c r="E72">
        <f t="shared" ca="1" si="49"/>
        <v>0.5341804514770967</v>
      </c>
      <c r="F72">
        <f t="shared" ca="1" si="49"/>
        <v>9.0393640140831399E-2</v>
      </c>
      <c r="G72">
        <f t="shared" ca="1" si="49"/>
        <v>0.56871555123077144</v>
      </c>
      <c r="H72">
        <f t="shared" ca="1" si="49"/>
        <v>0.15745570187319791</v>
      </c>
      <c r="I72">
        <f t="shared" ca="1" si="49"/>
        <v>0.92448888207090296</v>
      </c>
      <c r="M72" t="str">
        <f t="shared" ca="1" si="34"/>
        <v>지정 장비</v>
      </c>
      <c r="N72" t="str">
        <f t="shared" ca="1" si="35"/>
        <v>Equip4301</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8000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261</v>
      </c>
      <c r="W72">
        <v>1</v>
      </c>
      <c r="X72" t="s">
        <v>130</v>
      </c>
      <c r="Z72">
        <v>11</v>
      </c>
      <c r="AA72" t="str">
        <f t="shared" ca="1" si="38"/>
        <v>upn</v>
      </c>
      <c r="AB72" t="s">
        <v>92</v>
      </c>
      <c r="AC72">
        <v>38090</v>
      </c>
      <c r="AD72">
        <v>7</v>
      </c>
      <c r="AE72" t="s">
        <v>480</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v>
      </c>
      <c r="AN72" t="str">
        <f t="shared" ca="1" si="42"/>
        <v>{"dy":8,"sl":0,"tp":"upn","vl":"38090","cn":7,"pt":"GO","pr":2100}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7.1420364607140296E-2</v>
      </c>
      <c r="E73">
        <f t="shared" ca="1" si="49"/>
        <v>0.59842883607758979</v>
      </c>
      <c r="F73">
        <f t="shared" ca="1" si="49"/>
        <v>4.0677751666951534E-2</v>
      </c>
      <c r="G73">
        <f t="shared" ca="1" si="49"/>
        <v>0.61140490199175901</v>
      </c>
      <c r="H73">
        <f t="shared" ca="1" si="49"/>
        <v>0.37855565525581381</v>
      </c>
      <c r="I73">
        <f t="shared" ca="1" si="49"/>
        <v>0.4908157884086638</v>
      </c>
      <c r="M73" t="str">
        <f t="shared" ca="1" si="34"/>
        <v>지정 장비</v>
      </c>
      <c r="N73" t="str">
        <f t="shared" ca="1" si="35"/>
        <v>Equip5102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1200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243</v>
      </c>
      <c r="W73">
        <v>1</v>
      </c>
      <c r="X73" t="s">
        <v>126</v>
      </c>
      <c r="Z73">
        <v>7000</v>
      </c>
      <c r="AA73" t="str">
        <f t="shared" ca="1" si="38"/>
        <v>fe</v>
      </c>
      <c r="AB73" t="s">
        <v>82</v>
      </c>
      <c r="AC73" t="s">
        <v>483</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v>
      </c>
      <c r="AN73" t="str">
        <f t="shared" ca="1" si="42"/>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0.48644368529262083</v>
      </c>
      <c r="E74">
        <f t="shared" ca="1" si="49"/>
        <v>0.28793546492222155</v>
      </c>
      <c r="F74">
        <f t="shared" ca="1" si="49"/>
        <v>0.94253281748011963</v>
      </c>
      <c r="G74">
        <f t="shared" ca="1" si="49"/>
        <v>0.28063412969789259</v>
      </c>
      <c r="H74">
        <f t="shared" ca="1" si="49"/>
        <v>0.74117401055831156</v>
      </c>
      <c r="I74">
        <f t="shared" ca="1" si="49"/>
        <v>0.85838688453265899</v>
      </c>
      <c r="M74" t="str">
        <f t="shared" ca="1" si="34"/>
        <v>안 지정 캐릭터 PP 영웅등급</v>
      </c>
      <c r="N74">
        <f t="shared" ca="1" si="35"/>
        <v>28793</v>
      </c>
      <c r="O74">
        <f t="shared" ca="1" si="36"/>
        <v>6</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1800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486</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용사의 단검</v>
      </c>
      <c r="AL74">
        <v>1</v>
      </c>
      <c r="AM7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v>
      </c>
      <c r="AN74" t="str">
        <f t="shared" ca="1" si="42"/>
        <v>{"dy":8,"sl":2,"tp":"fe","vl":"Equip1001","cn":1,"pt":"GO","pr":600}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0.3659949982787345</v>
      </c>
      <c r="E75">
        <f t="shared" ca="1" si="49"/>
        <v>0.45070841467132461</v>
      </c>
      <c r="F75">
        <f t="shared" ca="1" si="49"/>
        <v>0.7014280115463235</v>
      </c>
      <c r="G75">
        <f t="shared" ca="1" si="49"/>
        <v>0.63994651694704707</v>
      </c>
      <c r="H75">
        <f t="shared" ca="1" si="49"/>
        <v>0.68435965393820541</v>
      </c>
      <c r="I75">
        <f t="shared" ca="1" si="49"/>
        <v>0.22798294585844814</v>
      </c>
      <c r="M75" t="str">
        <f t="shared" ca="1" si="34"/>
        <v>안 지정 캐릭터 PP 일반등급</v>
      </c>
      <c r="N75">
        <f t="shared" ca="1" si="35"/>
        <v>45070</v>
      </c>
      <c r="O75">
        <f t="shared" ca="1" si="36"/>
        <v>8</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2400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477</v>
      </c>
      <c r="AD75">
        <v>1</v>
      </c>
      <c r="AE75" t="s">
        <v>130</v>
      </c>
      <c r="AF75">
        <v>193</v>
      </c>
      <c r="AG75">
        <v>79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전설</v>
      </c>
      <c r="AJ75" t="str">
        <f t="shared" si="40"/>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유물 약탈자</v>
      </c>
      <c r="AL75">
        <v>1</v>
      </c>
      <c r="AM7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v>
      </c>
      <c r="AN75" t="str">
        <f t="shared" ca="1" si="42"/>
        <v>{"dy":8,"sl":3,"tp":"fe","vl":"Equip0402","cn":1,"pt":"DI","pp":193,"pr":79}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0.97641108979805047</v>
      </c>
      <c r="E76">
        <f t="shared" ca="1" si="49"/>
        <v>0.47132823739213248</v>
      </c>
      <c r="F76">
        <f t="shared" ca="1" si="49"/>
        <v>0.92822876225740292</v>
      </c>
      <c r="G76">
        <f t="shared" ca="1" si="49"/>
        <v>0.29164741347100309</v>
      </c>
      <c r="H76">
        <f t="shared" ca="1" si="49"/>
        <v>0.48316782679543591</v>
      </c>
      <c r="I76">
        <f t="shared" ca="1" si="49"/>
        <v>0.33224011697888556</v>
      </c>
      <c r="M76" t="str">
        <f t="shared" ca="1" si="34"/>
        <v>안 지정 캐릭터 PP 일반등급</v>
      </c>
      <c r="N76">
        <f t="shared" ca="1" si="35"/>
        <v>47132</v>
      </c>
      <c r="O76">
        <f t="shared" ca="1" si="36"/>
        <v>8</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2400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uph</v>
      </c>
      <c r="AB76" t="s">
        <v>91</v>
      </c>
      <c r="AC76">
        <v>46233</v>
      </c>
      <c r="AD76">
        <v>11</v>
      </c>
      <c r="AE76" t="s">
        <v>476</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v>
      </c>
      <c r="AN76" t="str">
        <f t="shared" ca="1" si="42"/>
        <v>{"dy":8,"sl":4,"tp":"uph","vl":"46233","cn":11,"pt":"DI","pr":3}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0.12712677706742082</v>
      </c>
      <c r="E77">
        <f t="shared" ca="1" si="49"/>
        <v>0.56653753626764192</v>
      </c>
      <c r="F77">
        <f t="shared" ca="1" si="49"/>
        <v>0.18329508552932761</v>
      </c>
      <c r="G77">
        <f t="shared" ca="1" si="49"/>
        <v>7.3891930297108277E-2</v>
      </c>
      <c r="H77">
        <f t="shared" ca="1" si="49"/>
        <v>0.90869818757284737</v>
      </c>
      <c r="I77">
        <f t="shared" ca="1" si="49"/>
        <v>0.66599135030150391</v>
      </c>
      <c r="M77" t="str">
        <f t="shared" ca="1" si="34"/>
        <v>지정 장비</v>
      </c>
      <c r="N77" t="str">
        <f t="shared" ca="1" si="35"/>
        <v>Equip5001</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800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186</v>
      </c>
      <c r="W77">
        <v>1</v>
      </c>
      <c r="X77" t="s">
        <v>130</v>
      </c>
      <c r="Z77">
        <v>96</v>
      </c>
      <c r="AA77" t="str">
        <f t="shared" ca="1" si="38"/>
        <v>fe</v>
      </c>
      <c r="AB77" t="s">
        <v>82</v>
      </c>
      <c r="AC77" t="s">
        <v>492</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v>
      </c>
      <c r="AN77" t="str">
        <f t="shared" ca="1" si="42"/>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9.2257608478053976E-2</v>
      </c>
      <c r="E78">
        <f t="shared" ca="1" si="49"/>
        <v>0.44702231203605325</v>
      </c>
      <c r="F78">
        <f t="shared" ca="1" si="49"/>
        <v>0.42606532214443393</v>
      </c>
      <c r="G78">
        <f t="shared" ca="1" si="49"/>
        <v>9.9983565537620667E-2</v>
      </c>
      <c r="H78">
        <f t="shared" ca="1" si="49"/>
        <v>0.31983276495673885</v>
      </c>
      <c r="I78">
        <f t="shared" ca="1" si="49"/>
        <v>0.62392386199251892</v>
      </c>
      <c r="M78" t="str">
        <f t="shared" ca="1" si="34"/>
        <v>지정 장비</v>
      </c>
      <c r="N78" t="str">
        <f t="shared" ca="1" si="35"/>
        <v>Equip5301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DI</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11</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194</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v>
      </c>
      <c r="AN78" t="str">
        <f t="shared" ca="1" si="42"/>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0.55825368646207085</v>
      </c>
      <c r="E79">
        <f t="shared" ca="1" si="49"/>
        <v>0.62550981394476757</v>
      </c>
      <c r="F79">
        <f t="shared" ca="1" si="49"/>
        <v>0.2356757930686656</v>
      </c>
      <c r="G79">
        <f t="shared" ca="1" si="49"/>
        <v>0.87468839854772351</v>
      </c>
      <c r="H79">
        <f t="shared" ca="1" si="49"/>
        <v>0.22612221995244308</v>
      </c>
      <c r="I79">
        <f t="shared" ca="1" si="49"/>
        <v>0.94132449008066976</v>
      </c>
      <c r="M79" t="str">
        <f t="shared" ca="1" si="34"/>
        <v>지정 장비</v>
      </c>
      <c r="N79" t="str">
        <f t="shared" ca="1" si="35"/>
        <v>Equip7102</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3900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254</v>
      </c>
      <c r="W79">
        <v>1</v>
      </c>
      <c r="X79" t="s">
        <v>126</v>
      </c>
      <c r="Z79">
        <v>7300</v>
      </c>
      <c r="AA79" t="str">
        <f t="shared" ca="1" si="38"/>
        <v>fe</v>
      </c>
      <c r="AB79" t="s">
        <v>82</v>
      </c>
      <c r="AC79" t="s">
        <v>491</v>
      </c>
      <c r="AD79">
        <v>1</v>
      </c>
      <c r="AE79" t="s">
        <v>126</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v>
      </c>
      <c r="AN79" t="str">
        <f t="shared" ca="1" si="42"/>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0.73738911993664147</v>
      </c>
      <c r="E80">
        <f t="shared" ca="1" si="49"/>
        <v>0.18826499047201606</v>
      </c>
      <c r="F80">
        <f t="shared" ca="1" si="49"/>
        <v>0.531551574261802</v>
      </c>
      <c r="G80">
        <f t="shared" ca="1" si="49"/>
        <v>0.74435754346085137</v>
      </c>
      <c r="H80">
        <f t="shared" ca="1" si="49"/>
        <v>0.49460722003217228</v>
      </c>
      <c r="I80">
        <f t="shared" ca="1" si="49"/>
        <v>0.72852385020770627</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0.43987980520463443</v>
      </c>
      <c r="E81">
        <f t="shared" ca="1" si="49"/>
        <v>0.252086349271199</v>
      </c>
      <c r="F81">
        <f t="shared" ca="1" si="49"/>
        <v>0.22232758279753362</v>
      </c>
      <c r="G81">
        <f t="shared" ca="1" si="49"/>
        <v>0.92607508399156857</v>
      </c>
      <c r="H81">
        <f t="shared" ca="1" si="49"/>
        <v>0.48349665572900602</v>
      </c>
      <c r="I81">
        <f t="shared" ca="1" si="49"/>
        <v>0.96631858998910347</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0.45686585741094288</v>
      </c>
      <c r="E82">
        <f t="shared" ca="1" si="50"/>
        <v>0.96158967907565984</v>
      </c>
      <c r="F82">
        <f t="shared" ca="1" si="50"/>
        <v>0.35591365543109033</v>
      </c>
      <c r="G82">
        <f t="shared" ca="1" si="50"/>
        <v>0.91696282185515765</v>
      </c>
      <c r="H82">
        <f t="shared" ca="1" si="50"/>
        <v>0.6070050576255509</v>
      </c>
      <c r="I82">
        <f t="shared" ca="1" si="50"/>
        <v>0.38171071275880875</v>
      </c>
      <c r="M82" t="str">
        <f t="shared" ca="1" si="34"/>
        <v>지정 장비</v>
      </c>
      <c r="N82" t="str">
        <f t="shared" ca="1" si="35"/>
        <v>Equip8202</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29300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261</v>
      </c>
      <c r="W82">
        <v>1</v>
      </c>
      <c r="X82" t="s">
        <v>130</v>
      </c>
      <c r="Z82">
        <v>11</v>
      </c>
      <c r="AA82" t="str">
        <f t="shared" ca="1" si="38"/>
        <v>fe</v>
      </c>
      <c r="AB82" t="s">
        <v>82</v>
      </c>
      <c r="AC82" t="s">
        <v>187</v>
      </c>
      <c r="AD82">
        <v>1</v>
      </c>
      <c r="AE82" t="s">
        <v>126</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해골 벽</v>
      </c>
      <c r="AL82">
        <v>1</v>
      </c>
      <c r="AM8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v>
      </c>
      <c r="AN82" t="str">
        <f t="shared" ca="1" si="42"/>
        <v>{"dy":9,"sl":0,"tp":"fe","vl":"Equip7002","cn":1,"pt":"GO","pr":1900}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0.13367755477312326</v>
      </c>
      <c r="E83">
        <f t="shared" ca="1" si="50"/>
        <v>0.45028950901908671</v>
      </c>
      <c r="F83">
        <f t="shared" ca="1" si="50"/>
        <v>0.354116091453614</v>
      </c>
      <c r="G83">
        <f t="shared" ca="1" si="50"/>
        <v>0.52565764142366578</v>
      </c>
      <c r="H83">
        <f t="shared" ca="1" si="50"/>
        <v>0.41310572669449463</v>
      </c>
      <c r="I83">
        <f t="shared" ca="1" si="50"/>
        <v>0.4017103341868884</v>
      </c>
      <c r="M83" t="str">
        <f t="shared" ca="1" si="34"/>
        <v>지정 장비</v>
      </c>
      <c r="N83" t="str">
        <f t="shared" ca="1" si="35"/>
        <v>Equip4001</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700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v>
      </c>
      <c r="AN83" t="str">
        <f t="shared" ca="1" si="42"/>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0.35719606195080433</v>
      </c>
      <c r="E84">
        <f t="shared" ca="1" si="50"/>
        <v>0.2355692674788018</v>
      </c>
      <c r="F84">
        <f t="shared" ca="1" si="50"/>
        <v>0.21476860385827412</v>
      </c>
      <c r="G84">
        <f t="shared" ca="1" si="50"/>
        <v>0.42006057578858136</v>
      </c>
      <c r="H84">
        <f t="shared" ca="1" si="50"/>
        <v>0.45977658187817105</v>
      </c>
      <c r="I84">
        <f t="shared" ca="1" si="50"/>
        <v>0.4688097901298921</v>
      </c>
      <c r="M84" t="str">
        <f t="shared" ca="1" si="34"/>
        <v>안 지정 캐릭터 PP 영웅등급</v>
      </c>
      <c r="N84">
        <f t="shared" ca="1" si="35"/>
        <v>23556</v>
      </c>
      <c r="O84">
        <f t="shared" ca="1" si="36"/>
        <v>5</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1500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v>
      </c>
      <c r="AN84" t="str">
        <f t="shared" ca="1" si="42"/>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0.95173472530493874</v>
      </c>
      <c r="E85">
        <f t="shared" ca="1" si="50"/>
        <v>0.37764317670643577</v>
      </c>
      <c r="F85">
        <f t="shared" ca="1" si="50"/>
        <v>0.88083717875860645</v>
      </c>
      <c r="G85">
        <f t="shared" ca="1" si="50"/>
        <v>0.63449961975358582</v>
      </c>
      <c r="H85">
        <f t="shared" ca="1" si="50"/>
        <v>0.75836885133596965</v>
      </c>
      <c r="I85">
        <f t="shared" ca="1" si="50"/>
        <v>0.11142372010913493</v>
      </c>
      <c r="M85" t="str">
        <f t="shared" ca="1" si="34"/>
        <v>안 지정 캐릭터 PP 일반등급</v>
      </c>
      <c r="N85">
        <f t="shared" ca="1" si="35"/>
        <v>37764</v>
      </c>
      <c r="O85">
        <f t="shared" ca="1" si="36"/>
        <v>7</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2100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303</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v>
      </c>
      <c r="AN85" t="str">
        <f t="shared" ca="1" si="42"/>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0.27579629050421384</v>
      </c>
      <c r="E86">
        <f t="shared" ca="1" si="50"/>
        <v>0.93927793788254932</v>
      </c>
      <c r="F86">
        <f t="shared" ca="1" si="50"/>
        <v>0.78852489264344661</v>
      </c>
      <c r="G86">
        <f t="shared" ca="1" si="50"/>
        <v>0.16821656392892903</v>
      </c>
      <c r="H86">
        <f t="shared" ca="1" si="50"/>
        <v>0.54009916103895861</v>
      </c>
      <c r="I86">
        <f t="shared" ca="1" si="50"/>
        <v>0.7917059521660984</v>
      </c>
      <c r="M86" t="str">
        <f t="shared" ca="1" si="34"/>
        <v>안 지정 캐릭터 PP 일반등급</v>
      </c>
      <c r="N86">
        <f t="shared" ca="1" si="35"/>
        <v>93927</v>
      </c>
      <c r="O86">
        <f t="shared" ca="1" si="36"/>
        <v>14</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4200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243</v>
      </c>
      <c r="AD86">
        <v>1</v>
      </c>
      <c r="AE86" t="s">
        <v>130</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v>
      </c>
      <c r="AN86" t="str">
        <f t="shared" ca="1" si="42"/>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0.72361718259307151</v>
      </c>
      <c r="E87">
        <f t="shared" ca="1" si="50"/>
        <v>0.2488399163635564</v>
      </c>
      <c r="F87">
        <f t="shared" ca="1" si="50"/>
        <v>0.48543818628517033</v>
      </c>
      <c r="G87">
        <f t="shared" ca="1" si="50"/>
        <v>0.8642965684763404</v>
      </c>
      <c r="H87">
        <f t="shared" ca="1" si="50"/>
        <v>0.64416828873382748</v>
      </c>
      <c r="I87">
        <f t="shared" ca="1" si="50"/>
        <v>0.31749937151609886</v>
      </c>
      <c r="M87" t="str">
        <f t="shared" ca="1" si="34"/>
        <v>안 지정 캐릭터 PP 영웅등급</v>
      </c>
      <c r="N87">
        <f t="shared" ca="1" si="35"/>
        <v>24883</v>
      </c>
      <c r="O87">
        <f t="shared" ca="1" si="36"/>
        <v>5</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1500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203</v>
      </c>
      <c r="W87">
        <v>1</v>
      </c>
      <c r="X87" t="s">
        <v>126</v>
      </c>
      <c r="Z87">
        <v>1900</v>
      </c>
      <c r="AA87" t="str">
        <f t="shared" ca="1" si="38"/>
        <v>upn</v>
      </c>
      <c r="AB87" t="s">
        <v>92</v>
      </c>
      <c r="AC87">
        <v>74661</v>
      </c>
      <c r="AD87">
        <v>6</v>
      </c>
      <c r="AE87" t="s">
        <v>126</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v>
      </c>
      <c r="AN87" t="str">
        <f t="shared" ca="1" si="42"/>
        <v>{"dy":9,"sl":5,"tp":"upn","vl":"74661","cn":6,"pt":"GO","pr":1800}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0.98787792656055429</v>
      </c>
      <c r="E88">
        <f t="shared" ca="1" si="50"/>
        <v>0.71267266350745384</v>
      </c>
      <c r="F88">
        <f t="shared" ca="1" si="50"/>
        <v>3.8040746886840782E-2</v>
      </c>
      <c r="G88">
        <f t="shared" ca="1" si="50"/>
        <v>0.66682594620921143</v>
      </c>
      <c r="H88">
        <f t="shared" ca="1" si="50"/>
        <v>0.58914269330785296</v>
      </c>
      <c r="I88">
        <f t="shared" ca="1" si="50"/>
        <v>0.17161759655030628</v>
      </c>
      <c r="M88" t="str">
        <f t="shared" ca="1" si="34"/>
        <v>지정 장비</v>
      </c>
      <c r="N88" t="str">
        <f t="shared" ca="1" si="35"/>
        <v>Equip7001</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1800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241</v>
      </c>
      <c r="W88">
        <v>1</v>
      </c>
      <c r="X88" t="s">
        <v>126</v>
      </c>
      <c r="Z88">
        <v>29300</v>
      </c>
      <c r="AA88" t="str">
        <f t="shared" ca="1" si="38"/>
        <v>fe</v>
      </c>
      <c r="AB88" t="s">
        <v>82</v>
      </c>
      <c r="AC88" t="s">
        <v>241</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0.21141527712847874</v>
      </c>
      <c r="E89">
        <f t="shared" ca="1" si="50"/>
        <v>0.12738933055363699</v>
      </c>
      <c r="F89">
        <f t="shared" ca="1" si="50"/>
        <v>0.30344986654043626</v>
      </c>
      <c r="G89">
        <f t="shared" ca="1" si="50"/>
        <v>0.43508416032823227</v>
      </c>
      <c r="H89">
        <f t="shared" ca="1" si="50"/>
        <v>0.50589507073721462</v>
      </c>
      <c r="I89">
        <f t="shared" ca="1" si="50"/>
        <v>4.4663861646652148E-3</v>
      </c>
      <c r="M89" t="str">
        <f t="shared" ca="1" si="34"/>
        <v>지정 장비</v>
      </c>
      <c r="N89" t="str">
        <f t="shared" ca="1" si="35"/>
        <v>Equip1201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2500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261</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v>
      </c>
      <c r="AN89" t="str">
        <f t="shared" ca="1" si="42"/>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0.8962367894732054</v>
      </c>
      <c r="E90">
        <f t="shared" ca="1" si="50"/>
        <v>0.69276518077556271</v>
      </c>
      <c r="F90">
        <f t="shared" ca="1" si="50"/>
        <v>0.20847646115855256</v>
      </c>
      <c r="G90">
        <f t="shared" ca="1" si="50"/>
        <v>7.485627685901608E-2</v>
      </c>
      <c r="H90">
        <f t="shared" ca="1" si="50"/>
        <v>0.3108514941005126</v>
      </c>
      <c r="I90">
        <f t="shared" ca="1" si="50"/>
        <v>0.71518700589380491</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0.36053590006704073</v>
      </c>
      <c r="E91">
        <f t="shared" ca="1" si="50"/>
        <v>0.469177621091457</v>
      </c>
      <c r="F91">
        <f t="shared" ca="1" si="50"/>
        <v>0.28667070311461085</v>
      </c>
      <c r="G91">
        <f t="shared" ca="1" si="50"/>
        <v>0.58773794225322562</v>
      </c>
      <c r="H91">
        <f t="shared" ca="1" si="50"/>
        <v>0.43698971925321384</v>
      </c>
      <c r="I91">
        <f t="shared" ca="1" si="50"/>
        <v>0.2405503597501073</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0.53706798985692539</v>
      </c>
      <c r="E92">
        <f t="shared" ca="1" si="51"/>
        <v>0.94928473160073745</v>
      </c>
      <c r="F92">
        <f t="shared" ca="1" si="51"/>
        <v>0.68754485866483106</v>
      </c>
      <c r="G92">
        <f t="shared" ca="1" si="51"/>
        <v>0.34641512443058697</v>
      </c>
      <c r="H92">
        <f t="shared" ca="1" si="51"/>
        <v>0.66636470857736008</v>
      </c>
      <c r="I92">
        <f t="shared" ca="1" si="51"/>
        <v>0.43289672178507588</v>
      </c>
      <c r="M92" t="str">
        <f t="shared" ca="1" si="34"/>
        <v>지정 장비</v>
      </c>
      <c r="N92" t="str">
        <f t="shared" ca="1" si="35"/>
        <v>Equip8201</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39</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195</v>
      </c>
      <c r="W92">
        <v>1</v>
      </c>
      <c r="X92" t="s">
        <v>126</v>
      </c>
      <c r="Z92">
        <v>900</v>
      </c>
      <c r="AA92" t="str">
        <f t="shared" ca="1" si="38"/>
        <v>fe</v>
      </c>
      <c r="AB92" t="s">
        <v>82</v>
      </c>
      <c r="AC92" t="s">
        <v>496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v>
      </c>
      <c r="AN92" t="str">
        <f t="shared" ca="1" si="42"/>
        <v>{"dy":10,"sl":0,"tp":"fe","vl":"Equip2001","cn":1,"pt":"GO","pr":900}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0.969675563901918</v>
      </c>
      <c r="E93">
        <f t="shared" ca="1" si="51"/>
        <v>0.11825708331059204</v>
      </c>
      <c r="F93">
        <f t="shared" ca="1" si="51"/>
        <v>0.43953780180197033</v>
      </c>
      <c r="G93">
        <f t="shared" ca="1" si="51"/>
        <v>0.97107432154368378</v>
      </c>
      <c r="H93">
        <f t="shared" ca="1" si="51"/>
        <v>0.83513118429112054</v>
      </c>
      <c r="I93">
        <f t="shared" ca="1" si="51"/>
        <v>0.64638540289250068</v>
      </c>
      <c r="M93" t="str">
        <f t="shared" ca="1" si="34"/>
        <v>지정 장비</v>
      </c>
      <c r="N93" t="str">
        <f t="shared" ca="1" si="35"/>
        <v>Equip1001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800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278</v>
      </c>
      <c r="W93">
        <v>1</v>
      </c>
      <c r="X93" t="s">
        <v>126</v>
      </c>
      <c r="Z93">
        <v>1200</v>
      </c>
      <c r="AA93" t="str">
        <f t="shared" ca="1" si="38"/>
        <v>fe</v>
      </c>
      <c r="AB93" t="s">
        <v>82</v>
      </c>
      <c r="AC93" t="s">
        <v>497</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v>
      </c>
      <c r="AN93" t="str">
        <f t="shared" ca="1" si="42"/>
        <v>{"dy":10,"sl":1,"tp":"fe","vl":"Equip4102","cn":1,"pt":"GO","pr":1200}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0.69960650742898967</v>
      </c>
      <c r="E94">
        <f t="shared" ca="1" si="51"/>
        <v>0.7853907089466553</v>
      </c>
      <c r="F94">
        <f t="shared" ca="1" si="51"/>
        <v>0.36139977085377895</v>
      </c>
      <c r="G94">
        <f t="shared" ca="1" si="51"/>
        <v>0.71385616454268574</v>
      </c>
      <c r="H94">
        <f t="shared" ca="1" si="51"/>
        <v>0.54714389784028805</v>
      </c>
      <c r="I94">
        <f t="shared" ca="1" si="51"/>
        <v>0.21176126382923399</v>
      </c>
      <c r="M94" t="str">
        <f t="shared" ca="1" si="34"/>
        <v>안 지정 캐릭터 PP 영웅등급</v>
      </c>
      <c r="N94">
        <f t="shared" ca="1" si="35"/>
        <v>78539</v>
      </c>
      <c r="O94">
        <f t="shared" ca="1" si="36"/>
        <v>12</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3600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5</v>
      </c>
      <c r="AE94" t="s">
        <v>126</v>
      </c>
      <c r="AG94">
        <v>1500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v>
      </c>
      <c r="AN94" t="str">
        <f t="shared" ca="1" si="42"/>
        <v>{"dy":10,"sl":2,"tp":"upn","vl":"25208","cn":5,"pt":"GO","pr":1500}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0.33483295623318277</v>
      </c>
      <c r="E95">
        <f t="shared" ca="1" si="51"/>
        <v>0.39398775078135129</v>
      </c>
      <c r="F95">
        <f t="shared" ca="1" si="51"/>
        <v>0.49467482911553984</v>
      </c>
      <c r="G95">
        <f t="shared" ca="1" si="51"/>
        <v>0.18817673339956931</v>
      </c>
      <c r="H95">
        <f t="shared" ca="1" si="51"/>
        <v>0.93107904128321828</v>
      </c>
      <c r="I95">
        <f t="shared" ca="1" si="51"/>
        <v>0.83916977041960716</v>
      </c>
      <c r="M95" t="str">
        <f t="shared" ca="1" si="34"/>
        <v>안 지정 캐릭터 PP 일반등급</v>
      </c>
      <c r="N95">
        <f t="shared" ca="1" si="35"/>
        <v>39398</v>
      </c>
      <c r="O95">
        <f t="shared" ca="1" si="36"/>
        <v>7</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2100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bh</v>
      </c>
      <c r="AB95" t="s">
        <v>84</v>
      </c>
      <c r="AD95">
        <v>1</v>
      </c>
      <c r="AE95" t="s">
        <v>130</v>
      </c>
      <c r="AG95">
        <v>149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v>
      </c>
      <c r="AN95" t="str">
        <f t="shared" ca="1" si="42"/>
        <v>{"dy":10,"sl":3,"tp":"bh","cn":1,"pt":"DI","pr":149}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0.82427889917649888</v>
      </c>
      <c r="E96">
        <f t="shared" ca="1" si="51"/>
        <v>0.46012022861913127</v>
      </c>
      <c r="F96">
        <f t="shared" ca="1" si="51"/>
        <v>3.6404475871065767E-3</v>
      </c>
      <c r="G96">
        <f t="shared" ca="1" si="51"/>
        <v>0.23851307336763528</v>
      </c>
      <c r="H96">
        <f t="shared" ca="1" si="51"/>
        <v>0.75403843192019615</v>
      </c>
      <c r="I96">
        <f t="shared" ca="1" si="51"/>
        <v>0.77026024199151211</v>
      </c>
      <c r="M96" t="str">
        <f t="shared" ca="1" si="34"/>
        <v>안 지정 캐릭터 PP 일반등급</v>
      </c>
      <c r="N96">
        <f t="shared" ca="1" si="35"/>
        <v>46012</v>
      </c>
      <c r="O96">
        <f t="shared" ca="1" si="36"/>
        <v>8</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2400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0.83306858730674727</v>
      </c>
      <c r="E97">
        <f t="shared" ca="1" si="51"/>
        <v>0.7335490532980754</v>
      </c>
      <c r="F97">
        <f t="shared" ca="1" si="51"/>
        <v>0.12736301572023334</v>
      </c>
      <c r="G97">
        <f t="shared" ca="1" si="51"/>
        <v>7.9141832048897243E-2</v>
      </c>
      <c r="H97">
        <f t="shared" ca="1" si="51"/>
        <v>7.9661090650369859E-2</v>
      </c>
      <c r="I97">
        <f t="shared" ca="1" si="51"/>
        <v>0.67181447400331384</v>
      </c>
      <c r="M97" t="str">
        <f t="shared" ca="1" si="34"/>
        <v>안 지정 캐릭터 PP 일반등급</v>
      </c>
      <c r="N97">
        <f t="shared" ca="1" si="35"/>
        <v>73354</v>
      </c>
      <c r="O97">
        <f t="shared" ca="1" si="36"/>
        <v>11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3300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199</v>
      </c>
      <c r="W97">
        <v>1</v>
      </c>
      <c r="X97" t="s">
        <v>126</v>
      </c>
      <c r="Z97">
        <v>3300</v>
      </c>
      <c r="AA97" t="str">
        <f t="shared" ca="1" si="38"/>
        <v>fe</v>
      </c>
      <c r="AB97" t="s">
        <v>82</v>
      </c>
      <c r="AC97" t="s">
        <v>499</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v>
      </c>
      <c r="AN97" t="str">
        <f t="shared" ca="1" si="42"/>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0.67075954054540088</v>
      </c>
      <c r="E98">
        <f t="shared" ca="1" si="51"/>
        <v>5.4463289567453943E-2</v>
      </c>
      <c r="F98">
        <f t="shared" ca="1" si="51"/>
        <v>0.65489377726594222</v>
      </c>
      <c r="G98">
        <f t="shared" ca="1" si="51"/>
        <v>0.58397913616333208</v>
      </c>
      <c r="H98">
        <f t="shared" ca="1" si="51"/>
        <v>0.85106778622118961</v>
      </c>
      <c r="I98">
        <f t="shared" ca="1" si="51"/>
        <v>0.48353289402788313</v>
      </c>
      <c r="M98" t="str">
        <f t="shared" ca="1" si="34"/>
        <v>지정 장비</v>
      </c>
      <c r="N98" t="str">
        <f t="shared" ca="1" si="35"/>
        <v>Equip0202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3000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250</v>
      </c>
      <c r="W98">
        <v>1</v>
      </c>
      <c r="X98" t="s">
        <v>126</v>
      </c>
      <c r="Z98">
        <v>2600</v>
      </c>
      <c r="AA98" t="str">
        <f t="shared" ca="1" si="38"/>
        <v>uph</v>
      </c>
      <c r="AB98" t="s">
        <v>91</v>
      </c>
      <c r="AC98">
        <v>36875</v>
      </c>
      <c r="AD98">
        <v>9</v>
      </c>
      <c r="AE98" t="s">
        <v>126</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v>
      </c>
      <c r="AN98" t="str">
        <f t="shared" ca="1" si="42"/>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0.83765807756421873</v>
      </c>
      <c r="E99">
        <f t="shared" ca="1" si="51"/>
        <v>0.58917456186718964</v>
      </c>
      <c r="F99">
        <f t="shared" ca="1" si="51"/>
        <v>0.51289545200387132</v>
      </c>
      <c r="G99">
        <f t="shared" ca="1" si="51"/>
        <v>0.47779736687103402</v>
      </c>
      <c r="H99">
        <f t="shared" ca="1" si="51"/>
        <v>0.63046615806715067</v>
      </c>
      <c r="I99">
        <f t="shared" ca="1" si="51"/>
        <v>0.26634155982649765</v>
      </c>
      <c r="M99" t="str">
        <f t="shared" ca="1" si="34"/>
        <v>지정 장비</v>
      </c>
      <c r="N99" t="str">
        <f t="shared" ca="1" si="35"/>
        <v>Equip7001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1800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197</v>
      </c>
      <c r="W99">
        <v>1</v>
      </c>
      <c r="X99" t="s">
        <v>126</v>
      </c>
      <c r="Z99">
        <v>22300</v>
      </c>
      <c r="AA99" t="str">
        <f t="shared" ca="1" si="38"/>
        <v>fe</v>
      </c>
      <c r="AB99" t="s">
        <v>82</v>
      </c>
      <c r="AC99" t="s">
        <v>498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v>
      </c>
      <c r="AN99" t="str">
        <f t="shared" ca="1" si="42"/>
        <v>{"dy":10,"sl":7,"tp":"fe","vl":"Equip6301","cn":1,"pt":"GO","pr":22300}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0.17127994240625299</v>
      </c>
      <c r="E100">
        <f t="shared" ca="1" si="51"/>
        <v>0.87005039914282545</v>
      </c>
      <c r="F100">
        <f t="shared" ca="1" si="51"/>
        <v>0.25437156313525877</v>
      </c>
      <c r="G100">
        <f t="shared" ca="1" si="51"/>
        <v>0.65983139541640334</v>
      </c>
      <c r="H100">
        <f t="shared" ca="1" si="51"/>
        <v>0.87815986573681892</v>
      </c>
      <c r="I100">
        <f t="shared" ca="1" si="51"/>
        <v>0.26119237354726255</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0.94387635997052977</v>
      </c>
      <c r="E101">
        <f t="shared" ca="1" si="51"/>
        <v>0.63189839550976101</v>
      </c>
      <c r="F101">
        <f t="shared" ca="1" si="51"/>
        <v>0.92424012224239405</v>
      </c>
      <c r="G101">
        <f t="shared" ca="1" si="51"/>
        <v>0.86254988032962032</v>
      </c>
      <c r="H101">
        <f t="shared" ca="1" si="51"/>
        <v>3.6127526865207815E-2</v>
      </c>
      <c r="I101">
        <f t="shared" ca="1" si="51"/>
        <v>0.72664424268604988</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0.42198443710268085</v>
      </c>
      <c r="E102">
        <f t="shared" ca="1" si="52"/>
        <v>0.99708232018155363</v>
      </c>
      <c r="F102">
        <f t="shared" ca="1" si="52"/>
        <v>0.93408659914090175</v>
      </c>
      <c r="G102">
        <f t="shared" ca="1" si="52"/>
        <v>0.25353853247693903</v>
      </c>
      <c r="H102">
        <f t="shared" ca="1" si="52"/>
        <v>0.79015859854040993</v>
      </c>
      <c r="I102">
        <f t="shared" ca="1" si="52"/>
        <v>0.97845992065569165</v>
      </c>
      <c r="M102" t="str">
        <f t="shared" ca="1" si="34"/>
        <v>지정 장비</v>
      </c>
      <c r="N102" t="str">
        <f t="shared" ca="1" si="35"/>
        <v>Equip8302</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99</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fe</v>
      </c>
      <c r="AB102" t="s">
        <v>82</v>
      </c>
      <c r="AC102" t="s">
        <v>500</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v>
      </c>
      <c r="AN102" t="str">
        <f t="shared" ca="1" si="42"/>
        <v>{"dy":11,"sl":0,"tp":"fe","vl":"Equip0102","cn":1,"pt":"GO","pr":1500}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0.82623691164241875</v>
      </c>
      <c r="E103">
        <f t="shared" ca="1" si="52"/>
        <v>0.49157076635782693</v>
      </c>
      <c r="F103">
        <f t="shared" ca="1" si="52"/>
        <v>0.6648360791596869</v>
      </c>
      <c r="G103">
        <f t="shared" ca="1" si="52"/>
        <v>0.11309191268809127</v>
      </c>
      <c r="H103">
        <f t="shared" ca="1" si="52"/>
        <v>0.4658014351897809</v>
      </c>
      <c r="I103">
        <f t="shared" ca="1" si="52"/>
        <v>0.53127935912761071</v>
      </c>
      <c r="M103" t="str">
        <f t="shared" ca="1" si="34"/>
        <v>지정 장비</v>
      </c>
      <c r="N103" t="str">
        <f t="shared" ca="1" si="35"/>
        <v>Equip4102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1300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204</v>
      </c>
      <c r="W103">
        <v>1</v>
      </c>
      <c r="X103" t="s">
        <v>130</v>
      </c>
      <c r="Z103">
        <v>16</v>
      </c>
      <c r="AA103" t="str">
        <f t="shared" ca="1" si="38"/>
        <v>uph</v>
      </c>
      <c r="AB103" t="s">
        <v>91</v>
      </c>
      <c r="AC103">
        <v>18914</v>
      </c>
      <c r="AD103">
        <v>11</v>
      </c>
      <c r="AE103" t="s">
        <v>304</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v>
      </c>
      <c r="AN103" t="str">
        <f t="shared" ca="1" si="42"/>
        <v>{"dy":11,"sl":1,"tp":"uph","vl":"18914","cn":11,"pt":"DI","pr":3}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0.66688654851863727</v>
      </c>
      <c r="E104">
        <f t="shared" ca="1" si="52"/>
        <v>0.24675886832923255</v>
      </c>
      <c r="F104">
        <f t="shared" ca="1" si="52"/>
        <v>0.46851839112333027</v>
      </c>
      <c r="G104">
        <f t="shared" ca="1" si="52"/>
        <v>0.71311320063333328</v>
      </c>
      <c r="H104">
        <f t="shared" ca="1" si="52"/>
        <v>0.2232148179927147</v>
      </c>
      <c r="I104">
        <f t="shared" ca="1" si="52"/>
        <v>0.49729691311134494</v>
      </c>
      <c r="M104" t="str">
        <f t="shared" ca="1" si="34"/>
        <v>안 지정 캐릭터 PP 영웅등급</v>
      </c>
      <c r="N104">
        <f t="shared" ca="1" si="35"/>
        <v>24675</v>
      </c>
      <c r="O104">
        <f t="shared" ca="1" si="36"/>
        <v>5</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1500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501</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v>
      </c>
      <c r="AN104" t="str">
        <f t="shared" ca="1" si="42"/>
        <v>{"dy":11,"sl":2,"tp":"fe","vl":"Equip1002","cn":1,"pt":"GO","pr":700}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0.9506956131194757</v>
      </c>
      <c r="E105">
        <f t="shared" ca="1" si="52"/>
        <v>0.36585769719549832</v>
      </c>
      <c r="F105">
        <f t="shared" ca="1" si="52"/>
        <v>0.51845743164976499</v>
      </c>
      <c r="G105">
        <f t="shared" ca="1" si="52"/>
        <v>0.40665810687606541</v>
      </c>
      <c r="H105">
        <f t="shared" ca="1" si="52"/>
        <v>0.46836960058884081</v>
      </c>
      <c r="I105">
        <f t="shared" ca="1" si="52"/>
        <v>0.18150753736583025</v>
      </c>
      <c r="M105" t="str">
        <f t="shared" ca="1" si="34"/>
        <v>안 지정 캐릭터 PP 일반등급</v>
      </c>
      <c r="N105">
        <f t="shared" ca="1" si="35"/>
        <v>36585</v>
      </c>
      <c r="O105">
        <f t="shared" ca="1" si="36"/>
        <v>7</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2100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404</v>
      </c>
      <c r="AD105">
        <v>1</v>
      </c>
      <c r="AE105" t="s">
        <v>130</v>
      </c>
      <c r="AF105">
        <v>179</v>
      </c>
      <c r="AG105">
        <v>119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v>
      </c>
      <c r="AN105" t="str">
        <f t="shared" ca="1" si="42"/>
        <v>{"dy":11,"sl":3,"tp":"fe","vl":"Equip3401","cn":1,"pt":"DI","pp":179,"pr":119}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0.98183803575151885</v>
      </c>
      <c r="E106">
        <f t="shared" ca="1" si="52"/>
        <v>0.73581022209125568</v>
      </c>
      <c r="F106">
        <f t="shared" ca="1" si="52"/>
        <v>0.79063622098231234</v>
      </c>
      <c r="G106">
        <f t="shared" ca="1" si="52"/>
        <v>9.7834447110180744E-2</v>
      </c>
      <c r="H106">
        <f t="shared" ca="1" si="52"/>
        <v>0.18807639294385758</v>
      </c>
      <c r="I106">
        <f t="shared" ca="1" si="52"/>
        <v>0.23381477386160587</v>
      </c>
      <c r="M106" t="str">
        <f t="shared" ca="1" si="34"/>
        <v>안 지정 캐릭터 PP 일반등급</v>
      </c>
      <c r="N106">
        <f t="shared" ca="1" si="35"/>
        <v>73581</v>
      </c>
      <c r="O106">
        <f t="shared" ca="1" si="36"/>
        <v>11</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3300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6</v>
      </c>
      <c r="AE106" t="s">
        <v>126</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v>
      </c>
      <c r="AN106" t="str">
        <f t="shared" ca="1" si="42"/>
        <v>{"dy":11,"sl":4,"tp":"upn","vl":"81752","cn":6,"pt":"GO","pr":1800}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0.23366309937173979</v>
      </c>
      <c r="E107">
        <f t="shared" ca="1" si="52"/>
        <v>0.53347218832194787</v>
      </c>
      <c r="F107">
        <f t="shared" ca="1" si="52"/>
        <v>0.12271309965946564</v>
      </c>
      <c r="G107">
        <f t="shared" ca="1" si="52"/>
        <v>0.68130667977512593</v>
      </c>
      <c r="H107">
        <f t="shared" ca="1" si="52"/>
        <v>2.8290781181885993E-2</v>
      </c>
      <c r="I107">
        <f t="shared" ca="1" si="52"/>
        <v>0.52598102389604939</v>
      </c>
      <c r="M107" t="str">
        <f t="shared" ca="1" si="34"/>
        <v>지정 장비</v>
      </c>
      <c r="N107" t="str">
        <f t="shared" ca="1" si="35"/>
        <v>Equip4301</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7500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193</v>
      </c>
      <c r="AD107">
        <v>1</v>
      </c>
      <c r="AE107" t="s">
        <v>126</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v>
      </c>
      <c r="AN107" t="str">
        <f t="shared" ca="1" si="42"/>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0.40219119347101873</v>
      </c>
      <c r="E108">
        <f t="shared" ca="1" si="52"/>
        <v>0.75327492851005207</v>
      </c>
      <c r="F108">
        <f t="shared" ca="1" si="52"/>
        <v>0.13967455460655398</v>
      </c>
      <c r="G108">
        <f t="shared" ca="1" si="52"/>
        <v>0.13658323817080564</v>
      </c>
      <c r="H108">
        <f t="shared" ca="1" si="52"/>
        <v>0.66220243422749747</v>
      </c>
      <c r="I108">
        <f t="shared" ca="1" si="52"/>
        <v>0.51049324539286767</v>
      </c>
      <c r="M108" t="str">
        <f t="shared" ca="1" si="34"/>
        <v>지정 장비</v>
      </c>
      <c r="N108" t="str">
        <f t="shared" ca="1" si="35"/>
        <v>Equip7101</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3500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111</v>
      </c>
      <c r="W108">
        <v>1</v>
      </c>
      <c r="X108" t="s">
        <v>126</v>
      </c>
      <c r="Z108">
        <v>3200</v>
      </c>
      <c r="AA108" t="str">
        <f t="shared" ca="1" si="38"/>
        <v>fe</v>
      </c>
      <c r="AB108" t="s">
        <v>82</v>
      </c>
      <c r="AC108" t="s">
        <v>417</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v>
      </c>
      <c r="AN108" t="str">
        <f t="shared" ca="1" si="42"/>
        <v>{"dy":11,"sl":6,"tp":"fe","vl":"Equip7102","cn":1,"pt":"GO","pr":3200}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0.3661446432393991</v>
      </c>
      <c r="E109">
        <f t="shared" ca="1" si="52"/>
        <v>0.33581497910914115</v>
      </c>
      <c r="F109">
        <f t="shared" ca="1" si="52"/>
        <v>0.37239225822152688</v>
      </c>
      <c r="G109">
        <f t="shared" ca="1" si="52"/>
        <v>0.43128667471423099</v>
      </c>
      <c r="H109">
        <f t="shared" ca="1" si="52"/>
        <v>0.47808045497609308</v>
      </c>
      <c r="I109">
        <f t="shared" ca="1" si="52"/>
        <v>0.48961360700533452</v>
      </c>
      <c r="M109" t="str">
        <f t="shared" ca="1" si="34"/>
        <v>지정 장비</v>
      </c>
      <c r="N109" t="str">
        <f t="shared" ca="1" si="35"/>
        <v>Equip4001</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202</v>
      </c>
      <c r="W109">
        <v>1</v>
      </c>
      <c r="X109" t="s">
        <v>126</v>
      </c>
      <c r="Z109">
        <v>700</v>
      </c>
      <c r="AA109" t="str">
        <f t="shared" ca="1" si="38"/>
        <v>uph</v>
      </c>
      <c r="AB109" t="s">
        <v>91</v>
      </c>
      <c r="AC109">
        <v>60496</v>
      </c>
      <c r="AD109">
        <v>9</v>
      </c>
      <c r="AE109" t="s">
        <v>126</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v>
      </c>
      <c r="AN109" t="str">
        <f t="shared" ca="1" si="42"/>
        <v>{"dy":11,"sl":7,"tp":"uph","vl":"60496","cn":9,"pt":"GO","pr":2700}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0.28417305747785315</v>
      </c>
      <c r="E110">
        <f t="shared" ca="1" si="52"/>
        <v>0.61287586907604397</v>
      </c>
      <c r="F110">
        <f t="shared" ca="1" si="52"/>
        <v>0.14330144980747295</v>
      </c>
      <c r="G110">
        <f t="shared" ca="1" si="52"/>
        <v>0.1672184366520576</v>
      </c>
      <c r="H110">
        <f t="shared" ca="1" si="52"/>
        <v>0.67611119457525359</v>
      </c>
      <c r="I110">
        <f t="shared" ca="1" si="52"/>
        <v>0.64241934492875907</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0.89992918238489472</v>
      </c>
      <c r="E111">
        <f t="shared" ca="1" si="52"/>
        <v>0.18565905179265119</v>
      </c>
      <c r="F111">
        <f t="shared" ca="1" si="52"/>
        <v>0.35658512178051527</v>
      </c>
      <c r="G111">
        <f t="shared" ca="1" si="52"/>
        <v>0.89445908006125452</v>
      </c>
      <c r="H111">
        <f t="shared" ca="1" si="52"/>
        <v>0.68789180407854089</v>
      </c>
      <c r="I111">
        <f t="shared" ca="1" si="52"/>
        <v>0.12852260883136069</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0.47771368532162473</v>
      </c>
      <c r="E112">
        <f t="shared" ca="1" si="53"/>
        <v>0.14341082745089684</v>
      </c>
      <c r="F112">
        <f t="shared" ca="1" si="53"/>
        <v>0.86375260733535453</v>
      </c>
      <c r="G112">
        <f t="shared" ca="1" si="53"/>
        <v>0.84278527119975311</v>
      </c>
      <c r="H112">
        <f t="shared" ca="1" si="53"/>
        <v>0.80111458693007154</v>
      </c>
      <c r="I112">
        <f t="shared" ca="1" si="53"/>
        <v>0.23373150436905488</v>
      </c>
      <c r="M112" t="str">
        <f t="shared" ca="1" si="34"/>
        <v>지정 장비</v>
      </c>
      <c r="N112" t="str">
        <f t="shared" ca="1" si="35"/>
        <v>Equip1101</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1100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v>
      </c>
      <c r="AN112" t="str">
        <f t="shared" ca="1" si="42"/>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0.3561207479916314</v>
      </c>
      <c r="E113">
        <f t="shared" ca="1" si="53"/>
        <v>0.74254447019055825</v>
      </c>
      <c r="F113">
        <f t="shared" ca="1" si="53"/>
        <v>0.88795781249701522</v>
      </c>
      <c r="G113">
        <f t="shared" ca="1" si="53"/>
        <v>0.23910130785074579</v>
      </c>
      <c r="H113">
        <f t="shared" ca="1" si="53"/>
        <v>0.50178974341905569</v>
      </c>
      <c r="I113">
        <f t="shared" ca="1" si="53"/>
        <v>0.36671660031968345</v>
      </c>
      <c r="M113" t="str">
        <f t="shared" ca="1" si="34"/>
        <v>지정 장비</v>
      </c>
      <c r="N113" t="str">
        <f t="shared" ca="1" si="35"/>
        <v>Equip6202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15</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192</v>
      </c>
      <c r="W113">
        <v>1</v>
      </c>
      <c r="X113" t="s">
        <v>126</v>
      </c>
      <c r="Z113">
        <v>1200</v>
      </c>
      <c r="AA113" t="str">
        <f t="shared" ca="1" si="38"/>
        <v>fe</v>
      </c>
      <c r="AB113" t="s">
        <v>82</v>
      </c>
      <c r="AC113" t="s">
        <v>192</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v>
      </c>
      <c r="AN113" t="str">
        <f t="shared" ca="1" si="42"/>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0.67459926033888473</v>
      </c>
      <c r="E114">
        <f t="shared" ca="1" si="53"/>
        <v>0.88080946603953514</v>
      </c>
      <c r="F114">
        <f t="shared" ca="1" si="53"/>
        <v>0.53568691751151765</v>
      </c>
      <c r="G114">
        <f t="shared" ca="1" si="53"/>
        <v>0.60095458387499978</v>
      </c>
      <c r="H114">
        <f t="shared" ca="1" si="53"/>
        <v>0.18813928769039534</v>
      </c>
      <c r="I114">
        <f t="shared" ca="1" si="53"/>
        <v>0.33458884317020499</v>
      </c>
      <c r="M114" t="str">
        <f t="shared" ca="1" si="34"/>
        <v>안 지정 캐릭터 PP 영웅등급</v>
      </c>
      <c r="N114">
        <f t="shared" ca="1" si="35"/>
        <v>88080</v>
      </c>
      <c r="O114">
        <f t="shared" ca="1" si="36"/>
        <v>13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3900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v>
      </c>
      <c r="AN114" t="str">
        <f t="shared" ca="1" si="42"/>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0.3844508079818878</v>
      </c>
      <c r="E115">
        <f t="shared" ca="1" si="53"/>
        <v>0.44816083343039392</v>
      </c>
      <c r="F115">
        <f t="shared" ca="1" si="53"/>
        <v>0.47480771526611154</v>
      </c>
      <c r="G115">
        <f t="shared" ca="1" si="53"/>
        <v>0.25556205207037741</v>
      </c>
      <c r="H115">
        <f t="shared" ca="1" si="53"/>
        <v>0.40210204686330853</v>
      </c>
      <c r="I115">
        <f t="shared" ca="1" si="53"/>
        <v>0.15358285315162212</v>
      </c>
      <c r="M115" t="str">
        <f t="shared" ca="1" si="34"/>
        <v>안 지정 캐릭터 PP 일반등급</v>
      </c>
      <c r="N115">
        <f t="shared" ca="1" si="35"/>
        <v>44816</v>
      </c>
      <c r="O115">
        <f t="shared" ca="1" si="36"/>
        <v>8</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2400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366</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v>
      </c>
      <c r="AN115" t="str">
        <f t="shared" ca="1" si="42"/>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0.68833229798249806</v>
      </c>
      <c r="E116">
        <f t="shared" ca="1" si="53"/>
        <v>0.4432733372053943</v>
      </c>
      <c r="F116">
        <f t="shared" ca="1" si="53"/>
        <v>0.66664083179673639</v>
      </c>
      <c r="G116">
        <f t="shared" ca="1" si="53"/>
        <v>0.66335786520875073</v>
      </c>
      <c r="H116">
        <f t="shared" ca="1" si="53"/>
        <v>8.9265769330219125E-2</v>
      </c>
      <c r="I116">
        <f t="shared" ca="1" si="53"/>
        <v>0.67268394590506375</v>
      </c>
      <c r="M116" t="str">
        <f t="shared" ca="1" si="34"/>
        <v>안 지정 캐릭터 PP 일반등급</v>
      </c>
      <c r="N116">
        <f t="shared" ca="1" si="35"/>
        <v>44327</v>
      </c>
      <c r="O116">
        <f t="shared" ca="1" si="36"/>
        <v>8</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2400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365</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v>
      </c>
      <c r="AN116" t="str">
        <f t="shared" ca="1" si="42"/>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6.6139618382293208E-2</v>
      </c>
      <c r="E117">
        <f t="shared" ca="1" si="53"/>
        <v>0.39201014264846556</v>
      </c>
      <c r="F117">
        <f t="shared" ca="1" si="53"/>
        <v>7.9725629065392156E-2</v>
      </c>
      <c r="G117">
        <f t="shared" ca="1" si="53"/>
        <v>0.44208289786184174</v>
      </c>
      <c r="H117">
        <f t="shared" ca="1" si="53"/>
        <v>0.25828667745969691</v>
      </c>
      <c r="I117">
        <f t="shared" ca="1" si="53"/>
        <v>0.68250507111862657</v>
      </c>
      <c r="M117" t="str">
        <f t="shared" ca="1" si="34"/>
        <v>지정 장비</v>
      </c>
      <c r="N117" t="str">
        <f t="shared" ca="1" si="35"/>
        <v>Equip3201</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3200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fe</v>
      </c>
      <c r="AB117" t="s">
        <v>82</v>
      </c>
      <c r="AC117" t="s">
        <v>184</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0.28472585188085175</v>
      </c>
      <c r="E118">
        <f t="shared" ca="1" si="53"/>
        <v>0.48046139525112763</v>
      </c>
      <c r="F118">
        <f t="shared" ca="1" si="53"/>
        <v>0.13987589812293932</v>
      </c>
      <c r="G118">
        <f t="shared" ca="1" si="53"/>
        <v>0.16876951532544138</v>
      </c>
      <c r="H118">
        <f t="shared" ca="1" si="53"/>
        <v>0.64305730838519859</v>
      </c>
      <c r="I118">
        <f t="shared" ca="1" si="53"/>
        <v>0.18323404645983143</v>
      </c>
      <c r="M118" t="str">
        <f t="shared" ca="1" si="34"/>
        <v>지정 장비</v>
      </c>
      <c r="N118" t="str">
        <f t="shared" ca="1" si="35"/>
        <v>Equip6001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1800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248</v>
      </c>
      <c r="W118">
        <v>1</v>
      </c>
      <c r="X118" t="s">
        <v>126</v>
      </c>
      <c r="Z118">
        <v>9600</v>
      </c>
      <c r="AA118" t="str">
        <f t="shared" ca="1" si="38"/>
        <v>fe</v>
      </c>
      <c r="AB118" t="s">
        <v>82</v>
      </c>
      <c r="AC118" t="s">
        <v>248</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0.4139877615039903</v>
      </c>
      <c r="E119">
        <f t="shared" ca="1" si="53"/>
        <v>0.12961904910073563</v>
      </c>
      <c r="F119">
        <f t="shared" ca="1" si="53"/>
        <v>0.18029542497175433</v>
      </c>
      <c r="G119">
        <f t="shared" ca="1" si="53"/>
        <v>0.14384201676211439</v>
      </c>
      <c r="H119">
        <f t="shared" ca="1" si="53"/>
        <v>0.87029867347085133</v>
      </c>
      <c r="I119">
        <f t="shared" ca="1" si="53"/>
        <v>0.58570622135711736</v>
      </c>
      <c r="M119" t="str">
        <f t="shared" ca="1" si="34"/>
        <v>지정 장비</v>
      </c>
      <c r="N119" t="str">
        <f t="shared" ca="1" si="35"/>
        <v>Equip1201</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DI</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5</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296</v>
      </c>
      <c r="W119">
        <v>1</v>
      </c>
      <c r="X119" t="s">
        <v>126</v>
      </c>
      <c r="Z119">
        <v>5300</v>
      </c>
      <c r="AA119" t="str">
        <f t="shared" ca="1" si="38"/>
        <v>fe</v>
      </c>
      <c r="AB119" t="s">
        <v>82</v>
      </c>
      <c r="AC119" t="s">
        <v>363</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7.406700361096652E-2</v>
      </c>
      <c r="E120">
        <f t="shared" ca="1" si="53"/>
        <v>0.18581767427574158</v>
      </c>
      <c r="F120">
        <f t="shared" ca="1" si="53"/>
        <v>0.97600883363620106</v>
      </c>
      <c r="G120">
        <f t="shared" ca="1" si="53"/>
        <v>0.89642621673741352</v>
      </c>
      <c r="H120">
        <f t="shared" ca="1" si="53"/>
        <v>0.71491715378307841</v>
      </c>
      <c r="I120">
        <f t="shared" ca="1" si="53"/>
        <v>0.83231817589573032</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0.16706748872826604</v>
      </c>
      <c r="E121">
        <f t="shared" ca="1" si="53"/>
        <v>0.43182176151569007</v>
      </c>
      <c r="F121">
        <f t="shared" ca="1" si="53"/>
        <v>0.67468673162771997</v>
      </c>
      <c r="G121">
        <f t="shared" ca="1" si="53"/>
        <v>0.91576632785325152</v>
      </c>
      <c r="H121">
        <f t="shared" ca="1" si="53"/>
        <v>0.64919053850953223</v>
      </c>
      <c r="I121">
        <f t="shared" ca="1" si="53"/>
        <v>0.73685682609210346</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0.36385252981423577</v>
      </c>
      <c r="E122">
        <f t="shared" ca="1" si="54"/>
        <v>0.81324472848396945</v>
      </c>
      <c r="F122">
        <f t="shared" ca="1" si="54"/>
        <v>3.0975425836831882E-2</v>
      </c>
      <c r="G122">
        <f t="shared" ca="1" si="54"/>
        <v>0.99335227915164415</v>
      </c>
      <c r="H122">
        <f t="shared" ca="1" si="54"/>
        <v>0.18792767095139262</v>
      </c>
      <c r="I122">
        <f t="shared" ca="1" si="54"/>
        <v>0.24976513032163228</v>
      </c>
      <c r="M122" t="str">
        <f t="shared" ca="1" si="34"/>
        <v>지정 장비</v>
      </c>
      <c r="N122" t="str">
        <f t="shared" ca="1" si="35"/>
        <v>Equip7101</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3300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252</v>
      </c>
      <c r="W122">
        <v>1</v>
      </c>
      <c r="X122" t="s">
        <v>126</v>
      </c>
      <c r="Z122">
        <v>900</v>
      </c>
      <c r="AA122" t="str">
        <f t="shared" ca="1" si="38"/>
        <v>fe</v>
      </c>
      <c r="AB122" t="s">
        <v>82</v>
      </c>
      <c r="AC122" t="s">
        <v>252</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0.79837043977957478</v>
      </c>
      <c r="E123">
        <f t="shared" ca="1" si="54"/>
        <v>0.97974992033422081</v>
      </c>
      <c r="F123">
        <f t="shared" ca="1" si="54"/>
        <v>0.24081240252303471</v>
      </c>
      <c r="G123">
        <f t="shared" ca="1" si="54"/>
        <v>0.35603437452420605</v>
      </c>
      <c r="H123">
        <f t="shared" ca="1" si="54"/>
        <v>0.78912737895988772</v>
      </c>
      <c r="I123">
        <f t="shared" ca="1" si="54"/>
        <v>0.54551936164372028</v>
      </c>
      <c r="M123" t="str">
        <f t="shared" ca="1" si="34"/>
        <v>지정 장비</v>
      </c>
      <c r="N123" t="str">
        <f t="shared" ca="1" si="35"/>
        <v>Equip8301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95</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253</v>
      </c>
      <c r="W123">
        <v>1</v>
      </c>
      <c r="X123" t="s">
        <v>126</v>
      </c>
      <c r="Z123">
        <v>900</v>
      </c>
      <c r="AA123" t="str">
        <f t="shared" ca="1" si="38"/>
        <v>fe</v>
      </c>
      <c r="AB123" t="s">
        <v>82</v>
      </c>
      <c r="AC123" t="s">
        <v>253</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0.98076879881037704</v>
      </c>
      <c r="E124">
        <f t="shared" ca="1" si="54"/>
        <v>0.7243967985390406</v>
      </c>
      <c r="F124">
        <f t="shared" ca="1" si="54"/>
        <v>0.85341895626548292</v>
      </c>
      <c r="G124">
        <f t="shared" ca="1" si="54"/>
        <v>0.89058649013031077</v>
      </c>
      <c r="H124">
        <f t="shared" ca="1" si="54"/>
        <v>0.41535535493482378</v>
      </c>
      <c r="I124">
        <f t="shared" ca="1" si="54"/>
        <v>0.88812913647031488</v>
      </c>
      <c r="M124" t="str">
        <f t="shared" ca="1" si="34"/>
        <v>안 지정 캐릭터 PP 영웅등급</v>
      </c>
      <c r="N124">
        <f t="shared" ca="1" si="35"/>
        <v>72439</v>
      </c>
      <c r="O124">
        <f t="shared" ca="1" si="36"/>
        <v>11</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3300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0.54797679583507652</v>
      </c>
      <c r="E125">
        <f t="shared" ca="1" si="54"/>
        <v>0.9119657613959361</v>
      </c>
      <c r="F125">
        <f t="shared" ca="1" si="54"/>
        <v>0.85616746800585453</v>
      </c>
      <c r="G125">
        <f t="shared" ca="1" si="54"/>
        <v>0.94073905397239288</v>
      </c>
      <c r="H125">
        <f t="shared" ca="1" si="54"/>
        <v>0.54774470087119453</v>
      </c>
      <c r="I125">
        <f t="shared" ca="1" si="54"/>
        <v>5.2572406165184105E-2</v>
      </c>
      <c r="M125" t="str">
        <f t="shared" ca="1" si="34"/>
        <v>안 지정 캐릭터 PP 일반등급</v>
      </c>
      <c r="N125">
        <f t="shared" ca="1" si="35"/>
        <v>91196</v>
      </c>
      <c r="O125">
        <f t="shared" ca="1" si="36"/>
        <v>13</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3900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375</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0.80783706496471519</v>
      </c>
      <c r="E126">
        <f t="shared" ca="1" si="54"/>
        <v>0.86147766889645661</v>
      </c>
      <c r="F126">
        <f t="shared" ca="1" si="54"/>
        <v>0.56293963686457482</v>
      </c>
      <c r="G126">
        <f t="shared" ca="1" si="54"/>
        <v>0.82531503416994456</v>
      </c>
      <c r="H126">
        <f t="shared" ca="1" si="54"/>
        <v>0.12019611305645017</v>
      </c>
      <c r="I126">
        <f t="shared" ca="1" si="54"/>
        <v>0.17729266894553763</v>
      </c>
      <c r="M126" t="str">
        <f t="shared" ca="1" si="34"/>
        <v>안 지정 캐릭터 PP 일반등급</v>
      </c>
      <c r="N126">
        <f t="shared" ca="1" si="35"/>
        <v>86147</v>
      </c>
      <c r="O126">
        <f t="shared" ca="1" si="36"/>
        <v>13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3900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207</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0.73838008855014803</v>
      </c>
      <c r="E127">
        <f t="shared" ca="1" si="54"/>
        <v>0.10574037944720049</v>
      </c>
      <c r="F127">
        <f t="shared" ca="1" si="54"/>
        <v>0.64947501372719896</v>
      </c>
      <c r="G127">
        <f t="shared" ca="1" si="54"/>
        <v>0.70501969011468624</v>
      </c>
      <c r="H127">
        <f t="shared" ca="1" si="54"/>
        <v>0.29473614320169728</v>
      </c>
      <c r="I127">
        <f t="shared" ca="1" si="54"/>
        <v>0.50996699180785121</v>
      </c>
      <c r="M127" t="str">
        <f t="shared" ca="1" si="34"/>
        <v>안 지정 캐릭터 PP 영웅등급</v>
      </c>
      <c r="N127">
        <f t="shared" ca="1" si="35"/>
        <v>10574</v>
      </c>
      <c r="O127">
        <f t="shared" ca="1" si="36"/>
        <v>4</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1200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198</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0.99838761497283768</v>
      </c>
      <c r="E128">
        <f t="shared" ca="1" si="54"/>
        <v>0.66328692470718176</v>
      </c>
      <c r="F128">
        <f t="shared" ca="1" si="54"/>
        <v>0.45297611420013639</v>
      </c>
      <c r="G128">
        <f t="shared" ca="1" si="54"/>
        <v>0.47299589011727949</v>
      </c>
      <c r="H128">
        <f t="shared" ca="1" si="54"/>
        <v>0.81739056089201167</v>
      </c>
      <c r="I128">
        <f t="shared" ca="1" si="54"/>
        <v>0.90771320326928395</v>
      </c>
      <c r="M128" t="str">
        <f t="shared" ca="1" si="34"/>
        <v>지정 장비</v>
      </c>
      <c r="N128" t="str">
        <f t="shared" ca="1" si="35"/>
        <v>Equip6301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22900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207</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0.72189174191792382</v>
      </c>
      <c r="E129">
        <f t="shared" ca="1" si="54"/>
        <v>0.32521553705728368</v>
      </c>
      <c r="F129">
        <f t="shared" ca="1" si="54"/>
        <v>0.94015385400428153</v>
      </c>
      <c r="G129">
        <f t="shared" ca="1" si="54"/>
        <v>0.36231353332445371</v>
      </c>
      <c r="H129">
        <f t="shared" ca="1" si="54"/>
        <v>0.45351222645815736</v>
      </c>
      <c r="I129">
        <f t="shared" ca="1" si="54"/>
        <v>0.65216293144600301</v>
      </c>
      <c r="M129" t="str">
        <f t="shared" ca="1" si="34"/>
        <v>지정 장비</v>
      </c>
      <c r="N129" t="str">
        <f t="shared" ca="1" si="35"/>
        <v>Equip3302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7700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243</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0.46143500450633257</v>
      </c>
      <c r="E130">
        <f t="shared" ca="1" si="54"/>
        <v>0.74745250213928416</v>
      </c>
      <c r="F130">
        <f t="shared" ca="1" si="54"/>
        <v>0.68046531524431508</v>
      </c>
      <c r="G130">
        <f t="shared" ca="1" si="54"/>
        <v>0.84755103773079155</v>
      </c>
      <c r="H130">
        <f t="shared" ca="1" si="54"/>
        <v>0.74344131458111584</v>
      </c>
      <c r="I130">
        <f t="shared" ca="1" si="54"/>
        <v>0.9531773583433325</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0.82849900185527625</v>
      </c>
      <c r="E131">
        <f t="shared" ca="1" si="54"/>
        <v>7.8448629038763928E-2</v>
      </c>
      <c r="F131">
        <f t="shared" ca="1" si="54"/>
        <v>0.47595884124047783</v>
      </c>
      <c r="G131">
        <f t="shared" ca="1" si="54"/>
        <v>0.76950752164052194</v>
      </c>
      <c r="H131">
        <f t="shared" ca="1" si="54"/>
        <v>0.55333329508096973</v>
      </c>
      <c r="I131">
        <f t="shared" ca="1" si="54"/>
        <v>0.53304261607520753</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0.28614363452269242</v>
      </c>
      <c r="E132">
        <f t="shared" ca="1" si="65"/>
        <v>0.42505864869598775</v>
      </c>
      <c r="F132">
        <f t="shared" ca="1" si="65"/>
        <v>0.76557191511646927</v>
      </c>
      <c r="G132">
        <f t="shared" ca="1" si="65"/>
        <v>0.25221001464930337</v>
      </c>
      <c r="H132">
        <f t="shared" ca="1" si="65"/>
        <v>0.85210158557874882</v>
      </c>
      <c r="I132">
        <f t="shared" ca="1" si="65"/>
        <v>0.81395609316183004</v>
      </c>
      <c r="M132" t="str">
        <f t="shared" ca="1" si="56"/>
        <v>지정 장비</v>
      </c>
      <c r="N132" t="str">
        <f t="shared" ca="1" si="57"/>
        <v>Equip3301</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12</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8.9694967331884534E-2</v>
      </c>
      <c r="E133">
        <f t="shared" ca="1" si="65"/>
        <v>0.53865776144530719</v>
      </c>
      <c r="F133">
        <f t="shared" ca="1" si="65"/>
        <v>8.296149755874449E-2</v>
      </c>
      <c r="G133">
        <f t="shared" ca="1" si="65"/>
        <v>0.15920117623680186</v>
      </c>
      <c r="H133">
        <f t="shared" ca="1" si="65"/>
        <v>0.97867409583759912</v>
      </c>
      <c r="I133">
        <f t="shared" ca="1" si="65"/>
        <v>0.24916988616870428</v>
      </c>
      <c r="M133" t="str">
        <f t="shared" ca="1" si="56"/>
        <v>지정 장비</v>
      </c>
      <c r="N133" t="str">
        <f t="shared" ca="1" si="57"/>
        <v>Equip4301</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254</v>
      </c>
      <c r="W133">
        <v>1</v>
      </c>
      <c r="X133" t="s">
        <v>130</v>
      </c>
      <c r="Z133">
        <v>11</v>
      </c>
      <c r="AA133" t="str">
        <f t="shared" ca="1" si="60"/>
        <v>fe</v>
      </c>
      <c r="AB133" t="s">
        <v>82</v>
      </c>
      <c r="AC133" t="s">
        <v>367</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0.76066949149372853</v>
      </c>
      <c r="E134">
        <f t="shared" ca="1" si="65"/>
        <v>0.29239140401066155</v>
      </c>
      <c r="F134">
        <f t="shared" ca="1" si="65"/>
        <v>0.12302004331900673</v>
      </c>
      <c r="G134">
        <f t="shared" ca="1" si="65"/>
        <v>0.95200065034303727</v>
      </c>
      <c r="H134">
        <f t="shared" ca="1" si="65"/>
        <v>0.51219170725094099</v>
      </c>
      <c r="I134">
        <f t="shared" ca="1" si="65"/>
        <v>0.63913638237707804</v>
      </c>
      <c r="M134" t="str">
        <f t="shared" ca="1" si="56"/>
        <v>안 지정 캐릭터 PP 영웅등급</v>
      </c>
      <c r="N134">
        <f t="shared" ca="1" si="57"/>
        <v>29239</v>
      </c>
      <c r="O134">
        <f t="shared" ca="1" si="58"/>
        <v>6</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1800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0.1885760338994964</v>
      </c>
      <c r="E135">
        <f t="shared" ca="1" si="65"/>
        <v>0.68919443408375913</v>
      </c>
      <c r="F135">
        <f t="shared" ca="1" si="65"/>
        <v>0.75599842426452579</v>
      </c>
      <c r="G135">
        <f t="shared" ca="1" si="65"/>
        <v>0.60266337731848352</v>
      </c>
      <c r="H135">
        <f t="shared" ca="1" si="65"/>
        <v>9.2297483360887944E-2</v>
      </c>
      <c r="I135">
        <f t="shared" ca="1" si="65"/>
        <v>0.18641685971784416</v>
      </c>
      <c r="M135" t="str">
        <f t="shared" ca="1" si="56"/>
        <v>안 지정 캐릭터 PP 영웅등급</v>
      </c>
      <c r="N135">
        <f t="shared" ca="1" si="57"/>
        <v>68919</v>
      </c>
      <c r="O135">
        <f t="shared" ca="1" si="58"/>
        <v>11</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3300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368</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0.25022849994191798</v>
      </c>
      <c r="E136">
        <f t="shared" ca="1" si="65"/>
        <v>4.9522104623469954E-2</v>
      </c>
      <c r="F136">
        <f t="shared" ca="1" si="65"/>
        <v>0.64984931617606811</v>
      </c>
      <c r="G136">
        <f t="shared" ca="1" si="65"/>
        <v>3.9063932268563195E-2</v>
      </c>
      <c r="H136">
        <f t="shared" ca="1" si="65"/>
        <v>0.41314682178333073</v>
      </c>
      <c r="I136">
        <f t="shared" ca="1" si="65"/>
        <v>0.17142735563850642</v>
      </c>
      <c r="M136" t="str">
        <f t="shared" ca="1" si="56"/>
        <v>안 지정 캐릭터 PP 일반등급</v>
      </c>
      <c r="N136">
        <f t="shared" ca="1" si="57"/>
        <v>4952</v>
      </c>
      <c r="O136">
        <f t="shared" ca="1" si="58"/>
        <v>3</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0.62890981949382629</v>
      </c>
      <c r="E137">
        <f t="shared" ca="1" si="65"/>
        <v>0.40983041554726629</v>
      </c>
      <c r="F137">
        <f t="shared" ca="1" si="65"/>
        <v>0.10555364809156498</v>
      </c>
      <c r="G137">
        <f t="shared" ca="1" si="65"/>
        <v>0.16794521030738851</v>
      </c>
      <c r="H137">
        <f t="shared" ca="1" si="65"/>
        <v>0.57999291941036846</v>
      </c>
      <c r="I137">
        <f t="shared" ca="1" si="65"/>
        <v>0.76641310920666639</v>
      </c>
      <c r="M137" t="str">
        <f t="shared" ca="1" si="56"/>
        <v>안 지정 캐릭터 PP 영웅등급</v>
      </c>
      <c r="N137">
        <f t="shared" ca="1" si="57"/>
        <v>40983</v>
      </c>
      <c r="O137">
        <f t="shared" ca="1" si="58"/>
        <v>7</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2100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201</v>
      </c>
      <c r="W137">
        <v>1</v>
      </c>
      <c r="X137" t="s">
        <v>126</v>
      </c>
      <c r="Z137">
        <v>3100</v>
      </c>
      <c r="AA137" t="str">
        <f t="shared" ca="1" si="60"/>
        <v>fe</v>
      </c>
      <c r="AB137" t="s">
        <v>82</v>
      </c>
      <c r="AC137" t="s">
        <v>369</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6.0051807987464567E-3</v>
      </c>
      <c r="E138">
        <f t="shared" ca="1" si="65"/>
        <v>0.92599382578698264</v>
      </c>
      <c r="F138">
        <f t="shared" ca="1" si="65"/>
        <v>0.97582525506063111</v>
      </c>
      <c r="G138">
        <f t="shared" ca="1" si="65"/>
        <v>0.48418843695530001</v>
      </c>
      <c r="H138">
        <f t="shared" ca="1" si="65"/>
        <v>7.5776220589303223E-2</v>
      </c>
      <c r="I138">
        <f t="shared" ca="1" si="65"/>
        <v>0.75050649895223143</v>
      </c>
      <c r="M138" t="str">
        <f t="shared" ca="1" si="56"/>
        <v>지정 장비</v>
      </c>
      <c r="N138" t="str">
        <f t="shared" ca="1" si="57"/>
        <v>Equip8001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5300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197</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0.57570135518339804</v>
      </c>
      <c r="E139">
        <f t="shared" ca="1" si="65"/>
        <v>0.38672450128684832</v>
      </c>
      <c r="F139">
        <f t="shared" ca="1" si="65"/>
        <v>0.44590385582666781</v>
      </c>
      <c r="G139">
        <f t="shared" ca="1" si="65"/>
        <v>0.66738398517404274</v>
      </c>
      <c r="H139">
        <f t="shared" ca="1" si="65"/>
        <v>0.43131495861779789</v>
      </c>
      <c r="I139">
        <f t="shared" ca="1" si="65"/>
        <v>0.97484559046275132</v>
      </c>
      <c r="M139" t="str">
        <f t="shared" ca="1" si="56"/>
        <v>지정 장비</v>
      </c>
      <c r="N139" t="str">
        <f t="shared" ca="1" si="57"/>
        <v>Equip4202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3500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189</v>
      </c>
      <c r="W139">
        <v>1</v>
      </c>
      <c r="X139" t="s">
        <v>126</v>
      </c>
      <c r="Z139">
        <v>7800</v>
      </c>
      <c r="AA139" t="str">
        <f t="shared" ca="1" si="60"/>
        <v>fe</v>
      </c>
      <c r="AB139" t="s">
        <v>82</v>
      </c>
      <c r="AC139" t="s">
        <v>377</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0.20418732588167721</v>
      </c>
      <c r="E140">
        <f t="shared" ca="1" si="65"/>
        <v>0.50073047322225128</v>
      </c>
      <c r="F140">
        <f t="shared" ca="1" si="65"/>
        <v>0.54283862443758046</v>
      </c>
      <c r="G140">
        <f t="shared" ca="1" si="65"/>
        <v>0.56125142243598369</v>
      </c>
      <c r="H140">
        <f t="shared" ca="1" si="65"/>
        <v>0.26271321430632222</v>
      </c>
      <c r="I140">
        <f t="shared" ca="1" si="65"/>
        <v>0.28063672168086784</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370</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0.50581481864687561</v>
      </c>
      <c r="E141">
        <f t="shared" ca="1" si="65"/>
        <v>0.27319915421301788</v>
      </c>
      <c r="F141">
        <f t="shared" ca="1" si="65"/>
        <v>0.54005419292016965</v>
      </c>
      <c r="G141">
        <f t="shared" ca="1" si="65"/>
        <v>0.14496408513101078</v>
      </c>
      <c r="H141">
        <f t="shared" ca="1" si="65"/>
        <v>0.66433350033232974</v>
      </c>
      <c r="I141">
        <f t="shared" ca="1" si="65"/>
        <v>0.57088151752577942</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371</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0.39872185530391979</v>
      </c>
      <c r="E142">
        <f t="shared" ca="1" si="66"/>
        <v>0.81026914453724663</v>
      </c>
      <c r="F142">
        <f t="shared" ca="1" si="66"/>
        <v>0.46696434768799844</v>
      </c>
      <c r="G142">
        <f t="shared" ca="1" si="66"/>
        <v>0.72264038660254193</v>
      </c>
      <c r="H142">
        <f t="shared" ca="1" si="66"/>
        <v>0.19455497348479145</v>
      </c>
      <c r="I142">
        <f t="shared" ca="1" si="66"/>
        <v>0.95811133334858534</v>
      </c>
      <c r="M142" t="str">
        <f t="shared" ca="1" si="56"/>
        <v>지정 장비</v>
      </c>
      <c r="N142" t="str">
        <f t="shared" ca="1" si="57"/>
        <v>Equip7101</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3900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239</v>
      </c>
      <c r="W142">
        <v>1</v>
      </c>
      <c r="X142" t="s">
        <v>126</v>
      </c>
      <c r="Z142">
        <v>7700</v>
      </c>
      <c r="AA142" t="str">
        <f t="shared" ca="1" si="60"/>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0.97448699199945743</v>
      </c>
      <c r="E143">
        <f t="shared" ca="1" si="66"/>
        <v>0.78729630980877896</v>
      </c>
      <c r="F143">
        <f t="shared" ca="1" si="66"/>
        <v>0.65270719971553159</v>
      </c>
      <c r="G143">
        <f t="shared" ca="1" si="66"/>
        <v>0.45311554662384435</v>
      </c>
      <c r="H143">
        <f t="shared" ca="1" si="66"/>
        <v>0.59674658508703715</v>
      </c>
      <c r="I143">
        <f t="shared" ca="1" si="66"/>
        <v>0.5593832460745477</v>
      </c>
      <c r="M143" t="str">
        <f t="shared" ca="1" si="56"/>
        <v>지정 장비</v>
      </c>
      <c r="N143" t="str">
        <f t="shared" ca="1" si="57"/>
        <v>Equip7001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2000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244</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0.1179795183021195</v>
      </c>
      <c r="E144">
        <f t="shared" ca="1" si="66"/>
        <v>0.72446000360223495</v>
      </c>
      <c r="F144">
        <f t="shared" ca="1" si="66"/>
        <v>0.55527495645668734</v>
      </c>
      <c r="G144">
        <f t="shared" ca="1" si="66"/>
        <v>0.84381374404344089</v>
      </c>
      <c r="H144">
        <f t="shared" ca="1" si="66"/>
        <v>0.2287191322735449</v>
      </c>
      <c r="I144">
        <f t="shared" ca="1" si="66"/>
        <v>0.2044427866924402</v>
      </c>
      <c r="M144" t="str">
        <f t="shared" ca="1" si="56"/>
        <v>안 지정 캐릭터 PP 영웅등급</v>
      </c>
      <c r="N144">
        <f t="shared" ca="1" si="57"/>
        <v>72446</v>
      </c>
      <c r="O144">
        <f t="shared" ca="1" si="58"/>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3300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372</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0.88179713049355279</v>
      </c>
      <c r="E145">
        <f t="shared" ca="1" si="66"/>
        <v>0.28166886969131266</v>
      </c>
      <c r="F145">
        <f t="shared" ca="1" si="66"/>
        <v>0.26796061197778465</v>
      </c>
      <c r="G145">
        <f t="shared" ca="1" si="66"/>
        <v>0.10025375534375658</v>
      </c>
      <c r="H145">
        <f t="shared" ca="1" si="66"/>
        <v>0.31032141244362699</v>
      </c>
      <c r="I145">
        <f t="shared" ca="1" si="66"/>
        <v>0.28741877679658134</v>
      </c>
      <c r="M145" t="str">
        <f t="shared" ca="1" si="56"/>
        <v>안 지정 캐릭터 PP 일반등급</v>
      </c>
      <c r="N145">
        <f t="shared" ca="1" si="57"/>
        <v>28166</v>
      </c>
      <c r="O145">
        <f t="shared" ca="1" si="58"/>
        <v>6</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1800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365</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0.16605953088555236</v>
      </c>
      <c r="E146">
        <f t="shared" ca="1" si="66"/>
        <v>0.70695756515464625</v>
      </c>
      <c r="F146">
        <f t="shared" ca="1" si="66"/>
        <v>0.35856866851961633</v>
      </c>
      <c r="G146">
        <f t="shared" ca="1" si="66"/>
        <v>0.81978835038370512</v>
      </c>
      <c r="H146">
        <f t="shared" ca="1" si="66"/>
        <v>0.73934502337357366</v>
      </c>
      <c r="I146">
        <f t="shared" ca="1" si="66"/>
        <v>0.20084351085707419</v>
      </c>
      <c r="M146" t="str">
        <f t="shared" ca="1" si="56"/>
        <v>안 지정 캐릭터 PP 일반등급</v>
      </c>
      <c r="N146">
        <f t="shared" ca="1" si="57"/>
        <v>70695</v>
      </c>
      <c r="O146">
        <f t="shared" ca="1" si="58"/>
        <v>11</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3300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373</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0.96430951695750511</v>
      </c>
      <c r="E147">
        <f t="shared" ca="1" si="66"/>
        <v>0.68597026194096422</v>
      </c>
      <c r="F147">
        <f t="shared" ca="1" si="66"/>
        <v>0.672068061757366</v>
      </c>
      <c r="G147">
        <f t="shared" ca="1" si="66"/>
        <v>0.77256166080890698</v>
      </c>
      <c r="H147">
        <f t="shared" ca="1" si="66"/>
        <v>0.23274473992211897</v>
      </c>
      <c r="I147">
        <f t="shared" ca="1" si="66"/>
        <v>0.36077121020413316</v>
      </c>
      <c r="M147" t="str">
        <f t="shared" ca="1" si="56"/>
        <v>안 지정 캐릭터 PP 일반등급</v>
      </c>
      <c r="N147">
        <f t="shared" ca="1" si="57"/>
        <v>68597</v>
      </c>
      <c r="O147">
        <f t="shared" ca="1" si="58"/>
        <v>11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3300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279</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0.48969534682500604</v>
      </c>
      <c r="E148">
        <f t="shared" ca="1" si="66"/>
        <v>0.40297487492623751</v>
      </c>
      <c r="F148">
        <f t="shared" ca="1" si="66"/>
        <v>0.91435706905655767</v>
      </c>
      <c r="G148">
        <f t="shared" ca="1" si="66"/>
        <v>0.26583288582717368</v>
      </c>
      <c r="H148">
        <f t="shared" ca="1" si="66"/>
        <v>0.84219069308905581</v>
      </c>
      <c r="I148">
        <f t="shared" ca="1" si="66"/>
        <v>0.57715703286013342</v>
      </c>
      <c r="M148" t="str">
        <f t="shared" ca="1" si="56"/>
        <v>지정 장비</v>
      </c>
      <c r="N148" t="str">
        <f t="shared" ca="1" si="57"/>
        <v>Equip5002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800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185</v>
      </c>
      <c r="W148">
        <v>1</v>
      </c>
      <c r="X148" t="s">
        <v>126</v>
      </c>
      <c r="Z148">
        <v>7600</v>
      </c>
      <c r="AA148" t="str">
        <f t="shared" ca="1" si="60"/>
        <v>fe</v>
      </c>
      <c r="AB148" t="s">
        <v>82</v>
      </c>
      <c r="AC148" t="s">
        <v>197</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0.66557297139113381</v>
      </c>
      <c r="E149">
        <f t="shared" ca="1" si="66"/>
        <v>1.3580906514964908E-2</v>
      </c>
      <c r="F149">
        <f t="shared" ca="1" si="66"/>
        <v>0.66060634396846429</v>
      </c>
      <c r="G149">
        <f t="shared" ca="1" si="66"/>
        <v>5.3676189207128244E-2</v>
      </c>
      <c r="H149">
        <f t="shared" ca="1" si="66"/>
        <v>0.71469171396161357</v>
      </c>
      <c r="I149">
        <f t="shared" ca="1" si="66"/>
        <v>0.28808477891777584</v>
      </c>
      <c r="M149" t="str">
        <f t="shared" ca="1" si="56"/>
        <v>지정 장비</v>
      </c>
      <c r="N149" t="str">
        <f t="shared" ca="1" si="57"/>
        <v>Equip0002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700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181</v>
      </c>
      <c r="W149">
        <v>1</v>
      </c>
      <c r="X149" t="s">
        <v>126</v>
      </c>
      <c r="Z149">
        <v>5100</v>
      </c>
      <c r="AA149" t="str">
        <f t="shared" ca="1" si="60"/>
        <v>fe</v>
      </c>
      <c r="AB149" t="s">
        <v>82</v>
      </c>
      <c r="AC149" t="s">
        <v>189</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0.50963055834781901</v>
      </c>
      <c r="E150">
        <f t="shared" ca="1" si="66"/>
        <v>0.35411618682160173</v>
      </c>
      <c r="F150">
        <f t="shared" ca="1" si="66"/>
        <v>0.27520593040517849</v>
      </c>
      <c r="G150">
        <f t="shared" ca="1" si="66"/>
        <v>0.84020838705801171</v>
      </c>
      <c r="H150">
        <f t="shared" ca="1" si="66"/>
        <v>0.94379203808344225</v>
      </c>
      <c r="I150">
        <f t="shared" ca="1" si="66"/>
        <v>0.24430625392084859</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8.5480098877683597E-2</v>
      </c>
      <c r="E151">
        <f t="shared" ca="1" si="66"/>
        <v>0.51866355686349674</v>
      </c>
      <c r="F151">
        <f t="shared" ca="1" si="66"/>
        <v>5.3744838113031435E-2</v>
      </c>
      <c r="G151">
        <f t="shared" ca="1" si="66"/>
        <v>0.32000464668287631</v>
      </c>
      <c r="H151">
        <f t="shared" ca="1" si="66"/>
        <v>0.62750268701595013</v>
      </c>
      <c r="I151">
        <f t="shared" ca="1" si="66"/>
        <v>0.79209973221430818</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0.51686273621177692</v>
      </c>
      <c r="E152">
        <f t="shared" ca="1" si="67"/>
        <v>0.65535838749749731</v>
      </c>
      <c r="F152">
        <f t="shared" ca="1" si="67"/>
        <v>0.28182994033612174</v>
      </c>
      <c r="G152">
        <f t="shared" ca="1" si="67"/>
        <v>0.69537554689385261</v>
      </c>
      <c r="H152">
        <f t="shared" ca="1" si="67"/>
        <v>8.2435869608851853E-2</v>
      </c>
      <c r="I152">
        <f t="shared" ca="1" si="67"/>
        <v>0.38530866511998429</v>
      </c>
      <c r="M152" t="str">
        <f t="shared" ca="1" si="56"/>
        <v>지정 장비</v>
      </c>
      <c r="N152" t="str">
        <f t="shared" ca="1" si="57"/>
        <v>Equip5302</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7400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206</v>
      </c>
      <c r="W152">
        <v>1</v>
      </c>
      <c r="X152" t="s">
        <v>126</v>
      </c>
      <c r="Z152">
        <v>3400</v>
      </c>
      <c r="AA152" t="str">
        <f t="shared" ca="1" si="60"/>
        <v>fe</v>
      </c>
      <c r="AB152" t="s">
        <v>82</v>
      </c>
      <c r="AC152" t="s">
        <v>374</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0.18731820721906178</v>
      </c>
      <c r="E153">
        <f t="shared" ca="1" si="67"/>
        <v>0.78066582686817354</v>
      </c>
      <c r="F153">
        <f t="shared" ca="1" si="67"/>
        <v>7.3052282817562375E-2</v>
      </c>
      <c r="G153">
        <f t="shared" ca="1" si="67"/>
        <v>0.50798478629677901</v>
      </c>
      <c r="H153">
        <f t="shared" ca="1" si="67"/>
        <v>1.8929687428264286E-2</v>
      </c>
      <c r="I153">
        <f t="shared" ca="1" si="67"/>
        <v>0.31682854321721565</v>
      </c>
      <c r="M153" t="str">
        <f t="shared" ca="1" si="56"/>
        <v>지정 장비</v>
      </c>
      <c r="N153" t="str">
        <f t="shared" ca="1" si="57"/>
        <v>Equip7001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1900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179</v>
      </c>
      <c r="W153">
        <v>1</v>
      </c>
      <c r="X153" t="s">
        <v>126</v>
      </c>
      <c r="Z153">
        <v>1200</v>
      </c>
      <c r="AA153" t="str">
        <f t="shared" ca="1" si="60"/>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0.24980290327444199</v>
      </c>
      <c r="E154">
        <f t="shared" ca="1" si="67"/>
        <v>0.81930486092583898</v>
      </c>
      <c r="F154">
        <f t="shared" ca="1" si="67"/>
        <v>0.56890826085509905</v>
      </c>
      <c r="G154">
        <f t="shared" ca="1" si="67"/>
        <v>4.8731940905475502E-2</v>
      </c>
      <c r="H154">
        <f t="shared" ca="1" si="67"/>
        <v>0.79051417542014546</v>
      </c>
      <c r="I154">
        <f t="shared" ca="1" si="67"/>
        <v>0.95843858754811928</v>
      </c>
      <c r="M154" t="str">
        <f t="shared" ca="1" si="56"/>
        <v>안 지정 캐릭터 PP 영웅등급</v>
      </c>
      <c r="N154">
        <f t="shared" ca="1" si="57"/>
        <v>81930</v>
      </c>
      <c r="O154">
        <f t="shared" ca="1" si="58"/>
        <v>12</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3600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365</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0.97029555205698148</v>
      </c>
      <c r="E155">
        <f t="shared" ca="1" si="67"/>
        <v>0.55200506757075229</v>
      </c>
      <c r="F155">
        <f t="shared" ca="1" si="67"/>
        <v>4.2153074254948075E-2</v>
      </c>
      <c r="G155">
        <f t="shared" ca="1" si="67"/>
        <v>0.36208159625668646</v>
      </c>
      <c r="H155">
        <f t="shared" ca="1" si="67"/>
        <v>4.033468489652059E-2</v>
      </c>
      <c r="I155">
        <f t="shared" ca="1" si="67"/>
        <v>0.57756294729751556</v>
      </c>
      <c r="M155" t="str">
        <f t="shared" ca="1" si="56"/>
        <v>안 지정 캐릭터 PP 일반등급</v>
      </c>
      <c r="N155">
        <f t="shared" ca="1" si="57"/>
        <v>55200</v>
      </c>
      <c r="O155">
        <f t="shared" ca="1" si="58"/>
        <v>9</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2700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376</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0.20585578997019327</v>
      </c>
      <c r="E156">
        <f t="shared" ca="1" si="67"/>
        <v>0.56620132338716811</v>
      </c>
      <c r="F156">
        <f t="shared" ca="1" si="67"/>
        <v>0.84561003482617858</v>
      </c>
      <c r="G156">
        <f t="shared" ca="1" si="67"/>
        <v>0.11379594586113251</v>
      </c>
      <c r="H156">
        <f t="shared" ca="1" si="67"/>
        <v>0.24910172620016857</v>
      </c>
      <c r="I156">
        <f t="shared" ca="1" si="67"/>
        <v>0.32893595049386481</v>
      </c>
      <c r="M156" t="str">
        <f t="shared" ca="1" si="56"/>
        <v>안 지정 캐릭터 PP 일반등급</v>
      </c>
      <c r="N156">
        <f t="shared" ca="1" si="57"/>
        <v>56620</v>
      </c>
      <c r="O156">
        <f t="shared" ca="1" si="58"/>
        <v>9</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2700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0.41896504108518029</v>
      </c>
      <c r="E157">
        <f t="shared" ca="1" si="67"/>
        <v>0.62003228259119292</v>
      </c>
      <c r="F157">
        <f t="shared" ca="1" si="67"/>
        <v>0.4195672844216054</v>
      </c>
      <c r="G157">
        <f t="shared" ca="1" si="67"/>
        <v>0.29505710144346808</v>
      </c>
      <c r="H157">
        <f t="shared" ca="1" si="67"/>
        <v>0.13973866421043701</v>
      </c>
      <c r="I157">
        <f t="shared" ca="1" si="67"/>
        <v>0.52644881911391794</v>
      </c>
      <c r="M157" t="str">
        <f t="shared" ca="1" si="56"/>
        <v>지정 장비</v>
      </c>
      <c r="N157" t="str">
        <f t="shared" ca="1" si="57"/>
        <v>Equip5201</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3000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189</v>
      </c>
      <c r="W157">
        <v>1</v>
      </c>
      <c r="X157" t="s">
        <v>126</v>
      </c>
      <c r="Z157">
        <v>7900</v>
      </c>
      <c r="AA157" t="str">
        <f t="shared" ca="1" si="60"/>
        <v>fe</v>
      </c>
      <c r="AB157" t="s">
        <v>82</v>
      </c>
      <c r="AC157" t="s">
        <v>279</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0.1729207258672133</v>
      </c>
      <c r="E158">
        <f t="shared" ca="1" si="67"/>
        <v>0.8897792033440457</v>
      </c>
      <c r="F158">
        <f t="shared" ca="1" si="67"/>
        <v>0.45622094731314811</v>
      </c>
      <c r="G158">
        <f t="shared" ca="1" si="67"/>
        <v>0.58303590512557024</v>
      </c>
      <c r="H158">
        <f t="shared" ca="1" si="67"/>
        <v>0.78628369059075098</v>
      </c>
      <c r="I158">
        <f t="shared" ca="1" si="67"/>
        <v>0.83174691596491579</v>
      </c>
      <c r="M158" t="str">
        <f t="shared" ca="1" si="56"/>
        <v>지정 장비</v>
      </c>
      <c r="N158" t="str">
        <f t="shared" ca="1" si="57"/>
        <v>Equip7301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22900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193</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0.44200095255530147</v>
      </c>
      <c r="E159">
        <f t="shared" ca="1" si="67"/>
        <v>0.86969834839870952</v>
      </c>
      <c r="F159">
        <f t="shared" ca="1" si="67"/>
        <v>0.64979571637590816</v>
      </c>
      <c r="G159">
        <f t="shared" ca="1" si="67"/>
        <v>0.49869274270200592</v>
      </c>
      <c r="H159">
        <f t="shared" ca="1" si="67"/>
        <v>0.62889333344075482</v>
      </c>
      <c r="I159">
        <f t="shared" ca="1" si="67"/>
        <v>0.12590129251328641</v>
      </c>
      <c r="M159" t="str">
        <f t="shared" ca="1" si="56"/>
        <v>지정 장비</v>
      </c>
      <c r="N159" t="str">
        <f t="shared" ca="1" si="57"/>
        <v>Equip8201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29000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241</v>
      </c>
      <c r="W159">
        <v>1</v>
      </c>
      <c r="X159" t="s">
        <v>126</v>
      </c>
      <c r="Z159">
        <v>29300</v>
      </c>
      <c r="AA159" t="str">
        <f t="shared" ca="1" si="60"/>
        <v>fe</v>
      </c>
      <c r="AB159" t="s">
        <v>82</v>
      </c>
      <c r="AC159" t="s">
        <v>184</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0.23065289698113056</v>
      </c>
      <c r="E160">
        <f t="shared" ca="1" si="67"/>
        <v>2.2027234112419469E-2</v>
      </c>
      <c r="F160">
        <f t="shared" ca="1" si="67"/>
        <v>0.16507473687517837</v>
      </c>
      <c r="G160">
        <f t="shared" ca="1" si="67"/>
        <v>0.28599785559261115</v>
      </c>
      <c r="H160">
        <f t="shared" ca="1" si="67"/>
        <v>0.65667808178675868</v>
      </c>
      <c r="I160">
        <f t="shared" ca="1" si="67"/>
        <v>0.94309370995768405</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0.98174931545234556</v>
      </c>
      <c r="E161">
        <f t="shared" ca="1" si="67"/>
        <v>0.59044036179302262</v>
      </c>
      <c r="F161">
        <f t="shared" ca="1" si="67"/>
        <v>0.2315852633629315</v>
      </c>
      <c r="G161">
        <f t="shared" ca="1" si="67"/>
        <v>0.39387658863847297</v>
      </c>
      <c r="H161">
        <f t="shared" ca="1" si="67"/>
        <v>0.9411649181149514</v>
      </c>
      <c r="I161">
        <f t="shared" ca="1" si="67"/>
        <v>0.26319194372596577</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1.9561259183538238E-2</v>
      </c>
      <c r="E162">
        <f t="shared" ca="1" si="68"/>
        <v>0.22362752636245542</v>
      </c>
      <c r="F162">
        <f t="shared" ca="1" si="68"/>
        <v>0.34316986751731204</v>
      </c>
      <c r="G162">
        <f t="shared" ca="1" si="68"/>
        <v>2.8557810397200178E-2</v>
      </c>
      <c r="H162">
        <f t="shared" ca="1" si="68"/>
        <v>0.57882831058340911</v>
      </c>
      <c r="I162">
        <f t="shared" ca="1" si="68"/>
        <v>0.14324554704543868</v>
      </c>
      <c r="M162" t="str">
        <f t="shared" ca="1" si="56"/>
        <v>지정 장비</v>
      </c>
      <c r="N162" t="str">
        <f t="shared" ca="1" si="57"/>
        <v>Equip2001</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600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189</v>
      </c>
      <c r="W162">
        <v>1</v>
      </c>
      <c r="X162" t="s">
        <v>126</v>
      </c>
      <c r="Z162">
        <v>8300</v>
      </c>
      <c r="AA162" t="str">
        <f t="shared" ca="1" si="60"/>
        <v>fe</v>
      </c>
      <c r="AB162" t="s">
        <v>82</v>
      </c>
      <c r="AC162" t="s">
        <v>114</v>
      </c>
      <c r="AD162">
        <v>1</v>
      </c>
      <c r="AE162" t="s">
        <v>126</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t="shared" ca="1" si="64"/>
        <v>{"dy":17,"sl":0,"tp":"fe","vl":"Equip0102","cn":1,"pt":"GO","pr":1000}</v>
      </c>
    </row>
    <row r="163" spans="1:40">
      <c r="A163">
        <v>17</v>
      </c>
      <c r="B163">
        <v>1</v>
      </c>
      <c r="C163">
        <f t="shared" si="55"/>
        <v>0</v>
      </c>
      <c r="D163">
        <f t="shared" ca="1" si="68"/>
        <v>0.17749341362484006</v>
      </c>
      <c r="E163">
        <f t="shared" ca="1" si="68"/>
        <v>0.6493983833401199</v>
      </c>
      <c r="F163">
        <f t="shared" ca="1" si="68"/>
        <v>0.23588089404932444</v>
      </c>
      <c r="G163">
        <f t="shared" ca="1" si="68"/>
        <v>0.40516787494409412</v>
      </c>
      <c r="H163">
        <f t="shared" ca="1" si="68"/>
        <v>2.5613365097109431E-2</v>
      </c>
      <c r="I163">
        <f t="shared" ca="1" si="68"/>
        <v>0.83611767851803509</v>
      </c>
      <c r="M163" t="str">
        <f t="shared" ca="1" si="56"/>
        <v>지정 장비</v>
      </c>
      <c r="N163" t="str">
        <f t="shared" ca="1" si="57"/>
        <v>Equip5301</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12</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183</v>
      </c>
      <c r="W163">
        <v>1</v>
      </c>
      <c r="X163" t="s">
        <v>130</v>
      </c>
      <c r="Z163">
        <v>4</v>
      </c>
      <c r="AA163" t="str">
        <f t="shared" ca="1" si="60"/>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t="shared" ca="1" si="64"/>
        <v>{"dy":17,"sl":1,"tp":"upn","vl":"24840","cn":10,"pt":"GO","pr":3000}</v>
      </c>
    </row>
    <row r="164" spans="1:40">
      <c r="A164">
        <v>17</v>
      </c>
      <c r="B164">
        <v>2</v>
      </c>
      <c r="C164">
        <f t="shared" si="55"/>
        <v>0</v>
      </c>
      <c r="D164">
        <f t="shared" ca="1" si="68"/>
        <v>0.30665370774775191</v>
      </c>
      <c r="E164">
        <f t="shared" ca="1" si="68"/>
        <v>4.8216039196356975E-2</v>
      </c>
      <c r="F164">
        <f t="shared" ca="1" si="68"/>
        <v>0.83090294429953948</v>
      </c>
      <c r="G164">
        <f t="shared" ca="1" si="68"/>
        <v>0.79667917047129566</v>
      </c>
      <c r="H164">
        <f t="shared" ca="1" si="68"/>
        <v>0.36149437341273272</v>
      </c>
      <c r="I164">
        <f t="shared" ca="1" si="68"/>
        <v>0.9010629223497213</v>
      </c>
      <c r="M164" t="str">
        <f t="shared" ca="1" si="56"/>
        <v>안 지정 캐릭터 PP 영웅등급</v>
      </c>
      <c r="N164">
        <f t="shared" ca="1" si="57"/>
        <v>4821</v>
      </c>
      <c r="O164">
        <f t="shared" ca="1" si="58"/>
        <v>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fe</v>
      </c>
      <c r="AB164" t="s">
        <v>82</v>
      </c>
      <c r="AC164" t="s">
        <v>402</v>
      </c>
      <c r="AD164">
        <v>1</v>
      </c>
      <c r="AE164" t="s">
        <v>415</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t="shared" ca="1" si="64"/>
        <v>{"dy":17,"sl":2,"tp":"fe","vl":"Equip2202","cn":1,"pt":"GO","pr":3300}</v>
      </c>
    </row>
    <row r="165" spans="1:40">
      <c r="A165">
        <v>17</v>
      </c>
      <c r="B165">
        <v>3</v>
      </c>
      <c r="C165">
        <f t="shared" si="55"/>
        <v>0</v>
      </c>
      <c r="D165">
        <f t="shared" ca="1" si="68"/>
        <v>0.72897027300931805</v>
      </c>
      <c r="E165">
        <f t="shared" ca="1" si="68"/>
        <v>0.10198498658599475</v>
      </c>
      <c r="F165">
        <f t="shared" ca="1" si="68"/>
        <v>0.99432755273053741</v>
      </c>
      <c r="G165">
        <f t="shared" ca="1" si="68"/>
        <v>6.4839828428487123E-2</v>
      </c>
      <c r="H165">
        <f t="shared" ca="1" si="68"/>
        <v>1.7526549038688E-2</v>
      </c>
      <c r="I165">
        <f t="shared" ca="1" si="68"/>
        <v>0.75618284172795314</v>
      </c>
      <c r="M165" t="str">
        <f t="shared" ca="1" si="56"/>
        <v>안 지정 캐릭터 PP 일반등급</v>
      </c>
      <c r="N165">
        <f t="shared" ca="1" si="57"/>
        <v>10198</v>
      </c>
      <c r="O165">
        <f t="shared" ca="1" si="58"/>
        <v>4</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1200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uph</v>
      </c>
      <c r="AB165" t="s">
        <v>91</v>
      </c>
      <c r="AC165">
        <v>86575</v>
      </c>
      <c r="AD165">
        <v>14</v>
      </c>
      <c r="AE165" t="s">
        <v>403</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t="shared" ca="1" si="64"/>
        <v>{"dy":17,"sl":3,"tp":"uph","vl":"86575","cn":14,"pt":"DI","pr":5}</v>
      </c>
    </row>
    <row r="166" spans="1:40">
      <c r="A166">
        <v>17</v>
      </c>
      <c r="B166">
        <v>4</v>
      </c>
      <c r="C166">
        <f t="shared" si="55"/>
        <v>0</v>
      </c>
      <c r="D166">
        <f t="shared" ca="1" si="68"/>
        <v>0.73118048412389036</v>
      </c>
      <c r="E166">
        <f t="shared" ca="1" si="68"/>
        <v>0.89112725396440007</v>
      </c>
      <c r="F166">
        <f t="shared" ca="1" si="68"/>
        <v>0.52669463591515231</v>
      </c>
      <c r="G166">
        <f t="shared" ca="1" si="68"/>
        <v>0.49575447248164761</v>
      </c>
      <c r="H166">
        <f t="shared" ca="1" si="68"/>
        <v>4.8940677827707946E-3</v>
      </c>
      <c r="I166">
        <f t="shared" ca="1" si="68"/>
        <v>0.60645730879869597</v>
      </c>
      <c r="M166" t="str">
        <f t="shared" ca="1" si="56"/>
        <v>안 지정 캐릭터 PP 일반등급</v>
      </c>
      <c r="N166">
        <f t="shared" ca="1" si="57"/>
        <v>89112</v>
      </c>
      <c r="O166">
        <f t="shared" ca="1" si="58"/>
        <v>13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fe</v>
      </c>
      <c r="AB166" t="s">
        <v>82</v>
      </c>
      <c r="AC166" t="s">
        <v>401</v>
      </c>
      <c r="AD166">
        <v>1</v>
      </c>
      <c r="AE166" t="s">
        <v>126</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t="shared" ca="1" si="64"/>
        <v>{"dy":17,"sl":4,"tp":"fe","vl":"Equip6101","cn":1,"pt":"GO","pr":3100}</v>
      </c>
    </row>
    <row r="167" spans="1:40">
      <c r="A167">
        <v>17</v>
      </c>
      <c r="B167">
        <v>5</v>
      </c>
      <c r="C167">
        <f t="shared" si="55"/>
        <v>0</v>
      </c>
      <c r="D167">
        <f t="shared" ca="1" si="68"/>
        <v>0.78723806538167529</v>
      </c>
      <c r="E167">
        <f t="shared" ca="1" si="68"/>
        <v>0.82535178706505186</v>
      </c>
      <c r="F167">
        <f t="shared" ca="1" si="68"/>
        <v>2.5317031596359119E-2</v>
      </c>
      <c r="G167">
        <f t="shared" ca="1" si="68"/>
        <v>0.54432867498321369</v>
      </c>
      <c r="H167">
        <f t="shared" ca="1" si="68"/>
        <v>0.40757095073141347</v>
      </c>
      <c r="I167">
        <f t="shared" ca="1" si="68"/>
        <v>0.81272383909880086</v>
      </c>
      <c r="M167" t="str">
        <f t="shared" ca="1" si="56"/>
        <v>안 지정 캐릭터 PP 일반등급</v>
      </c>
      <c r="N167">
        <f t="shared" ca="1" si="57"/>
        <v>82535</v>
      </c>
      <c r="O167">
        <f t="shared" ca="1" si="58"/>
        <v>12</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3600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207</v>
      </c>
      <c r="W167">
        <v>1</v>
      </c>
      <c r="X167" t="s">
        <v>126</v>
      </c>
      <c r="Z167">
        <v>3100</v>
      </c>
      <c r="AA167" t="str">
        <f t="shared" ca="1" si="60"/>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t="shared" ca="1" si="64"/>
        <v>{"dy":17,"sl":5,"tp":"upn","vl":"10498","cn":9,"pt":"GO","pr":2700}</v>
      </c>
    </row>
    <row r="168" spans="1:40">
      <c r="A168">
        <v>17</v>
      </c>
      <c r="B168">
        <v>6</v>
      </c>
      <c r="C168">
        <f t="shared" si="55"/>
        <v>0</v>
      </c>
      <c r="D168">
        <f t="shared" ca="1" si="68"/>
        <v>0.58429709409040875</v>
      </c>
      <c r="E168">
        <f t="shared" ca="1" si="68"/>
        <v>0.58157892237651687</v>
      </c>
      <c r="F168">
        <f t="shared" ca="1" si="68"/>
        <v>0.95975218719694166</v>
      </c>
      <c r="G168">
        <f t="shared" ca="1" si="68"/>
        <v>0.49146339019254548</v>
      </c>
      <c r="H168">
        <f t="shared" ca="1" si="68"/>
        <v>0.39349508974721192</v>
      </c>
      <c r="I168">
        <f t="shared" ca="1" si="68"/>
        <v>0.31124181135045814</v>
      </c>
      <c r="M168" t="str">
        <f t="shared" ca="1" si="56"/>
        <v>지정 장비</v>
      </c>
      <c r="N168" t="str">
        <f t="shared" ca="1" si="57"/>
        <v>Equip6201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9200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182</v>
      </c>
      <c r="W168">
        <v>1</v>
      </c>
      <c r="X168" t="s">
        <v>130</v>
      </c>
      <c r="Z168">
        <v>14</v>
      </c>
      <c r="AA168" t="str">
        <f t="shared" ca="1" si="60"/>
        <v>fe</v>
      </c>
      <c r="AB168" t="s">
        <v>82</v>
      </c>
      <c r="AC168" t="s">
        <v>182</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7.7047363613558018E-2</v>
      </c>
      <c r="E169">
        <f t="shared" ca="1" si="68"/>
        <v>0.46914594791853015</v>
      </c>
      <c r="F169">
        <f t="shared" ca="1" si="68"/>
        <v>0.1048338071748206</v>
      </c>
      <c r="G169">
        <f t="shared" ca="1" si="68"/>
        <v>0.65894529979731997</v>
      </c>
      <c r="H169">
        <f t="shared" ca="1" si="68"/>
        <v>0.39776461551757658</v>
      </c>
      <c r="I169">
        <f t="shared" ca="1" si="68"/>
        <v>0.1628707335380728</v>
      </c>
      <c r="M169" t="str">
        <f t="shared" ca="1" si="56"/>
        <v>지정 장비</v>
      </c>
      <c r="N169" t="str">
        <f t="shared" ca="1" si="57"/>
        <v>Equip5201</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2600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114</v>
      </c>
      <c r="W169">
        <v>1</v>
      </c>
      <c r="X169" t="s">
        <v>126</v>
      </c>
      <c r="Z169">
        <v>1000</v>
      </c>
      <c r="AA169" t="str">
        <f t="shared" ca="1" si="60"/>
        <v>fe</v>
      </c>
      <c r="AB169" t="s">
        <v>82</v>
      </c>
      <c r="AC169" t="s">
        <v>189</v>
      </c>
      <c r="AD169">
        <v>1</v>
      </c>
      <c r="AE169" t="s">
        <v>126</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0.70567593153130237</v>
      </c>
      <c r="E170">
        <f t="shared" ca="1" si="68"/>
        <v>0.70822661648522489</v>
      </c>
      <c r="F170">
        <f t="shared" ca="1" si="68"/>
        <v>0.34540724141339141</v>
      </c>
      <c r="G170">
        <f t="shared" ca="1" si="68"/>
        <v>0.12345802208854328</v>
      </c>
      <c r="H170">
        <f t="shared" ca="1" si="68"/>
        <v>0.28515245008009726</v>
      </c>
      <c r="I170">
        <f t="shared" ca="1" si="68"/>
        <v>0.43757272515157941</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405</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t="shared" ca="1" si="64"/>
        <v>{"dy":17,"sl":8,"tp":"fc","vl":"Actor2128","cn":1,"pt":"DI","pp":229,"pr":169}</v>
      </c>
    </row>
    <row r="171" spans="1:40">
      <c r="A171">
        <v>17</v>
      </c>
      <c r="B171">
        <v>9</v>
      </c>
      <c r="C171">
        <f t="shared" si="55"/>
        <v>0</v>
      </c>
      <c r="D171">
        <f t="shared" ca="1" si="68"/>
        <v>0.87291136535693881</v>
      </c>
      <c r="E171">
        <f t="shared" ca="1" si="68"/>
        <v>0.57021734703347615</v>
      </c>
      <c r="F171">
        <f t="shared" ca="1" si="68"/>
        <v>1.7613309522893972E-2</v>
      </c>
      <c r="G171">
        <f t="shared" ca="1" si="68"/>
        <v>0.42546353599019038</v>
      </c>
      <c r="H171">
        <f t="shared" ca="1" si="68"/>
        <v>9.5720361675621146E-2</v>
      </c>
      <c r="I171">
        <f t="shared" ca="1" si="68"/>
        <v>0.11637205780635873</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405</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t="shared" ca="1" si="64"/>
        <v>{"dy":17,"sl":9,"tp":"fp","vl":"Actor2128","cn":30,"pt":"DI","pp":52,"pr":24}</v>
      </c>
    </row>
    <row r="172" spans="1:40">
      <c r="A172">
        <v>18</v>
      </c>
      <c r="B172">
        <v>0</v>
      </c>
      <c r="C172">
        <f t="shared" si="55"/>
        <v>0</v>
      </c>
      <c r="D172">
        <f t="shared" ref="D172:I181" ca="1" si="69">RAND()</f>
        <v>0.63708397464215261</v>
      </c>
      <c r="E172">
        <f t="shared" ca="1" si="69"/>
        <v>0.66276278682104073</v>
      </c>
      <c r="F172">
        <f t="shared" ca="1" si="69"/>
        <v>0.98552556628913435</v>
      </c>
      <c r="G172">
        <f t="shared" ca="1" si="69"/>
        <v>0.4165287535909088</v>
      </c>
      <c r="H172">
        <f t="shared" ca="1" si="69"/>
        <v>0.91174546740859108</v>
      </c>
      <c r="I172">
        <f t="shared" ca="1" si="69"/>
        <v>2.143873781018546E-3</v>
      </c>
      <c r="M172" t="str">
        <f t="shared" ca="1" si="56"/>
        <v>지정 장비</v>
      </c>
      <c r="N172" t="str">
        <f t="shared" ca="1" si="57"/>
        <v>Equip5302</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185</v>
      </c>
      <c r="W172">
        <v>1</v>
      </c>
      <c r="X172" t="s">
        <v>126</v>
      </c>
      <c r="Z172">
        <v>7300</v>
      </c>
      <c r="AA172" t="str">
        <f t="shared" ca="1" si="60"/>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t="shared" ca="1" si="64"/>
        <v>{"dy":18,"sl":0,"tp":"upn","vl":"3427","cn":9,"pt":"GO","pr":2700}</v>
      </c>
    </row>
    <row r="173" spans="1:40">
      <c r="A173">
        <v>18</v>
      </c>
      <c r="B173">
        <v>1</v>
      </c>
      <c r="C173">
        <f t="shared" si="55"/>
        <v>0</v>
      </c>
      <c r="D173">
        <f t="shared" ca="1" si="69"/>
        <v>0.47923738197699817</v>
      </c>
      <c r="E173">
        <f t="shared" ca="1" si="69"/>
        <v>0.42575131003236344</v>
      </c>
      <c r="F173">
        <f t="shared" ca="1" si="69"/>
        <v>0.89217121327153326</v>
      </c>
      <c r="G173">
        <f t="shared" ca="1" si="69"/>
        <v>0.36774951735449113</v>
      </c>
      <c r="H173">
        <f t="shared" ca="1" si="69"/>
        <v>0.99183393091761263</v>
      </c>
      <c r="I173">
        <f t="shared" ca="1" si="69"/>
        <v>0.89489171555430447</v>
      </c>
      <c r="M173" t="str">
        <f t="shared" ca="1" si="56"/>
        <v>지정 장비</v>
      </c>
      <c r="N173" t="str">
        <f t="shared" ca="1" si="57"/>
        <v>Equip3301</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12</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257</v>
      </c>
      <c r="W173">
        <v>1</v>
      </c>
      <c r="X173" t="s">
        <v>126</v>
      </c>
      <c r="Z173">
        <v>2000</v>
      </c>
      <c r="AA173" t="str">
        <f t="shared" ca="1" si="60"/>
        <v>fe</v>
      </c>
      <c r="AB173" t="s">
        <v>82</v>
      </c>
      <c r="AC173" t="s">
        <v>185</v>
      </c>
      <c r="AD173">
        <v>1</v>
      </c>
      <c r="AE173" t="s">
        <v>126</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t="shared" ca="1" si="64"/>
        <v>{"dy":18,"sl":1,"tp":"fe","vl":"Equip1302","cn":1,"pt":"GO","pr":7300}</v>
      </c>
    </row>
    <row r="174" spans="1:40">
      <c r="A174">
        <v>18</v>
      </c>
      <c r="B174">
        <v>2</v>
      </c>
      <c r="C174">
        <f t="shared" si="55"/>
        <v>0</v>
      </c>
      <c r="D174">
        <f t="shared" ca="1" si="69"/>
        <v>0.75987613285118327</v>
      </c>
      <c r="E174">
        <f t="shared" ca="1" si="69"/>
        <v>0.56854811369325231</v>
      </c>
      <c r="F174">
        <f t="shared" ca="1" si="69"/>
        <v>0.29421678796708239</v>
      </c>
      <c r="G174">
        <f t="shared" ca="1" si="69"/>
        <v>0.46761877665663976</v>
      </c>
      <c r="H174">
        <f t="shared" ca="1" si="69"/>
        <v>0.69875667724803303</v>
      </c>
      <c r="I174">
        <f t="shared" ca="1" si="69"/>
        <v>0.80224738018783481</v>
      </c>
      <c r="M174" t="str">
        <f t="shared" ca="1" si="56"/>
        <v>안 지정 캐릭터 PP 영웅등급</v>
      </c>
      <c r="N174">
        <f t="shared" ca="1" si="57"/>
        <v>56854</v>
      </c>
      <c r="O174">
        <f t="shared" ca="1" si="58"/>
        <v>9</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2700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fe</v>
      </c>
      <c r="AB174" t="s">
        <v>82</v>
      </c>
      <c r="AC174" t="s">
        <v>251</v>
      </c>
      <c r="AD174">
        <v>1</v>
      </c>
      <c r="AE174" t="s">
        <v>126</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t="shared" ca="1" si="64"/>
        <v>{"dy":18,"sl":2,"tp":"fe","vl":"Equip5101","cn":1,"pt":"GO","pr":1500}</v>
      </c>
    </row>
    <row r="175" spans="1:40">
      <c r="A175">
        <v>18</v>
      </c>
      <c r="B175">
        <v>3</v>
      </c>
      <c r="C175">
        <f t="shared" si="55"/>
        <v>0</v>
      </c>
      <c r="D175">
        <f t="shared" ca="1" si="69"/>
        <v>0.36558542583233211</v>
      </c>
      <c r="E175">
        <f t="shared" ca="1" si="69"/>
        <v>0.29238230385384523</v>
      </c>
      <c r="F175">
        <f t="shared" ca="1" si="69"/>
        <v>0.37548268226464543</v>
      </c>
      <c r="G175">
        <f t="shared" ca="1" si="69"/>
        <v>0.12542489056495676</v>
      </c>
      <c r="H175">
        <f t="shared" ca="1" si="69"/>
        <v>0.95944338926377348</v>
      </c>
      <c r="I175">
        <f t="shared" ca="1" si="69"/>
        <v>0.92103832823556342</v>
      </c>
      <c r="M175" t="str">
        <f t="shared" ca="1" si="56"/>
        <v>안 지정 캐릭터 PP 일반등급</v>
      </c>
      <c r="N175">
        <f t="shared" ca="1" si="57"/>
        <v>29238</v>
      </c>
      <c r="O175">
        <f t="shared" ca="1" si="58"/>
        <v>6</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1800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t="shared" ca="1" si="64"/>
        <v>{"dy":18,"sl":3,"tp":"upn","vl":"85725","cn":14,"pt":"GO","pr":4200}</v>
      </c>
    </row>
    <row r="176" spans="1:40">
      <c r="A176">
        <v>18</v>
      </c>
      <c r="B176">
        <v>4</v>
      </c>
      <c r="C176">
        <f t="shared" si="55"/>
        <v>0</v>
      </c>
      <c r="D176">
        <f t="shared" ca="1" si="69"/>
        <v>0.57982338378465936</v>
      </c>
      <c r="E176">
        <f t="shared" ca="1" si="69"/>
        <v>0.47748062423401338</v>
      </c>
      <c r="F176">
        <f t="shared" ca="1" si="69"/>
        <v>0.8885130751676481</v>
      </c>
      <c r="G176">
        <f t="shared" ca="1" si="69"/>
        <v>0.95754613216833329</v>
      </c>
      <c r="H176">
        <f t="shared" ca="1" si="69"/>
        <v>0.85028717260999853</v>
      </c>
      <c r="I176">
        <f t="shared" ca="1" si="69"/>
        <v>0.37083392159874728</v>
      </c>
      <c r="M176" t="str">
        <f t="shared" ca="1" si="56"/>
        <v>안 지정 캐릭터 PP 일반등급</v>
      </c>
      <c r="N176">
        <f t="shared" ca="1" si="57"/>
        <v>47748</v>
      </c>
      <c r="O176">
        <f t="shared" ca="1" si="58"/>
        <v>8</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2400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fe</v>
      </c>
      <c r="AB176" t="s">
        <v>82</v>
      </c>
      <c r="AC176" t="s">
        <v>404</v>
      </c>
      <c r="AD176">
        <v>1</v>
      </c>
      <c r="AE176" t="s">
        <v>130</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t="shared" ca="1" si="64"/>
        <v>{"dy":18,"sl":4,"tp":"fe","vl":"Equip3401","cn":1,"pt":"DI","pp":179,"pr":129}</v>
      </c>
    </row>
    <row r="177" spans="1:40">
      <c r="A177">
        <v>18</v>
      </c>
      <c r="B177">
        <v>5</v>
      </c>
      <c r="C177">
        <f t="shared" si="55"/>
        <v>0</v>
      </c>
      <c r="D177">
        <f t="shared" ca="1" si="69"/>
        <v>0.19747887819570364</v>
      </c>
      <c r="E177">
        <f t="shared" ca="1" si="69"/>
        <v>0.28038907974448313</v>
      </c>
      <c r="F177">
        <f t="shared" ca="1" si="69"/>
        <v>6.6823310811085723E-2</v>
      </c>
      <c r="G177">
        <f t="shared" ca="1" si="69"/>
        <v>0.33531848599670555</v>
      </c>
      <c r="H177">
        <f t="shared" ca="1" si="69"/>
        <v>0.22203823878851203</v>
      </c>
      <c r="I177">
        <f t="shared" ca="1" si="69"/>
        <v>0.93881044367076438</v>
      </c>
      <c r="M177" t="str">
        <f t="shared" ca="1" si="56"/>
        <v>지정 장비</v>
      </c>
      <c r="N177" t="str">
        <f t="shared" ca="1" si="57"/>
        <v>Equip2201</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3500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251</v>
      </c>
      <c r="W177">
        <v>1</v>
      </c>
      <c r="X177" t="s">
        <v>126</v>
      </c>
      <c r="Z177">
        <v>1500</v>
      </c>
      <c r="AA177" t="str">
        <f t="shared" ca="1" si="60"/>
        <v>fe</v>
      </c>
      <c r="AB177" t="s">
        <v>82</v>
      </c>
      <c r="AC177" t="s">
        <v>184</v>
      </c>
      <c r="AD177">
        <v>1</v>
      </c>
      <c r="AE177" t="s">
        <v>126</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t="shared" ca="1" si="64"/>
        <v>{"dy":18,"sl":5,"tp":"fe","vl":"Equip6102","cn":1,"pt":"GO","pr":3600}</v>
      </c>
    </row>
    <row r="178" spans="1:40">
      <c r="A178">
        <v>18</v>
      </c>
      <c r="B178">
        <v>6</v>
      </c>
      <c r="C178">
        <f t="shared" si="55"/>
        <v>0</v>
      </c>
      <c r="D178">
        <f t="shared" ca="1" si="69"/>
        <v>0.58657380538349069</v>
      </c>
      <c r="E178">
        <f t="shared" ca="1" si="69"/>
        <v>0.76028014479431405</v>
      </c>
      <c r="F178">
        <f t="shared" ca="1" si="69"/>
        <v>0.87409563051934758</v>
      </c>
      <c r="G178">
        <f t="shared" ca="1" si="69"/>
        <v>0.20979311281928159</v>
      </c>
      <c r="H178">
        <f t="shared" ca="1" si="69"/>
        <v>0.95285184780441612</v>
      </c>
      <c r="I178">
        <f t="shared" ca="1" si="69"/>
        <v>0.21423208817564077</v>
      </c>
      <c r="M178" t="str">
        <f t="shared" ca="1" si="56"/>
        <v>지정 장비</v>
      </c>
      <c r="N178" t="str">
        <f t="shared" ca="1" si="57"/>
        <v>Equip7101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3200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184</v>
      </c>
      <c r="W178">
        <v>1</v>
      </c>
      <c r="X178" t="s">
        <v>126</v>
      </c>
      <c r="Z178">
        <v>3600</v>
      </c>
      <c r="AA178" t="str">
        <f t="shared" ca="1" si="60"/>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t="shared" ca="1" si="64"/>
        <v>{"dy":18,"sl":6,"tp":"uph","vl":"22126","cn":10,"pt":"GO","pr":3000}</v>
      </c>
    </row>
    <row r="179" spans="1:40">
      <c r="A179">
        <v>18</v>
      </c>
      <c r="B179">
        <v>7</v>
      </c>
      <c r="C179">
        <f t="shared" si="55"/>
        <v>0</v>
      </c>
      <c r="D179">
        <f t="shared" ca="1" si="69"/>
        <v>0.75056985942044374</v>
      </c>
      <c r="E179">
        <f t="shared" ca="1" si="69"/>
        <v>0.5073613901544205</v>
      </c>
      <c r="F179">
        <f t="shared" ca="1" si="69"/>
        <v>0.83575145565857245</v>
      </c>
      <c r="G179">
        <f t="shared" ca="1" si="69"/>
        <v>0.56327793231455747</v>
      </c>
      <c r="H179">
        <f t="shared" ca="1" si="69"/>
        <v>0.30293948518562031</v>
      </c>
      <c r="I179">
        <f t="shared" ca="1" si="69"/>
        <v>0.73108995988891401</v>
      </c>
      <c r="M179" t="str">
        <f t="shared" ca="1" si="56"/>
        <v>지정 장비</v>
      </c>
      <c r="N179" t="str">
        <f t="shared" ca="1" si="57"/>
        <v>Equip6001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2200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296</v>
      </c>
      <c r="W179">
        <v>1</v>
      </c>
      <c r="X179" t="s">
        <v>126</v>
      </c>
      <c r="Z179">
        <v>4500</v>
      </c>
      <c r="AA179" t="str">
        <f t="shared" ca="1" si="60"/>
        <v>fe</v>
      </c>
      <c r="AB179" t="s">
        <v>82</v>
      </c>
      <c r="AC179" t="s">
        <v>296</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t="shared" ca="1" si="64"/>
        <v>{"dy":18,"sl":7,"tp":"fe","vl":"Equip8001","cn":1,"pt":"GO","pr":4500}</v>
      </c>
    </row>
    <row r="180" spans="1:40">
      <c r="A180">
        <v>18</v>
      </c>
      <c r="B180">
        <v>8</v>
      </c>
      <c r="C180">
        <f t="shared" si="55"/>
        <v>0</v>
      </c>
      <c r="D180">
        <f t="shared" ca="1" si="69"/>
        <v>0.59311045073560831</v>
      </c>
      <c r="E180">
        <f t="shared" ca="1" si="69"/>
        <v>0.71734978022817442</v>
      </c>
      <c r="F180">
        <f t="shared" ca="1" si="69"/>
        <v>0.50001433998347766</v>
      </c>
      <c r="G180">
        <f t="shared" ca="1" si="69"/>
        <v>0.73774511705467405</v>
      </c>
      <c r="H180">
        <f t="shared" ca="1" si="69"/>
        <v>0.95703545873052787</v>
      </c>
      <c r="I180">
        <f t="shared" ca="1" si="69"/>
        <v>0.89912979749963484</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406</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t="shared" ca="1" si="64"/>
        <v>{"dy":18,"sl":8,"tp":"fc","vl":"Actor1141","cn":1,"pt":"DI","pp":219,"pr":159}</v>
      </c>
    </row>
    <row r="181" spans="1:40">
      <c r="A181">
        <v>18</v>
      </c>
      <c r="B181">
        <v>9</v>
      </c>
      <c r="C181">
        <f t="shared" si="55"/>
        <v>0</v>
      </c>
      <c r="D181">
        <f t="shared" ca="1" si="69"/>
        <v>0.73029752692895145</v>
      </c>
      <c r="E181">
        <f t="shared" ca="1" si="69"/>
        <v>0.59502989267012518</v>
      </c>
      <c r="F181">
        <f t="shared" ca="1" si="69"/>
        <v>0.72614249916511386</v>
      </c>
      <c r="G181">
        <f t="shared" ca="1" si="69"/>
        <v>0.92845802772743902</v>
      </c>
      <c r="H181">
        <f t="shared" ca="1" si="69"/>
        <v>1.2879451962284016E-2</v>
      </c>
      <c r="I181">
        <f t="shared" ca="1" si="69"/>
        <v>0.25269587077254552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fp</v>
      </c>
      <c r="AB181" t="s">
        <v>86</v>
      </c>
      <c r="AC181" t="s">
        <v>406</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t="shared" ca="1" si="64"/>
        <v>{"dy":18,"sl":9,"tp":"fp","vl":"Actor1141","cn":75,"pt":"DI","pp":172,"pr":69}</v>
      </c>
    </row>
    <row r="182" spans="1:40">
      <c r="A182">
        <v>19</v>
      </c>
      <c r="B182">
        <v>0</v>
      </c>
      <c r="C182">
        <f t="shared" si="55"/>
        <v>0</v>
      </c>
      <c r="D182">
        <f t="shared" ref="D182:I191" ca="1" si="70">RAND()</f>
        <v>0.344332431116537</v>
      </c>
      <c r="E182">
        <f t="shared" ca="1" si="70"/>
        <v>0.62265430042488279</v>
      </c>
      <c r="F182">
        <f t="shared" ca="1" si="70"/>
        <v>0.87497793246115174</v>
      </c>
      <c r="G182">
        <f t="shared" ca="1" si="70"/>
        <v>4.340047929098223E-2</v>
      </c>
      <c r="H182">
        <f t="shared" ca="1" si="70"/>
        <v>0.10294848195132944</v>
      </c>
      <c r="I182">
        <f t="shared" ca="1" si="70"/>
        <v>0.949764832351083</v>
      </c>
      <c r="M182" t="str">
        <f t="shared" ca="1" si="56"/>
        <v>지정 장비</v>
      </c>
      <c r="N182" t="str">
        <f t="shared" ca="1" si="57"/>
        <v>Equip5201</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5</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294</v>
      </c>
      <c r="W182">
        <v>1</v>
      </c>
      <c r="X182" t="s">
        <v>126</v>
      </c>
      <c r="Z182">
        <v>1300</v>
      </c>
      <c r="AA182" t="str">
        <f t="shared" ca="1" si="60"/>
        <v>fe</v>
      </c>
      <c r="AB182" t="s">
        <v>82</v>
      </c>
      <c r="AC182" t="s">
        <v>294</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t="shared" ca="1" si="64"/>
        <v>{"dy":19,"sl":0,"tp":"fe","vl":"Equip2101","cn":1,"pt":"GO","pr":1300}</v>
      </c>
    </row>
    <row r="183" spans="1:40">
      <c r="A183">
        <v>19</v>
      </c>
      <c r="B183">
        <v>1</v>
      </c>
      <c r="C183">
        <f t="shared" si="55"/>
        <v>0</v>
      </c>
      <c r="D183">
        <f t="shared" ca="1" si="70"/>
        <v>0.26462107714355942</v>
      </c>
      <c r="E183">
        <f t="shared" ca="1" si="70"/>
        <v>0.17943771689497245</v>
      </c>
      <c r="F183">
        <f t="shared" ca="1" si="70"/>
        <v>0.55962539127372268</v>
      </c>
      <c r="G183">
        <f t="shared" ca="1" si="70"/>
        <v>0.32678339362677544</v>
      </c>
      <c r="H183">
        <f t="shared" ca="1" si="70"/>
        <v>8.6908360791941086E-2</v>
      </c>
      <c r="I183">
        <f t="shared" ca="1" si="70"/>
        <v>9.1457979969625458E-2</v>
      </c>
      <c r="M183" t="str">
        <f t="shared" ca="1" si="56"/>
        <v>지정 장비</v>
      </c>
      <c r="N183" t="str">
        <f t="shared" ca="1" si="57"/>
        <v>Equip1202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4</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248</v>
      </c>
      <c r="W183">
        <v>1</v>
      </c>
      <c r="X183" t="s">
        <v>130</v>
      </c>
      <c r="Z183">
        <v>15</v>
      </c>
      <c r="AA183" t="str">
        <f t="shared" ca="1" si="60"/>
        <v>fe</v>
      </c>
      <c r="AB183" t="s">
        <v>82</v>
      </c>
      <c r="AC183" t="s">
        <v>248</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t="shared" ca="1" si="64"/>
        <v>{"dy":19,"sl":1,"tp":"fe","vl":"Equip7202","cn":1,"pt":"DI","pr":15}</v>
      </c>
    </row>
    <row r="184" spans="1:40">
      <c r="A184">
        <v>19</v>
      </c>
      <c r="B184">
        <v>2</v>
      </c>
      <c r="C184">
        <f t="shared" si="55"/>
        <v>0</v>
      </c>
      <c r="D184">
        <f t="shared" ca="1" si="70"/>
        <v>0.54398179831985594</v>
      </c>
      <c r="E184">
        <f t="shared" ca="1" si="70"/>
        <v>0.42351716280090623</v>
      </c>
      <c r="F184">
        <f t="shared" ca="1" si="70"/>
        <v>0.73817021878314615</v>
      </c>
      <c r="G184">
        <f t="shared" ca="1" si="70"/>
        <v>0.17384913551017478</v>
      </c>
      <c r="H184">
        <f t="shared" ca="1" si="70"/>
        <v>0.92672581975526702</v>
      </c>
      <c r="I184">
        <f t="shared" ca="1" si="70"/>
        <v>0.5307628305849651</v>
      </c>
      <c r="M184" t="str">
        <f t="shared" ca="1" si="56"/>
        <v>안 지정 캐릭터 PP 영웅등급</v>
      </c>
      <c r="N184">
        <f t="shared" ca="1" si="57"/>
        <v>42351</v>
      </c>
      <c r="O184">
        <f t="shared" ca="1" si="58"/>
        <v>8</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2400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fe</v>
      </c>
      <c r="AB184" t="s">
        <v>82</v>
      </c>
      <c r="AC184" t="s">
        <v>243</v>
      </c>
      <c r="AD184">
        <v>1</v>
      </c>
      <c r="AE184" t="s">
        <v>126</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0.83988066905141678</v>
      </c>
      <c r="E185">
        <f t="shared" ca="1" si="70"/>
        <v>0.393095207924964</v>
      </c>
      <c r="F185">
        <f t="shared" ca="1" si="70"/>
        <v>0.194220055317611</v>
      </c>
      <c r="G185">
        <f t="shared" ca="1" si="70"/>
        <v>0.7970193305187746</v>
      </c>
      <c r="H185">
        <f t="shared" ca="1" si="70"/>
        <v>0.13964082763065222</v>
      </c>
      <c r="I185">
        <f t="shared" ca="1" si="70"/>
        <v>0.24962305937323581</v>
      </c>
      <c r="M185" t="str">
        <f t="shared" ca="1" si="56"/>
        <v>안 지정 캐릭터 PP 일반등급</v>
      </c>
      <c r="N185">
        <f t="shared" ca="1" si="57"/>
        <v>39309</v>
      </c>
      <c r="O185">
        <f t="shared" ca="1" si="58"/>
        <v>7</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2100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0.83424744201151935</v>
      </c>
      <c r="E186">
        <f t="shared" ca="1" si="70"/>
        <v>0.41815670119484449</v>
      </c>
      <c r="F186">
        <f t="shared" ca="1" si="70"/>
        <v>0.15648205957766259</v>
      </c>
      <c r="G186">
        <f t="shared" ca="1" si="70"/>
        <v>0.42624718683946061</v>
      </c>
      <c r="H186">
        <f t="shared" ca="1" si="70"/>
        <v>0.39590412966544908</v>
      </c>
      <c r="I186">
        <f t="shared" ca="1" si="70"/>
        <v>0.58018667395795798</v>
      </c>
      <c r="M186" t="str">
        <f t="shared" ca="1" si="56"/>
        <v>안 지정 캐릭터 PP 일반등급</v>
      </c>
      <c r="N186">
        <f t="shared" ca="1" si="57"/>
        <v>41815</v>
      </c>
      <c r="O186">
        <f t="shared" ca="1" si="58"/>
        <v>8</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2400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fe</v>
      </c>
      <c r="AB186" t="s">
        <v>82</v>
      </c>
      <c r="AC186" t="s">
        <v>181</v>
      </c>
      <c r="AD186">
        <v>1</v>
      </c>
      <c r="AE186" t="s">
        <v>126</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0.1046499785106263</v>
      </c>
      <c r="E187">
        <f t="shared" ca="1" si="70"/>
        <v>0.94004461140711915</v>
      </c>
      <c r="F187">
        <f t="shared" ca="1" si="70"/>
        <v>1.8162179056465666E-2</v>
      </c>
      <c r="G187">
        <f t="shared" ca="1" si="70"/>
        <v>9.4311255773052771E-2</v>
      </c>
      <c r="H187">
        <f t="shared" ca="1" si="70"/>
        <v>0.70845810581552404</v>
      </c>
      <c r="I187">
        <f t="shared" ca="1" si="70"/>
        <v>0.79814412592501682</v>
      </c>
      <c r="M187" t="str">
        <f t="shared" ca="1" si="56"/>
        <v>지정 장비</v>
      </c>
      <c r="N187" t="str">
        <f t="shared" ca="1" si="57"/>
        <v>Equip8102</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8300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243</v>
      </c>
      <c r="W187">
        <v>1</v>
      </c>
      <c r="X187" t="s">
        <v>126</v>
      </c>
      <c r="Z187">
        <v>7100</v>
      </c>
      <c r="AA187" t="str">
        <f t="shared" ca="1" si="60"/>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0.78119954984792894</v>
      </c>
      <c r="E188">
        <f t="shared" ca="1" si="70"/>
        <v>0.95637906347144586</v>
      </c>
      <c r="F188">
        <f t="shared" ca="1" si="70"/>
        <v>0.87151266446023723</v>
      </c>
      <c r="G188">
        <f t="shared" ca="1" si="70"/>
        <v>0.29396674634888331</v>
      </c>
      <c r="H188">
        <f t="shared" ca="1" si="70"/>
        <v>0.84486163517975066</v>
      </c>
      <c r="I188">
        <f t="shared" ca="1" si="70"/>
        <v>0.53205917874211883</v>
      </c>
      <c r="M188" t="str">
        <f t="shared" ca="1" si="56"/>
        <v>지정 장비</v>
      </c>
      <c r="N188" t="str">
        <f t="shared" ca="1" si="57"/>
        <v>Equip8102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8000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111</v>
      </c>
      <c r="W188">
        <v>1</v>
      </c>
      <c r="X188" t="s">
        <v>126</v>
      </c>
      <c r="Z188">
        <v>3300</v>
      </c>
      <c r="AA188" t="str">
        <f t="shared" ca="1" si="60"/>
        <v>fe</v>
      </c>
      <c r="AB188" t="s">
        <v>82</v>
      </c>
      <c r="AC188" t="s">
        <v>203</v>
      </c>
      <c r="AD188">
        <v>1</v>
      </c>
      <c r="AE188" t="s">
        <v>126</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0.93525967808906307</v>
      </c>
      <c r="E189">
        <f t="shared" ca="1" si="70"/>
        <v>0.83035292623821588</v>
      </c>
      <c r="F189">
        <f t="shared" ca="1" si="70"/>
        <v>0.1727010971581372</v>
      </c>
      <c r="G189">
        <f t="shared" ca="1" si="70"/>
        <v>0.37567352302544321</v>
      </c>
      <c r="H189">
        <f t="shared" ca="1" si="70"/>
        <v>0.99086386511392888</v>
      </c>
      <c r="I189">
        <f t="shared" ca="1" si="70"/>
        <v>0.92957124441342065</v>
      </c>
      <c r="M189" t="str">
        <f t="shared" ca="1" si="56"/>
        <v>지정 장비</v>
      </c>
      <c r="N189" t="str">
        <f t="shared" ca="1" si="57"/>
        <v>Equip8102</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8500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181</v>
      </c>
      <c r="W189">
        <v>1</v>
      </c>
      <c r="X189" t="s">
        <v>126</v>
      </c>
      <c r="Z189">
        <v>5200</v>
      </c>
      <c r="AA189" t="str">
        <f t="shared" ca="1" si="60"/>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0.94809461815552798</v>
      </c>
      <c r="E190">
        <f t="shared" ca="1" si="70"/>
        <v>0.19568104794650298</v>
      </c>
      <c r="F190">
        <f t="shared" ca="1" si="70"/>
        <v>0.13845332508333663</v>
      </c>
      <c r="G190">
        <f t="shared" ca="1" si="70"/>
        <v>0.29434496383563091</v>
      </c>
      <c r="H190">
        <f t="shared" ca="1" si="70"/>
        <v>0.57559567601520634</v>
      </c>
      <c r="I190">
        <f t="shared" ca="1" si="70"/>
        <v>0.50955740717366027</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408</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0.7808076944766057</v>
      </c>
      <c r="E191">
        <f t="shared" ca="1" si="70"/>
        <v>0.92112022409637184</v>
      </c>
      <c r="F191">
        <f t="shared" ca="1" si="70"/>
        <v>0.28645651561265872</v>
      </c>
      <c r="G191">
        <f t="shared" ca="1" si="70"/>
        <v>0.11933790050365922</v>
      </c>
      <c r="H191">
        <f t="shared" ca="1" si="70"/>
        <v>0.66151285484992783</v>
      </c>
      <c r="I191">
        <f t="shared" ca="1" si="70"/>
        <v>0.16631338004901985</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0.66360652265414766</v>
      </c>
      <c r="E192">
        <f t="shared" ca="1" si="71"/>
        <v>0.2059909497363176</v>
      </c>
      <c r="F192">
        <f t="shared" ca="1" si="71"/>
        <v>1.6318028928832828E-2</v>
      </c>
      <c r="G192">
        <f t="shared" ca="1" si="71"/>
        <v>0.5391007162869369</v>
      </c>
      <c r="H192">
        <f t="shared" ca="1" si="71"/>
        <v>0.77101083111494062</v>
      </c>
      <c r="I192">
        <f t="shared" ca="1" si="71"/>
        <v>1.3909464065072874E-2</v>
      </c>
      <c r="M192" t="str">
        <f t="shared" ca="1" si="56"/>
        <v>지정 장비</v>
      </c>
      <c r="N192" t="str">
        <f t="shared" ca="1" si="57"/>
        <v>Equip1302</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7000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192</v>
      </c>
      <c r="W192">
        <v>1</v>
      </c>
      <c r="X192" t="s">
        <v>126</v>
      </c>
      <c r="Z192">
        <v>1200</v>
      </c>
      <c r="AA192" t="str">
        <f t="shared" ca="1" si="60"/>
        <v>upn</v>
      </c>
      <c r="AB192" t="s">
        <v>92</v>
      </c>
      <c r="AC192">
        <v>69160</v>
      </c>
      <c r="AD192">
        <v>9</v>
      </c>
      <c r="AE192" t="s">
        <v>431</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t="shared" ca="1" si="64"/>
        <v>{"dy":20,"sl":0,"tp":"upn","vl":"69160","cn":9,"pt":"GO","pr":2700}</v>
      </c>
    </row>
    <row r="193" spans="1:40">
      <c r="A193">
        <v>20</v>
      </c>
      <c r="B193">
        <v>1</v>
      </c>
      <c r="C193">
        <f t="shared" si="55"/>
        <v>0</v>
      </c>
      <c r="D193">
        <f t="shared" ca="1" si="71"/>
        <v>5.2482971818635482E-2</v>
      </c>
      <c r="E193">
        <f t="shared" ca="1" si="71"/>
        <v>0.59032108116129356</v>
      </c>
      <c r="F193">
        <f t="shared" ca="1" si="71"/>
        <v>0.25480540972203636</v>
      </c>
      <c r="G193">
        <f t="shared" ca="1" si="71"/>
        <v>8.9062528129966401E-2</v>
      </c>
      <c r="H193">
        <f t="shared" ca="1" si="71"/>
        <v>0.94000008447001793</v>
      </c>
      <c r="I193">
        <f t="shared" ca="1" si="71"/>
        <v>0.77455988824645339</v>
      </c>
      <c r="M193" t="str">
        <f t="shared" ca="1" si="56"/>
        <v>지정 장비</v>
      </c>
      <c r="N193" t="str">
        <f t="shared" ca="1" si="57"/>
        <v>Equip5101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1400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279</v>
      </c>
      <c r="W193">
        <v>1</v>
      </c>
      <c r="X193" t="s">
        <v>130</v>
      </c>
      <c r="Z193">
        <v>5</v>
      </c>
      <c r="AA193" t="str">
        <f t="shared" ca="1" si="60"/>
        <v>fe</v>
      </c>
      <c r="AB193" t="s">
        <v>82</v>
      </c>
      <c r="AC193" t="s">
        <v>279</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t="shared" ca="1" si="64"/>
        <v>{"dy":20,"sl":1,"tp":"fe","vl":"Equip5202","cn":1,"pt":"DI","pr":5}</v>
      </c>
    </row>
    <row r="194" spans="1:40">
      <c r="A194">
        <v>20</v>
      </c>
      <c r="B194">
        <v>2</v>
      </c>
      <c r="C194">
        <f t="shared" ref="C194:C257" si="72">IF(B194&lt;=9,0,
IF(B194=10,1,2))</f>
        <v>0</v>
      </c>
      <c r="D194">
        <f t="shared" ca="1" si="71"/>
        <v>0.5806369067513214</v>
      </c>
      <c r="E194">
        <f t="shared" ca="1" si="71"/>
        <v>0.17485714089104398</v>
      </c>
      <c r="F194">
        <f t="shared" ca="1" si="71"/>
        <v>0.85865240182117464</v>
      </c>
      <c r="G194">
        <f t="shared" ca="1" si="71"/>
        <v>0.3840561183640685</v>
      </c>
      <c r="H194">
        <f t="shared" ca="1" si="71"/>
        <v>4.1425561027762514E-3</v>
      </c>
      <c r="I194">
        <f t="shared" ca="1" si="71"/>
        <v>0.72125574130627768</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17485</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5</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1500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upn</v>
      </c>
      <c r="AB194" t="s">
        <v>92</v>
      </c>
      <c r="AC194">
        <v>81403</v>
      </c>
      <c r="AD194">
        <v>13</v>
      </c>
      <c r="AE194" t="s">
        <v>423</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 t="shared" si="72"/>
        <v>0</v>
      </c>
      <c r="D195">
        <f t="shared" ca="1" si="71"/>
        <v>0.90158161087006594</v>
      </c>
      <c r="E195">
        <f t="shared" ca="1" si="71"/>
        <v>0.35219790957442276</v>
      </c>
      <c r="F195">
        <f t="shared" ca="1" si="71"/>
        <v>0.12066157094365892</v>
      </c>
      <c r="G195">
        <f t="shared" ca="1" si="71"/>
        <v>0.94741965274377493</v>
      </c>
      <c r="H195">
        <f t="shared" ca="1" si="71"/>
        <v>1.9189725086085629E-2</v>
      </c>
      <c r="I195">
        <f t="shared" ca="1" si="71"/>
        <v>0.15313959506929675</v>
      </c>
      <c r="M195" t="str">
        <f t="shared" ca="1" si="73"/>
        <v>안 지정 캐릭터 PP 일반등급</v>
      </c>
      <c r="N195">
        <f t="shared" ca="1" si="74"/>
        <v>35219</v>
      </c>
      <c r="O195">
        <f t="shared" ca="1" si="75"/>
        <v>7</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2100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fe</v>
      </c>
      <c r="AB195" t="s">
        <v>82</v>
      </c>
      <c r="AC195" t="s">
        <v>192</v>
      </c>
      <c r="AD195">
        <v>1</v>
      </c>
      <c r="AE195" t="s">
        <v>126</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t="shared" ca="1" si="81"/>
        <v>{"dy":20,"sl":3,"tp":"fe","vl":"Equip2102","cn":1,"pt":"GO","pr":1200}</v>
      </c>
    </row>
    <row r="196" spans="1:40">
      <c r="A196">
        <v>20</v>
      </c>
      <c r="B196">
        <v>4</v>
      </c>
      <c r="C196">
        <f t="shared" si="72"/>
        <v>0</v>
      </c>
      <c r="D196">
        <f t="shared" ca="1" si="71"/>
        <v>0.27068015894799047</v>
      </c>
      <c r="E196">
        <f t="shared" ca="1" si="71"/>
        <v>2.9683094789087594E-2</v>
      </c>
      <c r="F196">
        <f t="shared" ca="1" si="71"/>
        <v>0.37278559962882118</v>
      </c>
      <c r="G196">
        <f t="shared" ca="1" si="71"/>
        <v>0.73887359795963536</v>
      </c>
      <c r="H196">
        <f t="shared" ca="1" si="71"/>
        <v>0.61204841987775294</v>
      </c>
      <c r="I196">
        <f t="shared" ca="1" si="71"/>
        <v>0.32207050520993907</v>
      </c>
      <c r="M196" t="str">
        <f t="shared" ca="1" si="73"/>
        <v>안 지정 캐릭터 PP 일반등급</v>
      </c>
      <c r="N196">
        <f t="shared" ca="1" si="74"/>
        <v>2968</v>
      </c>
      <c r="O196">
        <f t="shared" ca="1" si="75"/>
        <v>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fe</v>
      </c>
      <c r="AB196" t="s">
        <v>82</v>
      </c>
      <c r="AC196" t="s">
        <v>252</v>
      </c>
      <c r="AD196">
        <v>1</v>
      </c>
      <c r="AE196" t="s">
        <v>126</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t="shared" ca="1" si="81"/>
        <v>{"dy":20,"sl":4,"tp":"fe","vl":"Equip1001","cn":1,"pt":"GO","pr":800}</v>
      </c>
    </row>
    <row r="197" spans="1:40">
      <c r="A197">
        <v>20</v>
      </c>
      <c r="B197">
        <v>5</v>
      </c>
      <c r="C197">
        <f t="shared" si="72"/>
        <v>0</v>
      </c>
      <c r="D197">
        <f t="shared" ca="1" si="71"/>
        <v>0.7544600041124484</v>
      </c>
      <c r="E197">
        <f t="shared" ca="1" si="71"/>
        <v>0.83990332993536054</v>
      </c>
      <c r="F197">
        <f t="shared" ca="1" si="71"/>
        <v>0.15818467306249684</v>
      </c>
      <c r="G197">
        <f t="shared" ca="1" si="71"/>
        <v>0.74971698438843348</v>
      </c>
      <c r="H197">
        <f t="shared" ca="1" si="71"/>
        <v>0.87431891813896934</v>
      </c>
      <c r="I197">
        <f t="shared" ca="1" si="71"/>
        <v>0.41350872432072372</v>
      </c>
      <c r="M197" t="str">
        <f t="shared" ca="1" si="73"/>
        <v>안 지정 캐릭터 PP 일반등급</v>
      </c>
      <c r="N197">
        <f t="shared" ca="1" si="74"/>
        <v>83990</v>
      </c>
      <c r="O197">
        <f t="shared" ca="1" si="75"/>
        <v>13</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3900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252</v>
      </c>
      <c r="W197">
        <v>1</v>
      </c>
      <c r="X197" t="s">
        <v>126</v>
      </c>
      <c r="Z197">
        <v>800</v>
      </c>
      <c r="AA197" t="str">
        <f t="shared" ca="1" si="77"/>
        <v>fe</v>
      </c>
      <c r="AB197" t="s">
        <v>82</v>
      </c>
      <c r="AC197" t="s">
        <v>207</v>
      </c>
      <c r="AD197">
        <v>1</v>
      </c>
      <c r="AE197" t="s">
        <v>126</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t="shared" ca="1" si="81"/>
        <v>{"dy":20,"sl":5,"tp":"fe","vl":"Equip7102","cn":1,"pt":"GO","pr":3800}</v>
      </c>
    </row>
    <row r="198" spans="1:40">
      <c r="A198">
        <v>20</v>
      </c>
      <c r="B198">
        <v>6</v>
      </c>
      <c r="C198">
        <f t="shared" si="72"/>
        <v>0</v>
      </c>
      <c r="D198">
        <f t="shared" ca="1" si="71"/>
        <v>0.92536916831126015</v>
      </c>
      <c r="E198">
        <f t="shared" ca="1" si="71"/>
        <v>0.43134012537404498</v>
      </c>
      <c r="F198">
        <f t="shared" ca="1" si="71"/>
        <v>0.380202944031932</v>
      </c>
      <c r="G198">
        <f t="shared" ca="1" si="71"/>
        <v>0.87239260215932135</v>
      </c>
      <c r="H198">
        <f t="shared" ca="1" si="71"/>
        <v>0.65499285492637616</v>
      </c>
      <c r="I198">
        <f t="shared" ca="1" si="71"/>
        <v>3.8170536027889224E-2</v>
      </c>
      <c r="M198" t="str">
        <f t="shared" ca="1" si="73"/>
        <v>지정 장비</v>
      </c>
      <c r="N198" t="str">
        <f t="shared" ca="1" si="74"/>
        <v>Equip5201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2500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207</v>
      </c>
      <c r="W198">
        <v>1</v>
      </c>
      <c r="X198" t="s">
        <v>126</v>
      </c>
      <c r="Z198">
        <v>3800</v>
      </c>
      <c r="AA198" t="str">
        <f t="shared" ca="1" si="77"/>
        <v>fe</v>
      </c>
      <c r="AB198" t="s">
        <v>82</v>
      </c>
      <c r="AC198" t="s">
        <v>296</v>
      </c>
      <c r="AD198">
        <v>1</v>
      </c>
      <c r="AE198" t="s">
        <v>126</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t="shared" ca="1" si="81"/>
        <v>{"dy":20,"sl":6,"tp":"fe","vl":"Equip8001","cn":1,"pt":"GO","pr":4600}</v>
      </c>
    </row>
    <row r="199" spans="1:40">
      <c r="A199">
        <v>20</v>
      </c>
      <c r="B199">
        <v>7</v>
      </c>
      <c r="C199">
        <f t="shared" si="72"/>
        <v>0</v>
      </c>
      <c r="D199">
        <f t="shared" ca="1" si="71"/>
        <v>0.29581964162459529</v>
      </c>
      <c r="E199">
        <f t="shared" ca="1" si="71"/>
        <v>0.52015052371435344</v>
      </c>
      <c r="F199">
        <f t="shared" ca="1" si="71"/>
        <v>0.5313445760723714</v>
      </c>
      <c r="G199">
        <f t="shared" ca="1" si="71"/>
        <v>0.21423257725922218</v>
      </c>
      <c r="H199">
        <f t="shared" ca="1" si="71"/>
        <v>0.31395030662028389</v>
      </c>
      <c r="I199">
        <f t="shared" ca="1" si="71"/>
        <v>0.96029001562896366</v>
      </c>
      <c r="M199" t="str">
        <f t="shared" ca="1" si="73"/>
        <v>지정 장비</v>
      </c>
      <c r="N199" t="str">
        <f t="shared" ca="1" si="74"/>
        <v>Equip6002</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2300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296</v>
      </c>
      <c r="W199">
        <v>1</v>
      </c>
      <c r="X199" t="s">
        <v>126</v>
      </c>
      <c r="Z199">
        <v>4600</v>
      </c>
      <c r="AA199" t="str">
        <f t="shared" ca="1" si="77"/>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t="shared" ca="1" si="81"/>
        <v>{"dy":20,"sl":7,"tp":"uph","vl":"88102","cn":14,"pt":"GO","pr":4200}</v>
      </c>
    </row>
    <row r="200" spans="1:40">
      <c r="A200">
        <v>20</v>
      </c>
      <c r="B200">
        <v>8</v>
      </c>
      <c r="C200">
        <f t="shared" si="72"/>
        <v>0</v>
      </c>
      <c r="D200">
        <f t="shared" ca="1" si="71"/>
        <v>0.82788121267235859</v>
      </c>
      <c r="E200">
        <f t="shared" ca="1" si="71"/>
        <v>0.97989306907249285</v>
      </c>
      <c r="F200">
        <f t="shared" ca="1" si="71"/>
        <v>0.37539685190568972</v>
      </c>
      <c r="G200">
        <f t="shared" ca="1" si="71"/>
        <v>0.85783154710766651</v>
      </c>
      <c r="H200">
        <f t="shared" ca="1" si="71"/>
        <v>0.81764730792185758</v>
      </c>
      <c r="I200">
        <f t="shared" ca="1" si="71"/>
        <v>0.56120030343595573</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413</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t="shared" ca="1" si="81"/>
        <v>{"dy":20,"sl":8,"tp":"fl1","vl":"Actor2015","cn":1,"pt":"DI","pp":54,"pr":39}</v>
      </c>
    </row>
    <row r="201" spans="1:40">
      <c r="A201">
        <v>20</v>
      </c>
      <c r="B201">
        <v>9</v>
      </c>
      <c r="C201">
        <f t="shared" si="72"/>
        <v>0</v>
      </c>
      <c r="D201">
        <f t="shared" ca="1" si="71"/>
        <v>0.85404952456244743</v>
      </c>
      <c r="E201">
        <f t="shared" ca="1" si="71"/>
        <v>0.52950288433651893</v>
      </c>
      <c r="F201">
        <f t="shared" ca="1" si="71"/>
        <v>0.37391964906667186</v>
      </c>
      <c r="G201">
        <f t="shared" ca="1" si="71"/>
        <v>0.70354737102134945</v>
      </c>
      <c r="H201">
        <f t="shared" ca="1" si="71"/>
        <v>0.31281511121876482</v>
      </c>
      <c r="I201">
        <f t="shared" ca="1" si="71"/>
        <v>0.49062366687080994</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t="shared" ca="1" si="81"/>
        <v>{"dy":20,"sl":9}</v>
      </c>
    </row>
    <row r="202" spans="1:40">
      <c r="A202">
        <v>21</v>
      </c>
      <c r="B202">
        <v>0</v>
      </c>
      <c r="C202">
        <f t="shared" si="72"/>
        <v>0</v>
      </c>
      <c r="D202">
        <f t="shared" ref="D202:I211" ca="1" si="82">RAND()</f>
        <v>0.46375098933616132</v>
      </c>
      <c r="E202">
        <f t="shared" ca="1" si="82"/>
        <v>0.27280414093054361</v>
      </c>
      <c r="F202">
        <f t="shared" ca="1" si="82"/>
        <v>0.5986447044595764</v>
      </c>
      <c r="G202">
        <f t="shared" ca="1" si="82"/>
        <v>0.18901546357838095</v>
      </c>
      <c r="H202">
        <f t="shared" ca="1" si="82"/>
        <v>0.98107767770041521</v>
      </c>
      <c r="I202">
        <f t="shared" ca="1" si="82"/>
        <v>0.39740995451204231</v>
      </c>
      <c r="M202" t="str">
        <f t="shared" ca="1" si="73"/>
        <v>지정 장비</v>
      </c>
      <c r="N202" t="str">
        <f t="shared" ca="1" si="74"/>
        <v>Equip2102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1200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198</v>
      </c>
      <c r="W202">
        <v>1</v>
      </c>
      <c r="X202" t="s">
        <v>130</v>
      </c>
      <c r="Z202">
        <v>11</v>
      </c>
      <c r="AA202" t="str">
        <f t="shared" ca="1" si="77"/>
        <v>upn</v>
      </c>
      <c r="AB202" t="s">
        <v>425</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t="shared" ca="1" si="81"/>
        <v>{"dy":21,"sl":0,"tp":"upn","vl":"6467","cn":9,"pt":"GO","pr":2700}</v>
      </c>
    </row>
    <row r="203" spans="1:40">
      <c r="A203">
        <v>21</v>
      </c>
      <c r="B203">
        <v>1</v>
      </c>
      <c r="C203">
        <f t="shared" si="72"/>
        <v>0</v>
      </c>
      <c r="D203">
        <f t="shared" ca="1" si="82"/>
        <v>0.45756853193664948</v>
      </c>
      <c r="E203">
        <f t="shared" ca="1" si="82"/>
        <v>0.6473020099623894</v>
      </c>
      <c r="F203">
        <f t="shared" ca="1" si="82"/>
        <v>0.77800552604464068</v>
      </c>
      <c r="G203">
        <f t="shared" ca="1" si="82"/>
        <v>0.40083251232728656</v>
      </c>
      <c r="H203">
        <f t="shared" ca="1" si="82"/>
        <v>9.1906298300124978E-2</v>
      </c>
      <c r="I203">
        <f t="shared" ca="1" si="82"/>
        <v>0.59254143736724885</v>
      </c>
      <c r="M203" t="str">
        <f t="shared" ca="1" si="73"/>
        <v>지정 장비</v>
      </c>
      <c r="N203" t="str">
        <f t="shared" ca="1" si="74"/>
        <v>Equip5301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11</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260</v>
      </c>
      <c r="W203">
        <v>1</v>
      </c>
      <c r="X203" t="s">
        <v>126</v>
      </c>
      <c r="Z203">
        <v>1200</v>
      </c>
      <c r="AA203" t="str">
        <f t="shared" ca="1" si="77"/>
        <v>uph</v>
      </c>
      <c r="AB203" t="s">
        <v>424</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t="shared" ca="1" si="81"/>
        <v>{"dy":21,"sl":1,"tp":"uph","vl":"94861","cn":14,"pt":"DI","pr":4}</v>
      </c>
    </row>
    <row r="204" spans="1:40">
      <c r="A204">
        <v>21</v>
      </c>
      <c r="B204">
        <v>2</v>
      </c>
      <c r="C204">
        <f t="shared" si="72"/>
        <v>0</v>
      </c>
      <c r="D204">
        <f t="shared" ca="1" si="82"/>
        <v>0.69084152831786649</v>
      </c>
      <c r="E204">
        <f t="shared" ca="1" si="82"/>
        <v>0.73877419083057894</v>
      </c>
      <c r="F204">
        <f t="shared" ca="1" si="82"/>
        <v>0.1617092431923377</v>
      </c>
      <c r="G204">
        <f t="shared" ca="1" si="82"/>
        <v>0.82159529532098385</v>
      </c>
      <c r="H204">
        <f t="shared" ca="1" si="82"/>
        <v>0.10171583581261623</v>
      </c>
      <c r="I204">
        <f t="shared" ca="1" si="82"/>
        <v>0.69850419373536121</v>
      </c>
      <c r="M204" t="str">
        <f t="shared" ca="1" si="73"/>
        <v>안 지정 캐릭터 PP 영웅등급</v>
      </c>
      <c r="N204">
        <f t="shared" ca="1" si="74"/>
        <v>73877</v>
      </c>
      <c r="O204">
        <f t="shared" ca="1" si="75"/>
        <v>11</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3300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fe</v>
      </c>
      <c r="AB204" t="s">
        <v>82</v>
      </c>
      <c r="AC204" t="s">
        <v>414</v>
      </c>
      <c r="AD204">
        <v>1</v>
      </c>
      <c r="AE204" t="s">
        <v>130</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t="shared" ca="1" si="81"/>
        <v>{"dy":21,"sl":2,"tp":"fe","vl":"Equip5302","cn":1,"pt":"DI","pr":11}</v>
      </c>
    </row>
    <row r="205" spans="1:40">
      <c r="A205">
        <v>21</v>
      </c>
      <c r="B205">
        <v>3</v>
      </c>
      <c r="C205">
        <f t="shared" si="72"/>
        <v>0</v>
      </c>
      <c r="D205">
        <f t="shared" ca="1" si="82"/>
        <v>0.62453695353156313</v>
      </c>
      <c r="E205">
        <f t="shared" ca="1" si="82"/>
        <v>0.31764892510314435</v>
      </c>
      <c r="F205">
        <f t="shared" ca="1" si="82"/>
        <v>3.6058352948716399E-2</v>
      </c>
      <c r="G205">
        <f t="shared" ca="1" si="82"/>
        <v>7.9880202722957594E-2</v>
      </c>
      <c r="H205">
        <f t="shared" ca="1" si="82"/>
        <v>0.79278138360963513</v>
      </c>
      <c r="I205">
        <f t="shared" ca="1" si="82"/>
        <v>0.2365384604945594</v>
      </c>
      <c r="M205" t="str">
        <f t="shared" ca="1" si="73"/>
        <v>안 지정 캐릭터 PP 일반등급</v>
      </c>
      <c r="N205">
        <f t="shared" ca="1" si="74"/>
        <v>31764</v>
      </c>
      <c r="O205">
        <f t="shared" ca="1" si="75"/>
        <v>6</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1800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fe</v>
      </c>
      <c r="AB205" t="s">
        <v>82</v>
      </c>
      <c r="AC205" t="s">
        <v>295</v>
      </c>
      <c r="AD205">
        <v>1</v>
      </c>
      <c r="AE205" t="s">
        <v>126</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t="shared" ca="1" si="81"/>
        <v>{"dy":21,"sl":3,"tp":"fe","vl":"Equip1101","cn":1,"pt":"GO","pr":1200}</v>
      </c>
    </row>
    <row r="206" spans="1:40">
      <c r="A206">
        <v>21</v>
      </c>
      <c r="B206">
        <v>4</v>
      </c>
      <c r="C206">
        <f t="shared" si="72"/>
        <v>0</v>
      </c>
      <c r="D206">
        <f t="shared" ca="1" si="82"/>
        <v>0.91702561879186195</v>
      </c>
      <c r="E206">
        <f t="shared" ca="1" si="82"/>
        <v>0.68827118261440046</v>
      </c>
      <c r="F206">
        <f t="shared" ca="1" si="82"/>
        <v>0.18090183071160226</v>
      </c>
      <c r="G206">
        <f t="shared" ca="1" si="82"/>
        <v>0.13929095020482563</v>
      </c>
      <c r="H206">
        <f t="shared" ca="1" si="82"/>
        <v>2.7478555409342631E-2</v>
      </c>
      <c r="I206">
        <f t="shared" ca="1" si="82"/>
        <v>8.8803918876688703E-2</v>
      </c>
      <c r="M206" t="str">
        <f t="shared" ca="1" si="73"/>
        <v>안 지정 캐릭터 PP 일반등급</v>
      </c>
      <c r="N206">
        <f t="shared" ca="1" si="74"/>
        <v>68827</v>
      </c>
      <c r="O206">
        <f t="shared" ca="1" si="75"/>
        <v>11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3300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fe</v>
      </c>
      <c r="AB206" t="s">
        <v>82</v>
      </c>
      <c r="AC206" t="s">
        <v>112</v>
      </c>
      <c r="AD206">
        <v>1</v>
      </c>
      <c r="AE206" t="s">
        <v>126</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t="shared" ca="1" si="81"/>
        <v>{"dy":21,"sl":4,"tp":"fe","vl":"Equip4001","cn":1,"pt":"GO","pr":700}</v>
      </c>
    </row>
    <row r="207" spans="1:40">
      <c r="A207">
        <v>21</v>
      </c>
      <c r="B207">
        <v>5</v>
      </c>
      <c r="C207">
        <f t="shared" si="72"/>
        <v>0</v>
      </c>
      <c r="D207">
        <f t="shared" ca="1" si="82"/>
        <v>0.29856136721131477</v>
      </c>
      <c r="E207">
        <f t="shared" ca="1" si="82"/>
        <v>0.34564167627472109</v>
      </c>
      <c r="F207">
        <f t="shared" ca="1" si="82"/>
        <v>0.57452332301172204</v>
      </c>
      <c r="G207">
        <f t="shared" ca="1" si="82"/>
        <v>0.32333173545528415</v>
      </c>
      <c r="H207">
        <f t="shared" ca="1" si="82"/>
        <v>0.17705710849432166</v>
      </c>
      <c r="I207">
        <f t="shared" ca="1" si="82"/>
        <v>0.36331218105182916</v>
      </c>
      <c r="M207" t="str">
        <f t="shared" ca="1" si="73"/>
        <v>지정 장비</v>
      </c>
      <c r="N207" t="str">
        <f t="shared" ca="1" si="74"/>
        <v>Equip3001</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700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t="shared" ca="1" si="81"/>
        <v>{"dy":21,"sl":5,"tp":"upn","vl":"43155","cn":11,"pt":"GO","pr":3300}</v>
      </c>
    </row>
    <row r="208" spans="1:40">
      <c r="A208">
        <v>21</v>
      </c>
      <c r="B208">
        <v>6</v>
      </c>
      <c r="C208">
        <f t="shared" si="72"/>
        <v>0</v>
      </c>
      <c r="D208">
        <f t="shared" ca="1" si="82"/>
        <v>0.52029965095822639</v>
      </c>
      <c r="E208">
        <f t="shared" ca="1" si="82"/>
        <v>0.34724301838030736</v>
      </c>
      <c r="F208">
        <f t="shared" ca="1" si="82"/>
        <v>0.45781584001253606</v>
      </c>
      <c r="G208">
        <f t="shared" ca="1" si="82"/>
        <v>0.38376538146999606</v>
      </c>
      <c r="H208">
        <f t="shared" ca="1" si="82"/>
        <v>0.92288653081246319</v>
      </c>
      <c r="I208">
        <f t="shared" ca="1" si="82"/>
        <v>0.85914014223611279</v>
      </c>
      <c r="M208" t="str">
        <f t="shared" ca="1" si="73"/>
        <v>지정 장비</v>
      </c>
      <c r="N208" t="str">
        <f t="shared" ca="1" si="74"/>
        <v>Equip4102</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1500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188</v>
      </c>
      <c r="W208">
        <v>1</v>
      </c>
      <c r="X208" t="s">
        <v>126</v>
      </c>
      <c r="Z208">
        <v>900</v>
      </c>
      <c r="AA208" t="str">
        <f t="shared" ca="1" si="77"/>
        <v>fe</v>
      </c>
      <c r="AB208" t="s">
        <v>82</v>
      </c>
      <c r="AC208" t="s">
        <v>255</v>
      </c>
      <c r="AD208">
        <v>1</v>
      </c>
      <c r="AE208" t="s">
        <v>126</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0.61344126914789876</v>
      </c>
      <c r="E209">
        <f t="shared" ca="1" si="82"/>
        <v>0.25451258139371957</v>
      </c>
      <c r="F209">
        <f t="shared" ca="1" si="82"/>
        <v>0.97520016218464567</v>
      </c>
      <c r="G209">
        <f t="shared" ca="1" si="82"/>
        <v>0.20936744775402127</v>
      </c>
      <c r="H209">
        <f t="shared" ca="1" si="82"/>
        <v>0.11279611129144718</v>
      </c>
      <c r="I209">
        <f t="shared" ca="1" si="82"/>
        <v>0.57776570278398398</v>
      </c>
      <c r="M209" t="str">
        <f t="shared" ca="1" si="73"/>
        <v>지정 장비</v>
      </c>
      <c r="N209" t="str">
        <f t="shared" ca="1" si="74"/>
        <v>Equip3001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800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196</v>
      </c>
      <c r="W209">
        <v>1</v>
      </c>
      <c r="X209" t="s">
        <v>126</v>
      </c>
      <c r="Z209">
        <v>7800</v>
      </c>
      <c r="AA209" t="str">
        <f t="shared" ca="1" si="77"/>
        <v>fe</v>
      </c>
      <c r="AB209" t="s">
        <v>82</v>
      </c>
      <c r="AC209" t="s">
        <v>196</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0.4515337689777863</v>
      </c>
      <c r="E210">
        <f t="shared" ca="1" si="82"/>
        <v>0.76107348011056775</v>
      </c>
      <c r="F210">
        <f t="shared" ca="1" si="82"/>
        <v>0.93374501233325458</v>
      </c>
      <c r="G210">
        <f t="shared" ca="1" si="82"/>
        <v>0.53270741754626605</v>
      </c>
      <c r="H210">
        <f t="shared" ca="1" si="82"/>
        <v>0.59794067282889907</v>
      </c>
      <c r="I210">
        <f t="shared" ca="1" si="82"/>
        <v>0.29389969148118877</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fl1</v>
      </c>
      <c r="AB210" t="s">
        <v>87</v>
      </c>
      <c r="AC210" t="s">
        <v>412</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t="shared" ca="1" si="81"/>
        <v>{"dy":21,"sl":8,"tp":"fl1","vl":"Actor0007","cn":1,"pt":"DI","pp":62,"pr":43}</v>
      </c>
    </row>
    <row r="211" spans="1:40">
      <c r="A211">
        <v>21</v>
      </c>
      <c r="B211">
        <v>9</v>
      </c>
      <c r="C211">
        <f t="shared" si="72"/>
        <v>0</v>
      </c>
      <c r="D211">
        <f t="shared" ca="1" si="82"/>
        <v>0.41352936005198948</v>
      </c>
      <c r="E211">
        <f t="shared" ca="1" si="82"/>
        <v>0.80521438742120766</v>
      </c>
      <c r="F211">
        <f t="shared" ca="1" si="82"/>
        <v>0.91051681995305145</v>
      </c>
      <c r="G211">
        <f t="shared" ca="1" si="82"/>
        <v>0.44772924515128898</v>
      </c>
      <c r="H211">
        <f t="shared" ca="1" si="82"/>
        <v>0.18568295827553494</v>
      </c>
      <c r="I211">
        <f t="shared" ca="1" si="82"/>
        <v>0.12781509203080033</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t="shared" ca="1" si="81"/>
        <v>{"dy":21,"sl":9}</v>
      </c>
    </row>
    <row r="212" spans="1:40">
      <c r="A212">
        <v>22</v>
      </c>
      <c r="B212">
        <v>0</v>
      </c>
      <c r="C212">
        <f t="shared" si="72"/>
        <v>0</v>
      </c>
      <c r="D212">
        <f t="shared" ref="D212:I221" ca="1" si="83">RAND()</f>
        <v>0.99074733690532713</v>
      </c>
      <c r="E212">
        <f t="shared" ca="1" si="83"/>
        <v>0.21067529370918914</v>
      </c>
      <c r="F212">
        <f t="shared" ca="1" si="83"/>
        <v>4.8743532462437344E-2</v>
      </c>
      <c r="G212">
        <f t="shared" ca="1" si="83"/>
        <v>0.26428065570713921</v>
      </c>
      <c r="H212">
        <f t="shared" ca="1" si="83"/>
        <v>0.52633816771360487</v>
      </c>
      <c r="I212">
        <f t="shared" ca="1" si="83"/>
        <v>0.35898457074957169</v>
      </c>
      <c r="M212" t="str">
        <f t="shared" ca="1" si="73"/>
        <v>캐릭터 상자 영웅등급</v>
      </c>
      <c r="N212" t="str">
        <f t="shared" ca="1" si="74"/>
        <v>삭제</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149</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179</v>
      </c>
      <c r="W212">
        <v>1</v>
      </c>
      <c r="X212" t="s">
        <v>126</v>
      </c>
      <c r="Z212">
        <v>1400</v>
      </c>
      <c r="AA212" t="str">
        <f t="shared" ca="1" si="77"/>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t="shared" ca="1" si="81"/>
        <v>{"dy":22,"sl":0,"tp":"uph","vl":"92746","cn":14,"pt":"GO","pr":4200}</v>
      </c>
    </row>
    <row r="213" spans="1:40">
      <c r="A213">
        <v>22</v>
      </c>
      <c r="B213">
        <v>1</v>
      </c>
      <c r="C213">
        <f t="shared" si="72"/>
        <v>0</v>
      </c>
      <c r="D213">
        <f t="shared" ca="1" si="83"/>
        <v>0.66022797708517544</v>
      </c>
      <c r="E213">
        <f t="shared" ca="1" si="83"/>
        <v>0.80705514683430946</v>
      </c>
      <c r="F213">
        <f t="shared" ca="1" si="83"/>
        <v>0.2405594208074241</v>
      </c>
      <c r="G213">
        <f t="shared" ca="1" si="83"/>
        <v>0.77987715426260062</v>
      </c>
      <c r="H213">
        <f t="shared" ca="1" si="83"/>
        <v>0.65683788313661851</v>
      </c>
      <c r="I213">
        <f t="shared" ca="1" si="83"/>
        <v>0.19882870896892135</v>
      </c>
      <c r="M213" t="str">
        <f t="shared" ca="1" si="73"/>
        <v>지정 장비</v>
      </c>
      <c r="N213" t="str">
        <f t="shared" ca="1" si="74"/>
        <v>Equip7101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3200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296</v>
      </c>
      <c r="W213">
        <v>1</v>
      </c>
      <c r="X213" t="s">
        <v>126</v>
      </c>
      <c r="Z213">
        <v>5000</v>
      </c>
      <c r="AA213" t="str">
        <f t="shared" ca="1" si="77"/>
        <v>fe</v>
      </c>
      <c r="AB213" t="s">
        <v>82</v>
      </c>
      <c r="AC213" t="s">
        <v>190</v>
      </c>
      <c r="AD213">
        <v>1</v>
      </c>
      <c r="AE213" t="s">
        <v>130</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t="shared" ca="1" si="81"/>
        <v>{"dy":22,"sl":1,"tp":"fe","vl":"Equip0302","cn":1,"pt":"DI","pr":11}</v>
      </c>
    </row>
    <row r="214" spans="1:40">
      <c r="A214">
        <v>22</v>
      </c>
      <c r="B214">
        <v>2</v>
      </c>
      <c r="C214">
        <f t="shared" si="72"/>
        <v>0</v>
      </c>
      <c r="D214">
        <f t="shared" ca="1" si="83"/>
        <v>0.91898214380503795</v>
      </c>
      <c r="E214">
        <f t="shared" ca="1" si="83"/>
        <v>0.94781587292694081</v>
      </c>
      <c r="F214">
        <f t="shared" ca="1" si="83"/>
        <v>0.44918864652914736</v>
      </c>
      <c r="G214">
        <f t="shared" ca="1" si="83"/>
        <v>0.28584522289732006</v>
      </c>
      <c r="H214">
        <f t="shared" ca="1" si="83"/>
        <v>0.69154532189388818</v>
      </c>
      <c r="I214">
        <f t="shared" ca="1" si="83"/>
        <v>0.17920140481641467</v>
      </c>
      <c r="M214" t="str">
        <f t="shared" ca="1" si="73"/>
        <v>안 지정 캐릭터 PP 영웅등급</v>
      </c>
      <c r="N214">
        <f t="shared" ca="1" si="74"/>
        <v>94781</v>
      </c>
      <c r="O214">
        <f t="shared" ca="1" si="75"/>
        <v>14</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4200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fe</v>
      </c>
      <c r="AB214" t="s">
        <v>82</v>
      </c>
      <c r="AC214" t="s">
        <v>247</v>
      </c>
      <c r="AD214">
        <v>1</v>
      </c>
      <c r="AE214" t="s">
        <v>126</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t="shared" ca="1" si="81"/>
        <v>{"dy":22,"sl":2,"tp":"fe","vl":"Equip1002","cn":1,"pt":"GO","pr":800}</v>
      </c>
    </row>
    <row r="215" spans="1:40">
      <c r="A215">
        <v>22</v>
      </c>
      <c r="B215">
        <v>3</v>
      </c>
      <c r="C215">
        <f t="shared" si="72"/>
        <v>0</v>
      </c>
      <c r="D215">
        <f t="shared" ca="1" si="83"/>
        <v>0.5742213314043304</v>
      </c>
      <c r="E215">
        <f t="shared" ca="1" si="83"/>
        <v>0.4910055510103295</v>
      </c>
      <c r="F215">
        <f t="shared" ca="1" si="83"/>
        <v>0.48055058775629844</v>
      </c>
      <c r="G215">
        <f t="shared" ca="1" si="83"/>
        <v>0.98381588886558136</v>
      </c>
      <c r="H215">
        <f t="shared" ca="1" si="83"/>
        <v>0.77286409248655152</v>
      </c>
      <c r="I215">
        <f t="shared" ca="1" si="83"/>
        <v>0.62091945969429396</v>
      </c>
      <c r="M215" t="str">
        <f t="shared" ca="1" si="73"/>
        <v>안 지정 캐릭터 PP 일반등급</v>
      </c>
      <c r="N215">
        <f t="shared" ca="1" si="74"/>
        <v>49100</v>
      </c>
      <c r="O215">
        <f t="shared" ca="1" si="75"/>
        <v>8</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fe</v>
      </c>
      <c r="AB215" t="s">
        <v>82</v>
      </c>
      <c r="AC215" t="s">
        <v>429</v>
      </c>
      <c r="AD215">
        <v>1</v>
      </c>
      <c r="AE215" t="s">
        <v>423</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t="shared" ca="1" si="81"/>
        <v>{"dy":22,"sl":3,"tp":"fe","vl":"Equip2401","cn":1,"pt":"DI","pp":169,"pr":109}</v>
      </c>
    </row>
    <row r="216" spans="1:40">
      <c r="A216">
        <v>22</v>
      </c>
      <c r="B216">
        <v>4</v>
      </c>
      <c r="C216">
        <f t="shared" si="72"/>
        <v>0</v>
      </c>
      <c r="D216">
        <f t="shared" ca="1" si="83"/>
        <v>0.98151637305060346</v>
      </c>
      <c r="E216">
        <f t="shared" ca="1" si="83"/>
        <v>0.28089947301070661</v>
      </c>
      <c r="F216">
        <f t="shared" ca="1" si="83"/>
        <v>0.98811095392969484</v>
      </c>
      <c r="G216">
        <f t="shared" ca="1" si="83"/>
        <v>0.44912292703012457</v>
      </c>
      <c r="H216">
        <f t="shared" ca="1" si="83"/>
        <v>0.92438956304677555</v>
      </c>
      <c r="I216">
        <f t="shared" ca="1" si="83"/>
        <v>0.26719637474643632</v>
      </c>
      <c r="M216" t="str">
        <f t="shared" ca="1" si="73"/>
        <v>안 지정 캐릭터 PP 일반등급</v>
      </c>
      <c r="N216">
        <f t="shared" ca="1" si="74"/>
        <v>28089</v>
      </c>
      <c r="O216">
        <f t="shared" ca="1" si="75"/>
        <v>6</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1800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t="shared" ca="1" si="81"/>
        <v>{"dy":22,"sl":4,"tp":"upn","vl":"45187","cn":11,"pt":"GO","pr":3300}</v>
      </c>
    </row>
    <row r="217" spans="1:40">
      <c r="A217">
        <v>22</v>
      </c>
      <c r="B217">
        <v>5</v>
      </c>
      <c r="C217">
        <f t="shared" si="72"/>
        <v>0</v>
      </c>
      <c r="D217">
        <f t="shared" ca="1" si="83"/>
        <v>0.49518420387321882</v>
      </c>
      <c r="E217">
        <f t="shared" ca="1" si="83"/>
        <v>0.72310027342527439</v>
      </c>
      <c r="F217">
        <f t="shared" ca="1" si="83"/>
        <v>0.66370605420988649</v>
      </c>
      <c r="G217">
        <f t="shared" ca="1" si="83"/>
        <v>0.11916874920999843</v>
      </c>
      <c r="H217">
        <f t="shared" ca="1" si="83"/>
        <v>3.3446898723270668E-2</v>
      </c>
      <c r="I217">
        <f t="shared" ca="1" si="83"/>
        <v>0.43908100406122652</v>
      </c>
      <c r="M217" t="str">
        <f t="shared" ca="1" si="73"/>
        <v>지정 장비</v>
      </c>
      <c r="N217" t="str">
        <f t="shared" ca="1" si="74"/>
        <v>Equip6201</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DI</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15</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190</v>
      </c>
      <c r="W217">
        <v>1</v>
      </c>
      <c r="X217" t="s">
        <v>130</v>
      </c>
      <c r="Z217">
        <v>11</v>
      </c>
      <c r="AA217" t="str">
        <f t="shared" ca="1" si="77"/>
        <v>fe</v>
      </c>
      <c r="AB217" t="s">
        <v>82</v>
      </c>
      <c r="AC217" t="s">
        <v>188</v>
      </c>
      <c r="AD217">
        <v>1</v>
      </c>
      <c r="AE217" t="s">
        <v>126</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t="shared" ca="1" si="81"/>
        <v>{"dy":22,"sl":5,"tp":"fe","vl":"Equip2002","cn":1,"pt":"GO","pr":900}</v>
      </c>
    </row>
    <row r="218" spans="1:40">
      <c r="A218">
        <v>22</v>
      </c>
      <c r="B218">
        <v>6</v>
      </c>
      <c r="C218">
        <f t="shared" si="72"/>
        <v>0</v>
      </c>
      <c r="D218">
        <f t="shared" ca="1" si="83"/>
        <v>0.8555568103943233</v>
      </c>
      <c r="E218">
        <f t="shared" ca="1" si="83"/>
        <v>0.63071440673026169</v>
      </c>
      <c r="F218">
        <f t="shared" ca="1" si="83"/>
        <v>0.79126991779253375</v>
      </c>
      <c r="G218">
        <f t="shared" ca="1" si="83"/>
        <v>0.37442041375786128</v>
      </c>
      <c r="H218">
        <f t="shared" ca="1" si="83"/>
        <v>0.49499642692031609</v>
      </c>
      <c r="I218">
        <f t="shared" ca="1" si="83"/>
        <v>0.76467649764726386</v>
      </c>
      <c r="M218" t="str">
        <f t="shared" ca="1" si="73"/>
        <v>지정 장비</v>
      </c>
      <c r="N218" t="str">
        <f t="shared" ca="1" si="74"/>
        <v>Equip6202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9700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255</v>
      </c>
      <c r="W218">
        <v>1</v>
      </c>
      <c r="X218" t="s">
        <v>126</v>
      </c>
      <c r="Z218">
        <v>3900</v>
      </c>
      <c r="AA218" t="str">
        <f t="shared" ca="1" si="77"/>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t="shared" ca="1" si="81"/>
        <v>{"dy":22,"sl":6,"tp":"uph","vl":"38584","cn":10,"pt":"GO","pr":3000}</v>
      </c>
    </row>
    <row r="219" spans="1:40">
      <c r="A219">
        <v>22</v>
      </c>
      <c r="B219">
        <v>7</v>
      </c>
      <c r="C219">
        <f t="shared" si="72"/>
        <v>0</v>
      </c>
      <c r="D219">
        <f t="shared" ca="1" si="83"/>
        <v>0.41333186398946598</v>
      </c>
      <c r="E219">
        <f t="shared" ca="1" si="83"/>
        <v>0.97730851581468303</v>
      </c>
      <c r="F219">
        <f t="shared" ca="1" si="83"/>
        <v>0.28593489508681613</v>
      </c>
      <c r="G219">
        <f t="shared" ca="1" si="83"/>
        <v>0.84689234989751594</v>
      </c>
      <c r="H219">
        <f t="shared" ca="1" si="83"/>
        <v>0.75385170691776393</v>
      </c>
      <c r="I219">
        <f t="shared" ca="1" si="83"/>
        <v>0.76229359145839493</v>
      </c>
      <c r="M219" t="str">
        <f t="shared" ca="1" si="73"/>
        <v>지정 장비</v>
      </c>
      <c r="N219" t="str">
        <f t="shared" ca="1" si="74"/>
        <v>Equip8302</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74700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247</v>
      </c>
      <c r="W219">
        <v>1</v>
      </c>
      <c r="X219" t="s">
        <v>126</v>
      </c>
      <c r="Z219">
        <v>800</v>
      </c>
      <c r="AA219" t="str">
        <f t="shared" ca="1" si="77"/>
        <v>fe</v>
      </c>
      <c r="AB219" t="s">
        <v>82</v>
      </c>
      <c r="AC219" t="s">
        <v>239</v>
      </c>
      <c r="AD219">
        <v>1</v>
      </c>
      <c r="AE219" t="s">
        <v>126</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t="shared" ca="1" si="81"/>
        <v>{"dy":22,"sl":7,"tp":"fe","vl":"Equip8102","cn":1,"pt":"GO","pr":8000}</v>
      </c>
    </row>
    <row r="220" spans="1:40">
      <c r="A220">
        <v>22</v>
      </c>
      <c r="B220">
        <v>8</v>
      </c>
      <c r="C220">
        <f t="shared" si="72"/>
        <v>0</v>
      </c>
      <c r="D220">
        <f t="shared" ca="1" si="83"/>
        <v>2.3111408192957983E-2</v>
      </c>
      <c r="E220">
        <f t="shared" ca="1" si="83"/>
        <v>0.97144853449052448</v>
      </c>
      <c r="F220">
        <f t="shared" ca="1" si="83"/>
        <v>0.97530403781070241</v>
      </c>
      <c r="G220">
        <f t="shared" ca="1" si="83"/>
        <v>0.17019468240460234</v>
      </c>
      <c r="H220">
        <f t="shared" ca="1" si="83"/>
        <v>0.72616315082990779</v>
      </c>
      <c r="I220">
        <f t="shared" ca="1" si="83"/>
        <v>4.0508491476485164E-2</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fc</v>
      </c>
      <c r="AB220" t="s">
        <v>85</v>
      </c>
      <c r="AC220" t="s">
        <v>364</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t="shared" ca="1" si="81"/>
        <v>{"dy":22,"sl":8,"tp":"fc","vl":"Actor0125","cn":1,"pt":"DI","pp":219,"pr":159}</v>
      </c>
    </row>
    <row r="221" spans="1:40">
      <c r="A221">
        <v>22</v>
      </c>
      <c r="B221">
        <v>9</v>
      </c>
      <c r="C221">
        <f t="shared" si="72"/>
        <v>0</v>
      </c>
      <c r="D221">
        <f t="shared" ca="1" si="83"/>
        <v>0.18444612407184424</v>
      </c>
      <c r="E221">
        <f t="shared" ca="1" si="83"/>
        <v>0.49536694029341299</v>
      </c>
      <c r="F221">
        <f t="shared" ca="1" si="83"/>
        <v>0.46616295779396555</v>
      </c>
      <c r="G221">
        <f t="shared" ca="1" si="83"/>
        <v>0.69126321326238493</v>
      </c>
      <c r="H221">
        <f t="shared" ca="1" si="83"/>
        <v>0.51303689617540182</v>
      </c>
      <c r="I221">
        <f t="shared" ca="1" si="83"/>
        <v>0.51179709236196214</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fp</v>
      </c>
      <c r="AB221" t="s">
        <v>86</v>
      </c>
      <c r="AC221" t="s">
        <v>364</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t="shared" ca="1" si="81"/>
        <v>{"dy":22,"sl":9,"tp":"fp","vl":"Actor0125","cn":50,"pt":"DI","pp":101,"pr":39}</v>
      </c>
    </row>
    <row r="222" spans="1:40">
      <c r="A222">
        <v>23</v>
      </c>
      <c r="B222">
        <v>0</v>
      </c>
      <c r="C222">
        <f t="shared" si="72"/>
        <v>0</v>
      </c>
      <c r="D222">
        <f t="shared" ref="D222:I231" ca="1" si="84">RAND()</f>
        <v>0.8937048273406939</v>
      </c>
      <c r="E222">
        <f t="shared" ca="1" si="84"/>
        <v>0.92939135392087036</v>
      </c>
      <c r="F222">
        <f t="shared" ca="1" si="84"/>
        <v>0.65899113048383196</v>
      </c>
      <c r="G222">
        <f t="shared" ca="1" si="84"/>
        <v>0.11889939572739594</v>
      </c>
      <c r="H222">
        <f t="shared" ca="1" si="84"/>
        <v>0.70349325400172369</v>
      </c>
      <c r="I222">
        <f t="shared" ca="1" si="84"/>
        <v>0.32558342090010173</v>
      </c>
      <c r="M222" t="str">
        <f t="shared" ca="1" si="73"/>
        <v>캐릭터 상자 일반등급</v>
      </c>
      <c r="N222" t="str">
        <f t="shared" ca="1" si="74"/>
        <v>삭제</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29</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201</v>
      </c>
      <c r="W222">
        <v>1</v>
      </c>
      <c r="X222" t="s">
        <v>126</v>
      </c>
      <c r="Z222">
        <v>3400</v>
      </c>
      <c r="AA222" t="str">
        <f t="shared" ca="1" si="77"/>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t="shared" ca="1" si="81"/>
        <v>{"dy":23,"sl":0,"tp":"upn","vl":"10153","cn":9,"pt":"GO","pr":2700}</v>
      </c>
    </row>
    <row r="223" spans="1:40">
      <c r="A223">
        <v>23</v>
      </c>
      <c r="B223">
        <v>1</v>
      </c>
      <c r="C223">
        <f t="shared" si="72"/>
        <v>0</v>
      </c>
      <c r="D223">
        <f t="shared" ca="1" si="84"/>
        <v>0.25707996024325508</v>
      </c>
      <c r="E223">
        <f t="shared" ca="1" si="84"/>
        <v>0.67143958707530316</v>
      </c>
      <c r="F223">
        <f t="shared" ca="1" si="84"/>
        <v>0.79249976272484179</v>
      </c>
      <c r="G223">
        <f t="shared" ca="1" si="84"/>
        <v>0.95489068418658418</v>
      </c>
      <c r="H223">
        <f t="shared" ca="1" si="84"/>
        <v>0.86305656548204668</v>
      </c>
      <c r="I223">
        <f t="shared" ca="1" si="84"/>
        <v>0.61896207509937806</v>
      </c>
      <c r="M223" t="str">
        <f t="shared" ca="1" si="73"/>
        <v>지정 장비</v>
      </c>
      <c r="N223" t="str">
        <f t="shared" ca="1" si="74"/>
        <v>Equip6001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2100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244</v>
      </c>
      <c r="W223">
        <v>1</v>
      </c>
      <c r="X223" t="s">
        <v>126</v>
      </c>
      <c r="Z223">
        <v>7000</v>
      </c>
      <c r="AA223" t="str">
        <f t="shared" ca="1" si="77"/>
        <v>fe</v>
      </c>
      <c r="AB223" t="s">
        <v>82</v>
      </c>
      <c r="AC223" t="s">
        <v>244</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t="shared" ca="1" si="81"/>
        <v>{"dy":23,"sl":1,"tp":"fe","vl":"Equip5301","cn":1,"pt":"GO","pr":7000}</v>
      </c>
    </row>
    <row r="224" spans="1:40">
      <c r="A224">
        <v>23</v>
      </c>
      <c r="B224">
        <v>2</v>
      </c>
      <c r="C224">
        <f t="shared" si="72"/>
        <v>0</v>
      </c>
      <c r="D224">
        <f t="shared" ca="1" si="84"/>
        <v>0.90324138411635935</v>
      </c>
      <c r="E224">
        <f t="shared" ca="1" si="84"/>
        <v>0.61379299268325371</v>
      </c>
      <c r="F224">
        <f t="shared" ca="1" si="84"/>
        <v>0.83119374739039686</v>
      </c>
      <c r="G224">
        <f t="shared" ca="1" si="84"/>
        <v>0.19176277096162408</v>
      </c>
      <c r="H224">
        <f t="shared" ca="1" si="84"/>
        <v>0.57420952780676227</v>
      </c>
      <c r="I224">
        <f t="shared" ca="1" si="84"/>
        <v>1.254654851721182E-2</v>
      </c>
      <c r="M224" t="str">
        <f t="shared" ca="1" si="73"/>
        <v>안 지정 캐릭터 PP 영웅등급</v>
      </c>
      <c r="N224">
        <f t="shared" ca="1" si="74"/>
        <v>61379</v>
      </c>
      <c r="O224">
        <f t="shared" ca="1" si="75"/>
        <v>10</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3000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upn</v>
      </c>
      <c r="AB224" t="s">
        <v>92</v>
      </c>
      <c r="AC224">
        <v>98118</v>
      </c>
      <c r="AD224">
        <v>13</v>
      </c>
      <c r="AE224" t="s">
        <v>431</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t="shared" ca="1" si="81"/>
        <v>{"dy":23,"sl":2,"tp":"upn","vl":"98118","cn":13,"pt":"GO","pr":3900}</v>
      </c>
    </row>
    <row r="225" spans="1:40">
      <c r="A225">
        <v>23</v>
      </c>
      <c r="B225">
        <v>3</v>
      </c>
      <c r="C225">
        <f t="shared" si="72"/>
        <v>0</v>
      </c>
      <c r="D225">
        <f t="shared" ca="1" si="84"/>
        <v>7.9091896780943305E-2</v>
      </c>
      <c r="E225">
        <f t="shared" ca="1" si="84"/>
        <v>0.26567596454899589</v>
      </c>
      <c r="F225">
        <f t="shared" ca="1" si="84"/>
        <v>0.18051267434493368</v>
      </c>
      <c r="G225">
        <f t="shared" ca="1" si="84"/>
        <v>0.21822523829067264</v>
      </c>
      <c r="H225">
        <f t="shared" ca="1" si="84"/>
        <v>0.16150226931293632</v>
      </c>
      <c r="I225">
        <f t="shared" ca="1" si="84"/>
        <v>1.5457068994345624E-2</v>
      </c>
      <c r="M225" t="str">
        <f t="shared" ca="1" si="73"/>
        <v>안 지정 캐릭터 PP 영웅등급</v>
      </c>
      <c r="N225">
        <f t="shared" ca="1" si="74"/>
        <v>26567</v>
      </c>
      <c r="O225">
        <f t="shared" ca="1" si="75"/>
        <v>6</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1800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fe</v>
      </c>
      <c r="AB225" t="s">
        <v>82</v>
      </c>
      <c r="AC225" t="s">
        <v>201</v>
      </c>
      <c r="AD225">
        <v>1</v>
      </c>
      <c r="AE225" t="s">
        <v>126</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t="shared" ca="1" si="81"/>
        <v>{"dy":23,"sl":3,"tp":"fe","vl":"Equip0202","cn":1,"pt":"GO","pr":3400}</v>
      </c>
    </row>
    <row r="226" spans="1:40">
      <c r="A226">
        <v>23</v>
      </c>
      <c r="B226">
        <v>4</v>
      </c>
      <c r="C226">
        <f t="shared" si="72"/>
        <v>0</v>
      </c>
      <c r="D226">
        <f t="shared" ca="1" si="84"/>
        <v>0.27858314003133555</v>
      </c>
      <c r="E226">
        <f t="shared" ca="1" si="84"/>
        <v>5.9165916465926838E-2</v>
      </c>
      <c r="F226">
        <f t="shared" ca="1" si="84"/>
        <v>0.92500469638641147</v>
      </c>
      <c r="G226">
        <f t="shared" ca="1" si="84"/>
        <v>0.10697440751577247</v>
      </c>
      <c r="H226">
        <f t="shared" ca="1" si="84"/>
        <v>2.826043703019232E-2</v>
      </c>
      <c r="I226">
        <f t="shared" ca="1" si="84"/>
        <v>0.469296356324029</v>
      </c>
      <c r="M226" t="str">
        <f t="shared" ca="1" si="73"/>
        <v>안 지정 캐릭터 PP 일반등급</v>
      </c>
      <c r="N226">
        <f t="shared" ca="1" si="74"/>
        <v>5916</v>
      </c>
      <c r="O226">
        <f t="shared" ca="1" si="75"/>
        <v>3</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900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fe</v>
      </c>
      <c r="AB226" t="s">
        <v>82</v>
      </c>
      <c r="AC226" t="s">
        <v>256</v>
      </c>
      <c r="AD226">
        <v>1</v>
      </c>
      <c r="AE226" t="s">
        <v>126</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t="shared" ca="1" si="81"/>
        <v>{"dy":23,"sl":4,"tp":"fe","vl":"Equip3202","cn":1,"pt":"GO","pr":3500}</v>
      </c>
    </row>
    <row r="227" spans="1:40">
      <c r="A227">
        <v>23</v>
      </c>
      <c r="B227">
        <v>5</v>
      </c>
      <c r="C227">
        <f t="shared" si="72"/>
        <v>0</v>
      </c>
      <c r="D227">
        <f t="shared" ca="1" si="84"/>
        <v>0.21127873250561102</v>
      </c>
      <c r="E227">
        <f t="shared" ca="1" si="84"/>
        <v>4.3511100579512019E-2</v>
      </c>
      <c r="F227">
        <f t="shared" ca="1" si="84"/>
        <v>0.25880247941070622</v>
      </c>
      <c r="G227">
        <f t="shared" ca="1" si="84"/>
        <v>0.92629209425115888</v>
      </c>
      <c r="H227">
        <f t="shared" ca="1" si="84"/>
        <v>0.50620502687843127</v>
      </c>
      <c r="I227">
        <f t="shared" ca="1" si="84"/>
        <v>0.48574429846986822</v>
      </c>
      <c r="M227" t="str">
        <f t="shared" ca="1" si="73"/>
        <v>지정 장비</v>
      </c>
      <c r="N227" t="str">
        <f t="shared" ca="1" si="74"/>
        <v>Equip0102</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1200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203</v>
      </c>
      <c r="W227">
        <v>1</v>
      </c>
      <c r="X227" t="s">
        <v>126</v>
      </c>
      <c r="Z227">
        <v>1700</v>
      </c>
      <c r="AA227" t="str">
        <f t="shared" ca="1" si="77"/>
        <v>uph</v>
      </c>
      <c r="AB227" t="s">
        <v>91</v>
      </c>
      <c r="AC227">
        <v>98421</v>
      </c>
      <c r="AD227">
        <v>14</v>
      </c>
      <c r="AE227" t="s">
        <v>423</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t="shared" ca="1" si="81"/>
        <v>{"dy":23,"sl":5,"tp":"uph","vl":"98421","cn":14,"pt":"DI","pr":3}</v>
      </c>
    </row>
    <row r="228" spans="1:40">
      <c r="A228">
        <v>23</v>
      </c>
      <c r="B228">
        <v>6</v>
      </c>
      <c r="C228">
        <f t="shared" si="72"/>
        <v>0</v>
      </c>
      <c r="D228">
        <f t="shared" ca="1" si="84"/>
        <v>0.89369459238778759</v>
      </c>
      <c r="E228">
        <f t="shared" ca="1" si="84"/>
        <v>0.32779724246208197</v>
      </c>
      <c r="F228">
        <f t="shared" ca="1" si="84"/>
        <v>0.68436131260244382</v>
      </c>
      <c r="G228">
        <f t="shared" ca="1" si="84"/>
        <v>0.64534185501461283</v>
      </c>
      <c r="H228">
        <f t="shared" ca="1" si="84"/>
        <v>0.68420899935591561</v>
      </c>
      <c r="I228">
        <f t="shared" ca="1" si="84"/>
        <v>0.91987763186938931</v>
      </c>
      <c r="M228" t="str">
        <f t="shared" ca="1" si="73"/>
        <v>지정 장비</v>
      </c>
      <c r="N228" t="str">
        <f t="shared" ca="1" si="74"/>
        <v>Equip4002</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900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256</v>
      </c>
      <c r="W228">
        <v>1</v>
      </c>
      <c r="X228" t="s">
        <v>126</v>
      </c>
      <c r="Z228">
        <v>3500</v>
      </c>
      <c r="AA228" t="str">
        <f t="shared" ca="1" si="77"/>
        <v>fe</v>
      </c>
      <c r="AB228" t="s">
        <v>82</v>
      </c>
      <c r="AC228" t="s">
        <v>203</v>
      </c>
      <c r="AD228">
        <v>1</v>
      </c>
      <c r="AE228" t="s">
        <v>126</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t="shared" ca="1" si="81"/>
        <v>{"dy":23,"sl":6,"tp":"fe","vl":"Equip7001","cn":1,"pt":"GO","pr":1700}</v>
      </c>
    </row>
    <row r="229" spans="1:40">
      <c r="A229">
        <v>23</v>
      </c>
      <c r="B229">
        <v>7</v>
      </c>
      <c r="C229">
        <f t="shared" si="72"/>
        <v>0</v>
      </c>
      <c r="D229">
        <f t="shared" ca="1" si="84"/>
        <v>0.43748425537937241</v>
      </c>
      <c r="E229">
        <f t="shared" ca="1" si="84"/>
        <v>0.39131920382714624</v>
      </c>
      <c r="F229">
        <f t="shared" ca="1" si="84"/>
        <v>0.19905944680994581</v>
      </c>
      <c r="G229">
        <f t="shared" ca="1" si="84"/>
        <v>0.53914365469909631</v>
      </c>
      <c r="H229">
        <f t="shared" ca="1" si="84"/>
        <v>0.19111436417931693</v>
      </c>
      <c r="I229">
        <f t="shared" ca="1" si="84"/>
        <v>0.1418673815510989</v>
      </c>
      <c r="M229" t="str">
        <f t="shared" ca="1" si="73"/>
        <v>지정 장비</v>
      </c>
      <c r="N229" t="str">
        <f t="shared" ca="1" si="74"/>
        <v>Equip4202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2600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200</v>
      </c>
      <c r="W229">
        <v>1</v>
      </c>
      <c r="X229" t="s">
        <v>126</v>
      </c>
      <c r="Z229">
        <v>74200</v>
      </c>
      <c r="AA229" t="str">
        <f t="shared" ca="1" si="77"/>
        <v>fe</v>
      </c>
      <c r="AB229" t="s">
        <v>82</v>
      </c>
      <c r="AC229" t="s">
        <v>200</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t="shared" ca="1" si="81"/>
        <v>{"dy":23,"sl":7,"tp":"fe","vl":"Equip8302","cn":1,"pt":"GO","pr":74200}</v>
      </c>
    </row>
    <row r="230" spans="1:40">
      <c r="A230">
        <v>23</v>
      </c>
      <c r="B230">
        <v>8</v>
      </c>
      <c r="C230">
        <f t="shared" si="72"/>
        <v>0</v>
      </c>
      <c r="D230">
        <f t="shared" ca="1" si="84"/>
        <v>7.3090568202444972E-2</v>
      </c>
      <c r="E230">
        <f t="shared" ca="1" si="84"/>
        <v>0.65738260639000723</v>
      </c>
      <c r="F230">
        <f t="shared" ca="1" si="84"/>
        <v>5.8921568472197317E-2</v>
      </c>
      <c r="G230">
        <f t="shared" ca="1" si="84"/>
        <v>0.62565463162644908</v>
      </c>
      <c r="H230">
        <f t="shared" ca="1" si="84"/>
        <v>0.88464036026627002</v>
      </c>
      <c r="I230">
        <f t="shared" ca="1" si="84"/>
        <v>0.45527319853909143</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407</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t="shared" ca="1" si="81"/>
        <v>{"dy":23,"sl":8,"tp":"fl1","vl":"Actor1005","cn":1,"pt":"DI","pp":65,"pr":49}</v>
      </c>
    </row>
    <row r="231" spans="1:40">
      <c r="A231">
        <v>23</v>
      </c>
      <c r="B231">
        <v>9</v>
      </c>
      <c r="C231">
        <f t="shared" si="72"/>
        <v>0</v>
      </c>
      <c r="D231">
        <f t="shared" ca="1" si="84"/>
        <v>0.54618116805659944</v>
      </c>
      <c r="E231">
        <f t="shared" ca="1" si="84"/>
        <v>0.47784899123428659</v>
      </c>
      <c r="F231">
        <f t="shared" ca="1" si="84"/>
        <v>0.77435156792034288</v>
      </c>
      <c r="G231">
        <f t="shared" ca="1" si="84"/>
        <v>0.4471366908881117</v>
      </c>
      <c r="H231">
        <f t="shared" ca="1" si="84"/>
        <v>4.4961810963887294E-2</v>
      </c>
      <c r="I231">
        <f t="shared" ca="1" si="84"/>
        <v>0.36318889623083506</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t="shared" ca="1" si="81"/>
        <v>{"dy":23,"sl":9}</v>
      </c>
    </row>
    <row r="232" spans="1:40">
      <c r="A232">
        <v>24</v>
      </c>
      <c r="B232">
        <v>0</v>
      </c>
      <c r="C232">
        <f t="shared" si="72"/>
        <v>0</v>
      </c>
      <c r="D232">
        <f t="shared" ref="D232:I241" ca="1" si="85">RAND()</f>
        <v>0.85431312324956499</v>
      </c>
      <c r="E232">
        <f t="shared" ca="1" si="85"/>
        <v>0.71115285379257931</v>
      </c>
      <c r="F232">
        <f t="shared" ca="1" si="85"/>
        <v>0.88297604301545463</v>
      </c>
      <c r="G232">
        <f t="shared" ca="1" si="85"/>
        <v>0.70684080644546909</v>
      </c>
      <c r="H232">
        <f t="shared" ca="1" si="85"/>
        <v>0.86123154848590855</v>
      </c>
      <c r="I232">
        <f t="shared" ca="1" si="85"/>
        <v>0.57387583710369783</v>
      </c>
      <c r="M232" t="str">
        <f t="shared" ca="1" si="73"/>
        <v>지정 장비</v>
      </c>
      <c r="N232" t="str">
        <f t="shared" ca="1" si="74"/>
        <v>Equip6102</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3600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130</v>
      </c>
      <c r="Z232">
        <v>29</v>
      </c>
      <c r="AA232" t="str">
        <f t="shared" ca="1" si="77"/>
        <v>upn</v>
      </c>
      <c r="AB232" t="s">
        <v>92</v>
      </c>
      <c r="AC232">
        <v>11471</v>
      </c>
      <c r="AD232">
        <v>12</v>
      </c>
      <c r="AE232" t="s">
        <v>423</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t="shared" ca="1" si="81"/>
        <v>{"dy":24,"sl":0,"tp":"upn","vl":"11471","cn":12,"pt":"DI","pr":4}</v>
      </c>
    </row>
    <row r="233" spans="1:40">
      <c r="A233">
        <v>24</v>
      </c>
      <c r="B233">
        <v>1</v>
      </c>
      <c r="C233">
        <f t="shared" si="72"/>
        <v>0</v>
      </c>
      <c r="D233">
        <f t="shared" ca="1" si="85"/>
        <v>0.35102489811910209</v>
      </c>
      <c r="E233">
        <f t="shared" ca="1" si="85"/>
        <v>6.2922460748562337E-3</v>
      </c>
      <c r="F233">
        <f t="shared" ca="1" si="85"/>
        <v>0.88912791775850641</v>
      </c>
      <c r="G233">
        <f t="shared" ca="1" si="85"/>
        <v>8.2226586912500621E-2</v>
      </c>
      <c r="H233">
        <f t="shared" ca="1" si="85"/>
        <v>0.68972963840701995</v>
      </c>
      <c r="I233">
        <f t="shared" ca="1" si="85"/>
        <v>0.87810410233435754</v>
      </c>
      <c r="M233" t="str">
        <f t="shared" ca="1" si="73"/>
        <v>지정 장비</v>
      </c>
      <c r="N233" t="str">
        <f t="shared" ca="1" si="74"/>
        <v>Equip0001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900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249</v>
      </c>
      <c r="W233">
        <v>1</v>
      </c>
      <c r="X233" t="s">
        <v>126</v>
      </c>
      <c r="Z233">
        <v>1000</v>
      </c>
      <c r="AA233" t="str">
        <f t="shared" ca="1" si="77"/>
        <v>fe</v>
      </c>
      <c r="AB233" t="s">
        <v>82</v>
      </c>
      <c r="AC233" t="s">
        <v>419</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t="shared" ca="1" si="81"/>
        <v>{"dy":24,"sl":1,"tp":"fe","vl":"Equip0102","cn":1,"pt":"GO","pr":1000}</v>
      </c>
    </row>
    <row r="234" spans="1:40">
      <c r="A234">
        <v>24</v>
      </c>
      <c r="B234">
        <v>2</v>
      </c>
      <c r="C234">
        <f t="shared" si="72"/>
        <v>0</v>
      </c>
      <c r="D234">
        <f t="shared" ca="1" si="85"/>
        <v>0.60204757491706806</v>
      </c>
      <c r="E234">
        <f t="shared" ca="1" si="85"/>
        <v>0.9892735389350702</v>
      </c>
      <c r="F234">
        <f t="shared" ca="1" si="85"/>
        <v>0.68045646127969617</v>
      </c>
      <c r="G234">
        <f t="shared" ca="1" si="85"/>
        <v>0.731438974030306</v>
      </c>
      <c r="H234">
        <f t="shared" ca="1" si="85"/>
        <v>0.34480782846395608</v>
      </c>
      <c r="I234">
        <f t="shared" ca="1" si="85"/>
        <v>0.21459809248204531</v>
      </c>
      <c r="M234" t="str">
        <f t="shared" ca="1" si="73"/>
        <v>안 지정 캐릭터 PP 영웅등급</v>
      </c>
      <c r="N234">
        <f t="shared" ca="1" si="74"/>
        <v>98927</v>
      </c>
      <c r="O234">
        <f t="shared" ca="1" si="75"/>
        <v>14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4200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t="shared" ca="1" si="81"/>
        <v>{"dy":24,"sl":2,"tp":"uph","vl":"52405","cn":9,"pt":"GO","pr":2700}</v>
      </c>
    </row>
    <row r="235" spans="1:40">
      <c r="A235">
        <v>24</v>
      </c>
      <c r="B235">
        <v>3</v>
      </c>
      <c r="C235">
        <f t="shared" si="72"/>
        <v>0</v>
      </c>
      <c r="D235">
        <f t="shared" ca="1" si="85"/>
        <v>0.22058698243764296</v>
      </c>
      <c r="E235">
        <f t="shared" ca="1" si="85"/>
        <v>5.0541088617877539E-2</v>
      </c>
      <c r="F235">
        <f t="shared" ca="1" si="85"/>
        <v>8.0125400732142249E-2</v>
      </c>
      <c r="G235">
        <f t="shared" ca="1" si="85"/>
        <v>0.2409860501966119</v>
      </c>
      <c r="H235">
        <f t="shared" ca="1" si="85"/>
        <v>0.85449900203531637</v>
      </c>
      <c r="I235">
        <f t="shared" ca="1" si="85"/>
        <v>0.47192057757536932</v>
      </c>
      <c r="M235" t="str">
        <f t="shared" ca="1" si="73"/>
        <v>안 지정 캐릭터 PP 영웅등급</v>
      </c>
      <c r="N235">
        <f t="shared" ca="1" si="74"/>
        <v>5054</v>
      </c>
      <c r="O235">
        <f t="shared" ca="1" si="75"/>
        <v>3</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900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fe</v>
      </c>
      <c r="AB235" t="s">
        <v>82</v>
      </c>
      <c r="AC235" t="s">
        <v>418</v>
      </c>
      <c r="AD235">
        <v>1</v>
      </c>
      <c r="AE235" t="s">
        <v>126</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t="shared" ca="1" si="81"/>
        <v>{"dy":24,"sl":3,"tp":"fe","vl":"Equip2102","cn":1,"pt":"GO","pr":1000}</v>
      </c>
    </row>
    <row r="236" spans="1:40">
      <c r="A236">
        <v>24</v>
      </c>
      <c r="B236">
        <v>4</v>
      </c>
      <c r="C236">
        <f t="shared" si="72"/>
        <v>0</v>
      </c>
      <c r="D236">
        <f t="shared" ca="1" si="85"/>
        <v>0.95593705285432617</v>
      </c>
      <c r="E236">
        <f t="shared" ca="1" si="85"/>
        <v>0.71407911386749046</v>
      </c>
      <c r="F236">
        <f t="shared" ca="1" si="85"/>
        <v>0.79213168050606575</v>
      </c>
      <c r="G236">
        <f t="shared" ca="1" si="85"/>
        <v>0.23533129920334672</v>
      </c>
      <c r="H236">
        <f t="shared" ca="1" si="85"/>
        <v>0.70649076595126503</v>
      </c>
      <c r="I236">
        <f t="shared" ca="1" si="85"/>
        <v>0.99194759268127575</v>
      </c>
      <c r="M236" t="str">
        <f t="shared" ca="1" si="73"/>
        <v>안 지정 캐릭터 PP 일반등급</v>
      </c>
      <c r="N236">
        <f t="shared" ca="1" si="74"/>
        <v>71407</v>
      </c>
      <c r="O236">
        <f t="shared" ca="1" si="75"/>
        <v>11</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3300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fe</v>
      </c>
      <c r="AB236" t="s">
        <v>82</v>
      </c>
      <c r="AC236" t="s">
        <v>421</v>
      </c>
      <c r="AD236">
        <v>1</v>
      </c>
      <c r="AE236" t="s">
        <v>126</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t="shared" ca="1" si="81"/>
        <v>{"dy":24,"sl":4,"tp":"fe","vl":"Equip3001","cn":1,"pt":"GO","pr":700}</v>
      </c>
    </row>
    <row r="237" spans="1:40">
      <c r="A237">
        <v>24</v>
      </c>
      <c r="B237">
        <v>5</v>
      </c>
      <c r="C237">
        <f t="shared" si="72"/>
        <v>0</v>
      </c>
      <c r="D237">
        <f t="shared" ca="1" si="85"/>
        <v>0.39331596281961401</v>
      </c>
      <c r="E237">
        <f t="shared" ca="1" si="85"/>
        <v>0.47879963793374369</v>
      </c>
      <c r="F237">
        <f t="shared" ca="1" si="85"/>
        <v>0.13953800377977754</v>
      </c>
      <c r="G237">
        <f t="shared" ca="1" si="85"/>
        <v>0.81452171736589296</v>
      </c>
      <c r="H237">
        <f t="shared" ca="1" si="85"/>
        <v>0.89145950356019354</v>
      </c>
      <c r="I237">
        <f t="shared" ca="1" si="85"/>
        <v>2.1024619786828125E-2</v>
      </c>
      <c r="M237" t="str">
        <f t="shared" ca="1" si="73"/>
        <v>지정 장비</v>
      </c>
      <c r="N237" t="str">
        <f t="shared" ca="1" si="74"/>
        <v>Equip4101</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1000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fe</v>
      </c>
      <c r="AB237" t="s">
        <v>82</v>
      </c>
      <c r="AC237" t="s">
        <v>420</v>
      </c>
      <c r="AD237">
        <v>1</v>
      </c>
      <c r="AE237" t="s">
        <v>126</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t="shared" ca="1" si="81"/>
        <v>{"dy":24,"sl":5,"tp":"fe","vl":"Equip4101","cn":1,"pt":"GO","pr":1100}</v>
      </c>
    </row>
    <row r="238" spans="1:40">
      <c r="A238">
        <v>24</v>
      </c>
      <c r="B238">
        <v>6</v>
      </c>
      <c r="C238">
        <f t="shared" si="72"/>
        <v>0</v>
      </c>
      <c r="D238">
        <f t="shared" ca="1" si="85"/>
        <v>0.64675593309595614</v>
      </c>
      <c r="E238">
        <f t="shared" ca="1" si="85"/>
        <v>0.64103032127042903</v>
      </c>
      <c r="F238">
        <f t="shared" ca="1" si="85"/>
        <v>0.53034601479985133</v>
      </c>
      <c r="G238">
        <f t="shared" ca="1" si="85"/>
        <v>0.26026971200728199</v>
      </c>
      <c r="H238">
        <f t="shared" ca="1" si="85"/>
        <v>0.50416252329469224</v>
      </c>
      <c r="I238">
        <f t="shared" ca="1" si="85"/>
        <v>0.41908921107802177</v>
      </c>
      <c r="M238" t="str">
        <f t="shared" ca="1" si="73"/>
        <v>지정 장비</v>
      </c>
      <c r="N238" t="str">
        <f t="shared" ca="1" si="74"/>
        <v>Equip6301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22400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186</v>
      </c>
      <c r="W238">
        <v>1</v>
      </c>
      <c r="X238" t="s">
        <v>126</v>
      </c>
      <c r="Z238">
        <v>74400</v>
      </c>
      <c r="AA238" t="str">
        <f t="shared" ca="1" si="77"/>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t="shared" ca="1" si="81"/>
        <v>{"dy":24,"sl":6,"tp":"uph","vl":"15462","cn":10,"pt":"GO","pr":3000}</v>
      </c>
    </row>
    <row r="239" spans="1:40">
      <c r="A239">
        <v>24</v>
      </c>
      <c r="B239">
        <v>7</v>
      </c>
      <c r="C239">
        <f t="shared" si="72"/>
        <v>0</v>
      </c>
      <c r="D239">
        <f t="shared" ca="1" si="85"/>
        <v>0.59029426769822968</v>
      </c>
      <c r="E239">
        <f t="shared" ca="1" si="85"/>
        <v>0.88225951751470555</v>
      </c>
      <c r="F239">
        <f t="shared" ca="1" si="85"/>
        <v>0.43184009206342178</v>
      </c>
      <c r="G239">
        <f t="shared" ca="1" si="85"/>
        <v>0.58642173757838612</v>
      </c>
      <c r="H239">
        <f t="shared" ca="1" si="85"/>
        <v>0.57444843451986272</v>
      </c>
      <c r="I239">
        <f t="shared" ca="1" si="85"/>
        <v>2.3249079715447096E-2</v>
      </c>
      <c r="M239" t="str">
        <f t="shared" ca="1" si="73"/>
        <v>지정 장비</v>
      </c>
      <c r="N239" t="str">
        <f t="shared" ca="1" si="74"/>
        <v>Equip8202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28900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252</v>
      </c>
      <c r="W239">
        <v>1</v>
      </c>
      <c r="X239" t="s">
        <v>126</v>
      </c>
      <c r="Z239">
        <v>700</v>
      </c>
      <c r="AA239" t="str">
        <f t="shared" ca="1" si="77"/>
        <v>fe</v>
      </c>
      <c r="AB239" t="s">
        <v>82</v>
      </c>
      <c r="AC239" t="s">
        <v>426</v>
      </c>
      <c r="AD239">
        <v>1</v>
      </c>
      <c r="AE239" t="s">
        <v>126</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t="shared" ca="1" si="81"/>
        <v>{"dy":24,"sl":7,"tp":"fe","vl":"Equip6101","cn":1,"pt":"GO","pr":3100}</v>
      </c>
    </row>
    <row r="240" spans="1:40">
      <c r="A240">
        <v>24</v>
      </c>
      <c r="B240">
        <v>8</v>
      </c>
      <c r="C240">
        <f t="shared" si="72"/>
        <v>0</v>
      </c>
      <c r="D240">
        <f t="shared" ca="1" si="85"/>
        <v>3.3564357880317197E-2</v>
      </c>
      <c r="E240">
        <f t="shared" ca="1" si="85"/>
        <v>0.56944383900727269</v>
      </c>
      <c r="F240">
        <f t="shared" ca="1" si="85"/>
        <v>0.91268627117223922</v>
      </c>
      <c r="G240">
        <f t="shared" ca="1" si="85"/>
        <v>0.68785380838759891</v>
      </c>
      <c r="H240">
        <f t="shared" ca="1" si="85"/>
        <v>0.43649542835674215</v>
      </c>
      <c r="I240">
        <f t="shared" ca="1" si="85"/>
        <v>0.16071741964184272</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411</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t="shared" ca="1" si="81"/>
        <v>{"dy":24,"sl":8,"tp":"fl1","vl":"Actor2011","cn":1,"pt":"DI","pp":60,"pr":46}</v>
      </c>
    </row>
    <row r="241" spans="1:40">
      <c r="A241">
        <v>24</v>
      </c>
      <c r="B241">
        <v>9</v>
      </c>
      <c r="C241">
        <f t="shared" si="72"/>
        <v>0</v>
      </c>
      <c r="D241">
        <f t="shared" ca="1" si="85"/>
        <v>0.79248026310656117</v>
      </c>
      <c r="E241">
        <f t="shared" ca="1" si="85"/>
        <v>0.33901484394038761</v>
      </c>
      <c r="F241">
        <f t="shared" ca="1" si="85"/>
        <v>0.59184412704478717</v>
      </c>
      <c r="G241">
        <f t="shared" ca="1" si="85"/>
        <v>9.7776241043007195E-3</v>
      </c>
      <c r="H241">
        <f t="shared" ca="1" si="85"/>
        <v>0.73816973518082485</v>
      </c>
      <c r="I241">
        <f t="shared" ca="1" si="85"/>
        <v>9.4663034426115678E-2</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t="shared" ca="1" si="81"/>
        <v>{"dy":24,"sl":9}</v>
      </c>
    </row>
    <row r="242" spans="1:40">
      <c r="A242">
        <v>25</v>
      </c>
      <c r="B242">
        <v>0</v>
      </c>
      <c r="C242">
        <f t="shared" si="72"/>
        <v>0</v>
      </c>
      <c r="D242">
        <f t="shared" ref="D242:I251" ca="1" si="86">RAND()</f>
        <v>0.47070910604275462</v>
      </c>
      <c r="E242">
        <f t="shared" ca="1" si="86"/>
        <v>0.91430463586052679</v>
      </c>
      <c r="F242">
        <f t="shared" ca="1" si="86"/>
        <v>0.27792175014353426</v>
      </c>
      <c r="G242">
        <f t="shared" ca="1" si="86"/>
        <v>0.68565217253554334</v>
      </c>
      <c r="H242">
        <f t="shared" ca="1" si="86"/>
        <v>0.55555681263803525</v>
      </c>
      <c r="I242">
        <f t="shared" ca="1" si="86"/>
        <v>0.80002624104613507</v>
      </c>
      <c r="M242" t="str">
        <f t="shared" ca="1" si="73"/>
        <v>지정 장비</v>
      </c>
      <c r="N242" t="str">
        <f t="shared" ca="1" si="74"/>
        <v>Equip8002</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5300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240</v>
      </c>
      <c r="W242">
        <v>1</v>
      </c>
      <c r="X242" t="s">
        <v>126</v>
      </c>
      <c r="Z242">
        <v>800</v>
      </c>
      <c r="AA242" t="str">
        <f t="shared" ca="1" si="77"/>
        <v>fe</v>
      </c>
      <c r="AB242" t="s">
        <v>82</v>
      </c>
      <c r="AC242" t="s">
        <v>240</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t="shared" ca="1" si="81"/>
        <v>{"dy":25,"sl":0,"tp":"fe","vl":"Equip5002","cn":1,"pt":"GO","pr":800}</v>
      </c>
    </row>
    <row r="243" spans="1:40">
      <c r="A243">
        <v>25</v>
      </c>
      <c r="B243">
        <v>1</v>
      </c>
      <c r="C243">
        <f t="shared" si="72"/>
        <v>0</v>
      </c>
      <c r="D243">
        <f t="shared" ca="1" si="86"/>
        <v>0.72585997324683582</v>
      </c>
      <c r="E243">
        <f t="shared" ca="1" si="86"/>
        <v>0.67676062640509993</v>
      </c>
      <c r="F243">
        <f t="shared" ca="1" si="86"/>
        <v>0.44286680854057714</v>
      </c>
      <c r="G243">
        <f t="shared" ca="1" si="86"/>
        <v>2.2179796711195632E-2</v>
      </c>
      <c r="H243">
        <f t="shared" ca="1" si="86"/>
        <v>0.81822966481739434</v>
      </c>
      <c r="I243">
        <f t="shared" ca="1" si="86"/>
        <v>0.21409468432054257</v>
      </c>
      <c r="M243" t="str">
        <f t="shared" ca="1" si="73"/>
        <v>지정 장비</v>
      </c>
      <c r="N243" t="str">
        <f t="shared" ca="1" si="74"/>
        <v>Equip6001</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1800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294</v>
      </c>
      <c r="W243">
        <v>1</v>
      </c>
      <c r="X243" t="s">
        <v>126</v>
      </c>
      <c r="Z243">
        <v>1500</v>
      </c>
      <c r="AA243" t="str">
        <f t="shared" ca="1" si="77"/>
        <v>fe</v>
      </c>
      <c r="AB243" t="s">
        <v>82</v>
      </c>
      <c r="AC243" t="s">
        <v>430</v>
      </c>
      <c r="AD243">
        <v>1</v>
      </c>
      <c r="AE243" t="s">
        <v>423</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전설</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t="shared" ca="1" si="81"/>
        <v>{"dy":25,"sl":1,"tp":"fe","vl":"Equip3401","cn":1,"pt":"DI","pp":179,"pr":119}</v>
      </c>
    </row>
    <row r="244" spans="1:40">
      <c r="A244">
        <v>25</v>
      </c>
      <c r="B244">
        <v>2</v>
      </c>
      <c r="C244">
        <f t="shared" si="72"/>
        <v>0</v>
      </c>
      <c r="D244">
        <f t="shared" ca="1" si="86"/>
        <v>0.80774690665037174</v>
      </c>
      <c r="E244">
        <f t="shared" ca="1" si="86"/>
        <v>0.17264209404408892</v>
      </c>
      <c r="F244">
        <f t="shared" ca="1" si="86"/>
        <v>0.87811273866039974</v>
      </c>
      <c r="G244">
        <f t="shared" ca="1" si="86"/>
        <v>0.13104102587002353</v>
      </c>
      <c r="H244">
        <f t="shared" ca="1" si="86"/>
        <v>7.8000204107423365E-2</v>
      </c>
      <c r="I244">
        <f t="shared" ca="1" si="86"/>
        <v>0.60466333539482142</v>
      </c>
      <c r="M244" t="str">
        <f t="shared" ca="1" si="73"/>
        <v>안 지정 캐릭터 PP 영웅등급</v>
      </c>
      <c r="N244">
        <f t="shared" ca="1" si="74"/>
        <v>17264</v>
      </c>
      <c r="O244">
        <f t="shared" ca="1" si="75"/>
        <v>5</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1500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fe</v>
      </c>
      <c r="AB244" t="s">
        <v>82</v>
      </c>
      <c r="AC244" t="s">
        <v>416</v>
      </c>
      <c r="AD244">
        <v>1</v>
      </c>
      <c r="AE244" t="s">
        <v>126</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t="shared" ca="1" si="81"/>
        <v>{"dy":25,"sl":2,"tp":"fe","vl":"Equip0101","cn":1,"pt":"GO","pr":1200}</v>
      </c>
    </row>
    <row r="245" spans="1:40">
      <c r="A245">
        <v>25</v>
      </c>
      <c r="B245">
        <v>3</v>
      </c>
      <c r="C245">
        <f t="shared" si="72"/>
        <v>0</v>
      </c>
      <c r="D245">
        <f t="shared" ca="1" si="86"/>
        <v>0.74621603955074933</v>
      </c>
      <c r="E245">
        <f t="shared" ca="1" si="86"/>
        <v>6.5347261988833782E-2</v>
      </c>
      <c r="F245">
        <f t="shared" ca="1" si="86"/>
        <v>0.10717270410825364</v>
      </c>
      <c r="G245">
        <f t="shared" ca="1" si="86"/>
        <v>5.7685280437363873E-2</v>
      </c>
      <c r="H245">
        <f t="shared" ca="1" si="86"/>
        <v>3.6813349582773269E-2</v>
      </c>
      <c r="I245">
        <f t="shared" ca="1" si="86"/>
        <v>0.28704299956580326</v>
      </c>
      <c r="M245" t="str">
        <f t="shared" ca="1" si="73"/>
        <v>안 지정 캐릭터 PP 일반등급</v>
      </c>
      <c r="N245">
        <f t="shared" ca="1" si="74"/>
        <v>6534</v>
      </c>
      <c r="O245">
        <f t="shared" ca="1" si="75"/>
        <v>3</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900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t="shared" ca="1" si="81"/>
        <v>{"dy":25,"sl":3,"tp":"uph","vl":"84832","cn":11,"pt":"GO","pr":3300}</v>
      </c>
    </row>
    <row r="246" spans="1:40">
      <c r="A246">
        <v>25</v>
      </c>
      <c r="B246">
        <v>4</v>
      </c>
      <c r="C246">
        <f t="shared" si="72"/>
        <v>0</v>
      </c>
      <c r="D246">
        <f t="shared" ca="1" si="86"/>
        <v>0.25697480094907421</v>
      </c>
      <c r="E246">
        <f t="shared" ca="1" si="86"/>
        <v>0.15413246916797496</v>
      </c>
      <c r="F246">
        <f t="shared" ca="1" si="86"/>
        <v>0.40445120294543258</v>
      </c>
      <c r="G246">
        <f t="shared" ca="1" si="86"/>
        <v>0.39516631765222099</v>
      </c>
      <c r="H246">
        <f t="shared" ca="1" si="86"/>
        <v>0.76923943294580033</v>
      </c>
      <c r="I246">
        <f t="shared" ca="1" si="86"/>
        <v>0.82840609567017309</v>
      </c>
      <c r="M246" t="str">
        <f t="shared" ca="1" si="73"/>
        <v>안 지정 캐릭터 PP 일반등급</v>
      </c>
      <c r="N246">
        <f t="shared" ca="1" si="74"/>
        <v>15413</v>
      </c>
      <c r="O246">
        <f t="shared" ca="1" si="75"/>
        <v>4</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1200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94548</v>
      </c>
      <c r="AD246">
        <v>14</v>
      </c>
      <c r="AE246" t="s">
        <v>423</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t="shared" ca="1" si="81"/>
        <v>{"dy":25,"sl":4,"tp":"upn","vl":"94548","cn":14,"pt":"DI","pr":4}</v>
      </c>
    </row>
    <row r="247" spans="1:40">
      <c r="A247">
        <v>25</v>
      </c>
      <c r="B247">
        <v>5</v>
      </c>
      <c r="C247">
        <f t="shared" si="72"/>
        <v>0</v>
      </c>
      <c r="D247">
        <f t="shared" ca="1" si="86"/>
        <v>0.25243136451176085</v>
      </c>
      <c r="E247">
        <f t="shared" ca="1" si="86"/>
        <v>0.56241907851705197</v>
      </c>
      <c r="F247">
        <f t="shared" ca="1" si="86"/>
        <v>0.57749879081144295</v>
      </c>
      <c r="G247">
        <f t="shared" ca="1" si="86"/>
        <v>0.99262784664740988</v>
      </c>
      <c r="H247">
        <f t="shared" ca="1" si="86"/>
        <v>0.40782719253056587</v>
      </c>
      <c r="I247">
        <f t="shared" ca="1" si="86"/>
        <v>0.18842000656661673</v>
      </c>
      <c r="M247" t="str">
        <f t="shared" ca="1" si="73"/>
        <v>지정 장비</v>
      </c>
      <c r="N247" t="str">
        <f t="shared" ca="1" si="74"/>
        <v>Equip5001</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600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fe</v>
      </c>
      <c r="AB247" t="s">
        <v>82</v>
      </c>
      <c r="AC247" t="s">
        <v>417</v>
      </c>
      <c r="AD247">
        <v>1</v>
      </c>
      <c r="AE247" t="s">
        <v>126</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t="shared" ca="1" si="81"/>
        <v>{"dy":25,"sl":5,"tp":"fe","vl":"Equip7102","cn":1,"pt":"GO","pr":3600}</v>
      </c>
    </row>
    <row r="248" spans="1:40">
      <c r="A248">
        <v>25</v>
      </c>
      <c r="B248">
        <v>6</v>
      </c>
      <c r="C248">
        <f t="shared" si="72"/>
        <v>0</v>
      </c>
      <c r="D248">
        <f t="shared" ca="1" si="86"/>
        <v>0.85004546570105011</v>
      </c>
      <c r="E248">
        <f t="shared" ca="1" si="86"/>
        <v>0.43304286340017273</v>
      </c>
      <c r="F248">
        <f t="shared" ca="1" si="86"/>
        <v>0.33708928084013046</v>
      </c>
      <c r="G248">
        <f t="shared" ca="1" si="86"/>
        <v>0.38171720055640912</v>
      </c>
      <c r="H248">
        <f t="shared" ca="1" si="86"/>
        <v>0.88452881894105817</v>
      </c>
      <c r="I248">
        <f t="shared" ca="1" si="86"/>
        <v>0.2583945104397487</v>
      </c>
      <c r="M248" t="str">
        <f t="shared" ca="1" si="73"/>
        <v>지정 장비</v>
      </c>
      <c r="N248" t="str">
        <f t="shared" ca="1" si="74"/>
        <v>Equip5201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2700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184</v>
      </c>
      <c r="W248">
        <v>1</v>
      </c>
      <c r="X248" t="s">
        <v>126</v>
      </c>
      <c r="Z248">
        <v>3600</v>
      </c>
      <c r="AA248" t="str">
        <f t="shared" ca="1" si="77"/>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t="shared" ca="1" si="81"/>
        <v>{"dy":25,"sl":6,"tp":"upn","vl":"14628","cn":9,"pt":"GO","pr":2700}</v>
      </c>
    </row>
    <row r="249" spans="1:40">
      <c r="A249">
        <v>25</v>
      </c>
      <c r="B249">
        <v>7</v>
      </c>
      <c r="C249">
        <f t="shared" si="72"/>
        <v>0</v>
      </c>
      <c r="D249">
        <f t="shared" ca="1" si="86"/>
        <v>0.58118561348463915</v>
      </c>
      <c r="E249">
        <f t="shared" ca="1" si="86"/>
        <v>0.95319341483510545</v>
      </c>
      <c r="F249">
        <f t="shared" ca="1" si="86"/>
        <v>0.25368596027355206</v>
      </c>
      <c r="G249">
        <f t="shared" ca="1" si="86"/>
        <v>0.42788416396485651</v>
      </c>
      <c r="H249">
        <f t="shared" ca="1" si="86"/>
        <v>0.55944900280657339</v>
      </c>
      <c r="I249">
        <f t="shared" ca="1" si="86"/>
        <v>0.40708561518588782</v>
      </c>
      <c r="M249" t="str">
        <f t="shared" ca="1" si="73"/>
        <v>지정 장비</v>
      </c>
      <c r="N249" t="str">
        <f t="shared" ca="1" si="74"/>
        <v>Equip8301</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74300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294</v>
      </c>
      <c r="W249">
        <v>1</v>
      </c>
      <c r="X249" t="s">
        <v>126</v>
      </c>
      <c r="Z249">
        <v>1200</v>
      </c>
      <c r="AA249" t="str">
        <f t="shared" ca="1" si="77"/>
        <v>uph</v>
      </c>
      <c r="AB249" t="s">
        <v>91</v>
      </c>
      <c r="AC249">
        <v>31175</v>
      </c>
      <c r="AD249">
        <v>10</v>
      </c>
      <c r="AE249" t="s">
        <v>423</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t="shared" ca="1" si="81"/>
        <v>{"dy":25,"sl":7,"tp":"uph","vl":"31175","cn":10,"pt":"DI","pr":3}</v>
      </c>
    </row>
    <row r="250" spans="1:40">
      <c r="A250">
        <v>25</v>
      </c>
      <c r="B250">
        <v>8</v>
      </c>
      <c r="C250">
        <f t="shared" si="72"/>
        <v>0</v>
      </c>
      <c r="D250">
        <f t="shared" ca="1" si="86"/>
        <v>0.91685126596896971</v>
      </c>
      <c r="E250">
        <f t="shared" ca="1" si="86"/>
        <v>0.86655814339685333</v>
      </c>
      <c r="F250">
        <f t="shared" ca="1" si="86"/>
        <v>1.0529126031602942E-2</v>
      </c>
      <c r="G250">
        <f t="shared" ca="1" si="86"/>
        <v>0.1359324622483431</v>
      </c>
      <c r="H250">
        <f t="shared" ca="1" si="86"/>
        <v>0.11597729100515719</v>
      </c>
      <c r="I250">
        <f t="shared" ca="1" si="86"/>
        <v>0.42585095002379991</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fl1</v>
      </c>
      <c r="AB250" t="s">
        <v>87</v>
      </c>
      <c r="AC250" t="s">
        <v>410</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t="shared" ca="1" si="81"/>
        <v>{"dy":25,"sl":8,"tp":"fl1","vl":"Actor3021","cn":1,"pt":"DI","pp":54,"pr":39}</v>
      </c>
    </row>
    <row r="251" spans="1:40">
      <c r="A251">
        <v>25</v>
      </c>
      <c r="B251">
        <v>9</v>
      </c>
      <c r="C251">
        <f t="shared" si="72"/>
        <v>0</v>
      </c>
      <c r="D251">
        <f t="shared" ca="1" si="86"/>
        <v>0.79311925191136368</v>
      </c>
      <c r="E251">
        <f t="shared" ca="1" si="86"/>
        <v>0.356000842859032</v>
      </c>
      <c r="F251">
        <f t="shared" ca="1" si="86"/>
        <v>0.37799139311050245</v>
      </c>
      <c r="G251">
        <f t="shared" ca="1" si="86"/>
        <v>5.1904884597990364E-2</v>
      </c>
      <c r="H251">
        <f t="shared" ca="1" si="86"/>
        <v>0.18608882957223405</v>
      </c>
      <c r="I251">
        <f t="shared" ca="1" si="86"/>
        <v>0.29294837106914728</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t="shared" ca="1" si="81"/>
        <v>{"dy":25,"sl":9}</v>
      </c>
    </row>
    <row r="252" spans="1:40">
      <c r="A252">
        <v>26</v>
      </c>
      <c r="B252">
        <v>0</v>
      </c>
      <c r="C252">
        <f t="shared" si="72"/>
        <v>0</v>
      </c>
      <c r="D252">
        <f t="shared" ref="D252:I261" ca="1" si="87">RAND()</f>
        <v>0.92958537966415211</v>
      </c>
      <c r="E252">
        <f t="shared" ca="1" si="87"/>
        <v>0.13613260288510309</v>
      </c>
      <c r="F252">
        <f t="shared" ca="1" si="87"/>
        <v>0.66374762451767155</v>
      </c>
      <c r="G252">
        <f t="shared" ca="1" si="87"/>
        <v>0.14408697098477741</v>
      </c>
      <c r="H252">
        <f t="shared" ca="1" si="87"/>
        <v>0.47422583938939744</v>
      </c>
      <c r="I252">
        <f t="shared" ca="1" si="87"/>
        <v>0.29857154426936505</v>
      </c>
      <c r="M252" t="str">
        <f t="shared" ca="1" si="73"/>
        <v>캐릭터 상자 일반등급</v>
      </c>
      <c r="N252" t="str">
        <f t="shared" ca="1" si="74"/>
        <v>삭제</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29</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193</v>
      </c>
      <c r="W252">
        <v>1</v>
      </c>
      <c r="X252" t="s">
        <v>126</v>
      </c>
      <c r="Z252">
        <v>1900</v>
      </c>
      <c r="AA252" t="str">
        <f t="shared" ca="1" si="77"/>
        <v>fe</v>
      </c>
      <c r="AB252" t="s">
        <v>82</v>
      </c>
      <c r="AC252" t="s">
        <v>422</v>
      </c>
      <c r="AD252">
        <v>1</v>
      </c>
      <c r="AE252" t="s">
        <v>126</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t="shared" ca="1" si="81"/>
        <v>{"dy":26,"sl":0,"tp":"fe","vl":"Equip0201","cn":1,"pt":"GO","pr":3100}</v>
      </c>
    </row>
    <row r="253" spans="1:40">
      <c r="A253">
        <v>26</v>
      </c>
      <c r="B253">
        <v>1</v>
      </c>
      <c r="C253">
        <f t="shared" si="72"/>
        <v>0</v>
      </c>
      <c r="D253">
        <f t="shared" ca="1" si="87"/>
        <v>0.65487423686219237</v>
      </c>
      <c r="E253">
        <f t="shared" ca="1" si="87"/>
        <v>0.38063845825149001</v>
      </c>
      <c r="F253">
        <f t="shared" ca="1" si="87"/>
        <v>0.86735483027955929</v>
      </c>
      <c r="G253">
        <f t="shared" ca="1" si="87"/>
        <v>0.61426838935097927</v>
      </c>
      <c r="H253">
        <f t="shared" ca="1" si="87"/>
        <v>0.69090122017280409</v>
      </c>
      <c r="I253">
        <f t="shared" ca="1" si="87"/>
        <v>0.87793306997878728</v>
      </c>
      <c r="M253" t="str">
        <f t="shared" ca="1" si="73"/>
        <v>지정 장비</v>
      </c>
      <c r="N253" t="str">
        <f t="shared" ca="1" si="74"/>
        <v>Equip3102</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1500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184</v>
      </c>
      <c r="W253">
        <v>1</v>
      </c>
      <c r="X253" t="s">
        <v>126</v>
      </c>
      <c r="Z253">
        <v>3800</v>
      </c>
      <c r="AA253" t="str">
        <f t="shared" ca="1" si="77"/>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t="shared" ca="1" si="81"/>
        <v>{"dy":26,"sl":1,"tp":"upn","vl":"5727","cn":9,"pt":"GO","pr":2700}</v>
      </c>
    </row>
    <row r="254" spans="1:40">
      <c r="A254">
        <v>26</v>
      </c>
      <c r="B254">
        <v>2</v>
      </c>
      <c r="C254">
        <f t="shared" si="72"/>
        <v>0</v>
      </c>
      <c r="D254">
        <f t="shared" ca="1" si="87"/>
        <v>0.57155803676734496</v>
      </c>
      <c r="E254">
        <f t="shared" ca="1" si="87"/>
        <v>0.48147199591225864</v>
      </c>
      <c r="F254">
        <f t="shared" ca="1" si="87"/>
        <v>2.6312267354051566E-2</v>
      </c>
      <c r="G254">
        <f t="shared" ca="1" si="87"/>
        <v>7.2614841117898621E-2</v>
      </c>
      <c r="H254">
        <f t="shared" ca="1" si="87"/>
        <v>0.42106112737454116</v>
      </c>
      <c r="I254">
        <f t="shared" ca="1" si="87"/>
        <v>0.33596085389739361</v>
      </c>
      <c r="M254" t="str">
        <f t="shared" ca="1" si="73"/>
        <v>안 지정 캐릭터 PP 영웅등급</v>
      </c>
      <c r="N254">
        <f t="shared" ca="1" si="74"/>
        <v>48147</v>
      </c>
      <c r="O254">
        <f t="shared" ca="1" si="75"/>
        <v>8</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2400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t="shared" ca="1" si="81"/>
        <v>{"dy":26,"sl":2,"tp":"upn","vl":"56908","cn":12,"pt":"GO","pr":3600}</v>
      </c>
    </row>
    <row r="255" spans="1:40">
      <c r="A255">
        <v>26</v>
      </c>
      <c r="B255">
        <v>3</v>
      </c>
      <c r="C255">
        <f t="shared" si="72"/>
        <v>0</v>
      </c>
      <c r="D255">
        <f t="shared" ca="1" si="87"/>
        <v>0.58142152508864575</v>
      </c>
      <c r="E255">
        <f t="shared" ca="1" si="87"/>
        <v>0.17309482465469672</v>
      </c>
      <c r="F255">
        <f t="shared" ca="1" si="87"/>
        <v>0.49402320144871237</v>
      </c>
      <c r="G255">
        <f t="shared" ca="1" si="87"/>
        <v>0.90223044831851307</v>
      </c>
      <c r="H255">
        <f t="shared" ca="1" si="87"/>
        <v>0.36908158529086399</v>
      </c>
      <c r="I255">
        <f t="shared" ca="1" si="87"/>
        <v>0.40551029789389414</v>
      </c>
      <c r="M255" t="str">
        <f t="shared" ca="1" si="73"/>
        <v>안 지정 캐릭터 PP 일반등급</v>
      </c>
      <c r="N255">
        <f t="shared" ca="1" si="74"/>
        <v>17309</v>
      </c>
      <c r="O255">
        <f t="shared" ca="1" si="75"/>
        <v>5</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1500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fe</v>
      </c>
      <c r="AB255" t="s">
        <v>82</v>
      </c>
      <c r="AC255" t="s">
        <v>242</v>
      </c>
      <c r="AD255">
        <v>1</v>
      </c>
      <c r="AE255" t="s">
        <v>126</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t="shared" ca="1" si="81"/>
        <v>{"dy":26,"sl":3,"tp":"fe","vl":"Equip3101","cn":1,"pt":"GO","pr":1500}</v>
      </c>
    </row>
    <row r="256" spans="1:40">
      <c r="A256">
        <v>26</v>
      </c>
      <c r="B256">
        <v>4</v>
      </c>
      <c r="C256">
        <f t="shared" si="72"/>
        <v>0</v>
      </c>
      <c r="D256">
        <f t="shared" ca="1" si="87"/>
        <v>0.55904532899182913</v>
      </c>
      <c r="E256">
        <f t="shared" ca="1" si="87"/>
        <v>0.84806029329336219</v>
      </c>
      <c r="F256">
        <f t="shared" ca="1" si="87"/>
        <v>0.25768853182594664</v>
      </c>
      <c r="G256">
        <f t="shared" ca="1" si="87"/>
        <v>0.26469929847262708</v>
      </c>
      <c r="H256">
        <f t="shared" ca="1" si="87"/>
        <v>0.40932316701042548</v>
      </c>
      <c r="I256">
        <f t="shared" ca="1" si="87"/>
        <v>0.20186803216895732</v>
      </c>
      <c r="M256" t="str">
        <f t="shared" ca="1" si="73"/>
        <v>안 지정 캐릭터 PP 일반등급</v>
      </c>
      <c r="N256">
        <f t="shared" ca="1" si="74"/>
        <v>84806</v>
      </c>
      <c r="O256">
        <f t="shared" ca="1" si="75"/>
        <v>13</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3900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fe</v>
      </c>
      <c r="AB256" t="s">
        <v>82</v>
      </c>
      <c r="AC256" t="s">
        <v>185</v>
      </c>
      <c r="AD256">
        <v>1</v>
      </c>
      <c r="AE256" t="s">
        <v>126</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t="shared" ca="1" si="81"/>
        <v>{"dy":26,"sl":4,"tp":"fe","vl":"Equip1302","cn":1,"pt":"GO","pr":7300}</v>
      </c>
    </row>
    <row r="257" spans="1:40">
      <c r="A257">
        <v>26</v>
      </c>
      <c r="B257">
        <v>5</v>
      </c>
      <c r="C257">
        <f t="shared" si="72"/>
        <v>0</v>
      </c>
      <c r="D257">
        <f t="shared" ca="1" si="87"/>
        <v>0.95239074908742272</v>
      </c>
      <c r="E257">
        <f t="shared" ca="1" si="87"/>
        <v>0.98477323806785</v>
      </c>
      <c r="F257">
        <f t="shared" ca="1" si="87"/>
        <v>0.20957763045534272</v>
      </c>
      <c r="G257">
        <f t="shared" ca="1" si="87"/>
        <v>0.79150918282991611</v>
      </c>
      <c r="H257">
        <f t="shared" ca="1" si="87"/>
        <v>0.5319980786573657</v>
      </c>
      <c r="I257">
        <f t="shared" ca="1" si="87"/>
        <v>0.57023095812232882</v>
      </c>
      <c r="M257" t="str">
        <f t="shared" ca="1" si="73"/>
        <v>안 지정 캐릭터 PP 일반등급</v>
      </c>
      <c r="N257">
        <f t="shared" ca="1" si="74"/>
        <v>98477</v>
      </c>
      <c r="O257">
        <f t="shared" ca="1" si="75"/>
        <v>14</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4200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fe</v>
      </c>
      <c r="AB257" t="s">
        <v>82</v>
      </c>
      <c r="AC257" t="s">
        <v>428</v>
      </c>
      <c r="AD257">
        <v>1</v>
      </c>
      <c r="AE257" t="s">
        <v>126</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t="shared" ca="1" si="81"/>
        <v>{"dy":26,"sl":5,"tp":"fe","vl":"Equip7002","cn":1,"pt":"GO","pr":1900}</v>
      </c>
    </row>
    <row r="258" spans="1:40">
      <c r="A258">
        <v>26</v>
      </c>
      <c r="B258">
        <v>6</v>
      </c>
      <c r="C258">
        <f t="shared" ref="C258:C321" si="88">IF(B258&lt;=9,0,
IF(B258=10,1,2))</f>
        <v>0</v>
      </c>
      <c r="D258">
        <f t="shared" ca="1" si="87"/>
        <v>0.15028454351125253</v>
      </c>
      <c r="E258">
        <f t="shared" ca="1" si="87"/>
        <v>0.69897320193279011</v>
      </c>
      <c r="F258">
        <f t="shared" ca="1" si="87"/>
        <v>2.9594501637781878E-3</v>
      </c>
      <c r="G258">
        <f t="shared" ca="1" si="87"/>
        <v>0.8084037666096805</v>
      </c>
      <c r="H258">
        <f t="shared" ca="1" si="87"/>
        <v>0.28863694857587952</v>
      </c>
      <c r="I258">
        <f t="shared" ca="1" si="87"/>
        <v>0.24884653720604399</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Equip7001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1800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259</v>
      </c>
      <c r="W258">
        <v>1</v>
      </c>
      <c r="X258" t="s">
        <v>126</v>
      </c>
      <c r="Z258">
        <v>3100</v>
      </c>
      <c r="AA258" t="str">
        <f t="shared" ref="AA258:AA321" ca="1" si="93">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 t="shared" si="88"/>
        <v>0</v>
      </c>
      <c r="D259">
        <f t="shared" ca="1" si="87"/>
        <v>0.29052717455276988</v>
      </c>
      <c r="E259">
        <f t="shared" ca="1" si="87"/>
        <v>0.64035565071526102</v>
      </c>
      <c r="F259">
        <f t="shared" ca="1" si="87"/>
        <v>0.53807751210781096</v>
      </c>
      <c r="G259">
        <f t="shared" ca="1" si="87"/>
        <v>0.39101424260517892</v>
      </c>
      <c r="H259">
        <f t="shared" ca="1" si="87"/>
        <v>0.89263163808833201</v>
      </c>
      <c r="I259">
        <f t="shared" ca="1" si="87"/>
        <v>0.36705153218751596</v>
      </c>
      <c r="M259" t="str">
        <f t="shared" ca="1" si="89"/>
        <v>지정 장비</v>
      </c>
      <c r="N259" t="str">
        <f t="shared" ca="1" si="90"/>
        <v>Equip7202</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9300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242</v>
      </c>
      <c r="W259">
        <v>1</v>
      </c>
      <c r="X259" t="s">
        <v>126</v>
      </c>
      <c r="Z259">
        <v>1500</v>
      </c>
      <c r="AA259" t="str">
        <f t="shared" ca="1" si="93"/>
        <v>fe</v>
      </c>
      <c r="AB259" t="s">
        <v>82</v>
      </c>
      <c r="AC259" t="s">
        <v>427</v>
      </c>
      <c r="AD259">
        <v>1</v>
      </c>
      <c r="AE259" t="s">
        <v>126</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t="shared" ca="1" si="97"/>
        <v>{"dy":26,"sl":7,"tp":"fe","vl":"Equip6102","cn":1,"pt":"GO","pr":3800}</v>
      </c>
    </row>
    <row r="260" spans="1:40">
      <c r="A260">
        <v>26</v>
      </c>
      <c r="B260">
        <v>8</v>
      </c>
      <c r="C260">
        <f t="shared" si="88"/>
        <v>0</v>
      </c>
      <c r="D260">
        <f t="shared" ca="1" si="87"/>
        <v>0.9767601633839772</v>
      </c>
      <c r="E260">
        <f t="shared" ca="1" si="87"/>
        <v>0.17026166868726222</v>
      </c>
      <c r="F260">
        <f t="shared" ca="1" si="87"/>
        <v>0.18815248213701696</v>
      </c>
      <c r="G260">
        <f t="shared" ca="1" si="87"/>
        <v>0.67994583068884673</v>
      </c>
      <c r="H260">
        <f t="shared" ca="1" si="87"/>
        <v>0.50604311688180392</v>
      </c>
      <c r="I260">
        <f t="shared" ca="1" si="87"/>
        <v>6.1846490475934268E-2</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fl1</v>
      </c>
      <c r="AB260" t="s">
        <v>87</v>
      </c>
      <c r="AC260" t="s">
        <v>409</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t="shared" ca="1" si="97"/>
        <v>{"dy":26,"sl":8,"tp":"fl1","vl":"Actor2010","cn":1,"pt":"DI","pp":59,"pr":43}</v>
      </c>
    </row>
    <row r="261" spans="1:40">
      <c r="A261">
        <v>26</v>
      </c>
      <c r="B261">
        <v>9</v>
      </c>
      <c r="C261">
        <f t="shared" si="88"/>
        <v>0</v>
      </c>
      <c r="D261">
        <f t="shared" ca="1" si="87"/>
        <v>0.47863254129657096</v>
      </c>
      <c r="E261">
        <f t="shared" ca="1" si="87"/>
        <v>0.34104757718240786</v>
      </c>
      <c r="F261">
        <f t="shared" ca="1" si="87"/>
        <v>0.72279576735744866</v>
      </c>
      <c r="G261">
        <f t="shared" ca="1" si="87"/>
        <v>0.27489255213410735</v>
      </c>
      <c r="H261">
        <f t="shared" ca="1" si="87"/>
        <v>0.81061167592184791</v>
      </c>
      <c r="I261">
        <f t="shared" ca="1" si="87"/>
        <v>0.97617831202498073</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t="shared" ca="1" si="97"/>
        <v>{"dy":26,"sl":9}</v>
      </c>
    </row>
    <row r="262" spans="1:40">
      <c r="A262">
        <v>27</v>
      </c>
      <c r="B262">
        <v>0</v>
      </c>
      <c r="C262">
        <f t="shared" si="88"/>
        <v>0</v>
      </c>
      <c r="D262">
        <f t="shared" ref="D262:I271" ca="1" si="98">RAND()</f>
        <v>0.37360049880263357</v>
      </c>
      <c r="E262">
        <f t="shared" ca="1" si="98"/>
        <v>0.28429062668394212</v>
      </c>
      <c r="F262">
        <f t="shared" ca="1" si="98"/>
        <v>0.39471927285311337</v>
      </c>
      <c r="G262">
        <f t="shared" ca="1" si="98"/>
        <v>0.89335789265337406</v>
      </c>
      <c r="H262">
        <f t="shared" ca="1" si="98"/>
        <v>0.34800397471292732</v>
      </c>
      <c r="I262">
        <f t="shared" ca="1" si="98"/>
        <v>0.77302125742281291</v>
      </c>
      <c r="M262" t="str">
        <f t="shared" ca="1" si="89"/>
        <v>지정 장비</v>
      </c>
      <c r="N262" t="str">
        <f t="shared" ca="1" si="90"/>
        <v>Equip2201</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3300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179</v>
      </c>
      <c r="W262">
        <v>1</v>
      </c>
      <c r="X262" t="s">
        <v>126</v>
      </c>
      <c r="Z262">
        <v>1000</v>
      </c>
      <c r="AA262" t="str">
        <f t="shared" ca="1" si="93"/>
        <v>fe</v>
      </c>
      <c r="AB262" t="s">
        <v>82</v>
      </c>
      <c r="AC262" t="s">
        <v>260</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t="shared" ca="1" si="97"/>
        <v>{"dy":27,"sl":0,"tp":"fe","vl":"Equip4101","cn":1,"pt":"GO","pr":1400}</v>
      </c>
    </row>
    <row r="263" spans="1:40">
      <c r="A263">
        <v>27</v>
      </c>
      <c r="B263">
        <v>1</v>
      </c>
      <c r="C263">
        <f t="shared" si="88"/>
        <v>0</v>
      </c>
      <c r="D263">
        <f t="shared" ca="1" si="98"/>
        <v>0.8864959030331242</v>
      </c>
      <c r="E263">
        <f t="shared" ca="1" si="98"/>
        <v>0.60978146448653081</v>
      </c>
      <c r="F263">
        <f t="shared" ca="1" si="98"/>
        <v>0.54240456545993954</v>
      </c>
      <c r="G263">
        <f t="shared" ca="1" si="98"/>
        <v>0.83927075910469651</v>
      </c>
      <c r="H263">
        <f t="shared" ca="1" si="98"/>
        <v>0.30155087178195672</v>
      </c>
      <c r="I263">
        <f t="shared" ca="1" si="98"/>
        <v>0.41750397353749291</v>
      </c>
      <c r="M263" t="str">
        <f t="shared" ca="1" si="89"/>
        <v>지정 장비</v>
      </c>
      <c r="N263" t="str">
        <f t="shared" ca="1" si="90"/>
        <v>Equip5201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2900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278</v>
      </c>
      <c r="W263">
        <v>1</v>
      </c>
      <c r="X263" t="s">
        <v>126</v>
      </c>
      <c r="Z263">
        <v>1400</v>
      </c>
      <c r="AA263" t="str">
        <f t="shared" ca="1" si="93"/>
        <v>upn</v>
      </c>
      <c r="AB263" t="s">
        <v>92</v>
      </c>
      <c r="AC263">
        <v>46336</v>
      </c>
      <c r="AD263">
        <v>11</v>
      </c>
      <c r="AE263" t="s">
        <v>126</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v>
      </c>
      <c r="AN263" t="str">
        <f t="shared" ca="1" si="97"/>
        <v>{"dy":27,"sl":1,"tp":"upn","vl":"46336","cn":11,"pt":"GO","pr":3300}</v>
      </c>
    </row>
    <row r="264" spans="1:40">
      <c r="A264">
        <v>27</v>
      </c>
      <c r="B264">
        <v>2</v>
      </c>
      <c r="C264">
        <f t="shared" si="88"/>
        <v>0</v>
      </c>
      <c r="D264">
        <f t="shared" ca="1" si="98"/>
        <v>0.41621077970717846</v>
      </c>
      <c r="E264">
        <f t="shared" ca="1" si="98"/>
        <v>0.17261047734988133</v>
      </c>
      <c r="F264">
        <f t="shared" ca="1" si="98"/>
        <v>0.18304708680706006</v>
      </c>
      <c r="G264">
        <f t="shared" ca="1" si="98"/>
        <v>0.55945651014363562</v>
      </c>
      <c r="H264">
        <f t="shared" ca="1" si="98"/>
        <v>0.79354146028059847</v>
      </c>
      <c r="I264">
        <f t="shared" ca="1" si="98"/>
        <v>0.35632814871783303</v>
      </c>
      <c r="M264" t="str">
        <f t="shared" ca="1" si="89"/>
        <v>안 지정 캐릭터 PP 영웅등급</v>
      </c>
      <c r="N264">
        <f t="shared" ca="1" si="90"/>
        <v>17261</v>
      </c>
      <c r="O264">
        <f t="shared" ca="1" si="91"/>
        <v>5</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1500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fe</v>
      </c>
      <c r="AB264" t="s">
        <v>82</v>
      </c>
      <c r="AC264" t="s">
        <v>111</v>
      </c>
      <c r="AD264">
        <v>1</v>
      </c>
      <c r="AE264" t="s">
        <v>126</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v>
      </c>
      <c r="AN264" t="str">
        <f t="shared" ca="1" si="97"/>
        <v>{"dy":27,"sl":2,"tp":"fe","vl":"Equip6101","cn":1,"pt":"GO","pr":3200}</v>
      </c>
    </row>
    <row r="265" spans="1:40">
      <c r="A265">
        <v>27</v>
      </c>
      <c r="B265">
        <v>3</v>
      </c>
      <c r="C265">
        <f t="shared" si="88"/>
        <v>0</v>
      </c>
      <c r="D265">
        <f t="shared" ca="1" si="98"/>
        <v>0.55870077292065057</v>
      </c>
      <c r="E265">
        <f t="shared" ca="1" si="98"/>
        <v>0.864526815088558</v>
      </c>
      <c r="F265">
        <f t="shared" ca="1" si="98"/>
        <v>0.71189175537413529</v>
      </c>
      <c r="G265">
        <f t="shared" ca="1" si="98"/>
        <v>9.8743552037852678E-2</v>
      </c>
      <c r="H265">
        <f t="shared" ca="1" si="98"/>
        <v>0.56172747429721392</v>
      </c>
      <c r="I265">
        <f t="shared" ca="1" si="98"/>
        <v>0.66496227562618393</v>
      </c>
      <c r="M265" t="str">
        <f t="shared" ca="1" si="89"/>
        <v>안 지정 캐릭터 PP 일반등급</v>
      </c>
      <c r="N265">
        <f t="shared" ca="1" si="90"/>
        <v>86452</v>
      </c>
      <c r="O265">
        <f t="shared" ca="1" si="91"/>
        <v>13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3900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fe</v>
      </c>
      <c r="AB265" t="s">
        <v>82</v>
      </c>
      <c r="AC265" t="s">
        <v>192</v>
      </c>
      <c r="AD265">
        <v>1</v>
      </c>
      <c r="AE265" t="s">
        <v>126</v>
      </c>
      <c r="AG265">
        <v>1400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v>
      </c>
      <c r="AN265" t="str">
        <f t="shared" ca="1" si="97"/>
        <v>{"dy":27,"sl":3,"tp":"fe","vl":"Equip2102","cn":1,"pt":"GO","pr":1400}</v>
      </c>
    </row>
    <row r="266" spans="1:40">
      <c r="A266">
        <v>27</v>
      </c>
      <c r="B266">
        <v>4</v>
      </c>
      <c r="C266">
        <f t="shared" si="88"/>
        <v>0</v>
      </c>
      <c r="D266">
        <f t="shared" ca="1" si="98"/>
        <v>0.75891605776493443</v>
      </c>
      <c r="E266">
        <f t="shared" ca="1" si="98"/>
        <v>0.26786019211204704</v>
      </c>
      <c r="F266">
        <f t="shared" ca="1" si="98"/>
        <v>3.3452277139932818E-2</v>
      </c>
      <c r="G266">
        <f t="shared" ca="1" si="98"/>
        <v>0.16622484114211789</v>
      </c>
      <c r="H266">
        <f t="shared" ca="1" si="98"/>
        <v>0.19502340608982105</v>
      </c>
      <c r="I266">
        <f t="shared" ca="1" si="98"/>
        <v>0.34255065154513453</v>
      </c>
      <c r="M266" t="str">
        <f t="shared" ca="1" si="89"/>
        <v>안 지정 캐릭터 PP 일반등급</v>
      </c>
      <c r="N266">
        <f t="shared" ca="1" si="90"/>
        <v>26786</v>
      </c>
      <c r="O266">
        <f t="shared" ca="1" si="91"/>
        <v>6</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1800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v>
      </c>
      <c r="AN266" t="str">
        <f t="shared" ca="1" si="97"/>
        <v>{"dy":27,"sl":4,"tp":"upn","vl":"58093","cn":12,"pt":"GO","pr":3600}</v>
      </c>
    </row>
    <row r="267" spans="1:40">
      <c r="A267">
        <v>27</v>
      </c>
      <c r="B267">
        <v>5</v>
      </c>
      <c r="C267">
        <f t="shared" si="88"/>
        <v>0</v>
      </c>
      <c r="D267">
        <f t="shared" ca="1" si="98"/>
        <v>0.86502276273130674</v>
      </c>
      <c r="E267">
        <f t="shared" ca="1" si="98"/>
        <v>0.37189359842384728</v>
      </c>
      <c r="F267">
        <f t="shared" ca="1" si="98"/>
        <v>0.17111784414163556</v>
      </c>
      <c r="G267">
        <f t="shared" ca="1" si="98"/>
        <v>0.91463799892682418</v>
      </c>
      <c r="H267">
        <f t="shared" ca="1" si="98"/>
        <v>0.53270524274968334</v>
      </c>
      <c r="I267">
        <f t="shared" ca="1" si="98"/>
        <v>0.74169163945179206</v>
      </c>
      <c r="M267" t="str">
        <f t="shared" ca="1" si="89"/>
        <v>안 지정 캐릭터 PP 일반등급</v>
      </c>
      <c r="N267">
        <f t="shared" ca="1" si="90"/>
        <v>37189</v>
      </c>
      <c r="O267">
        <f t="shared" ca="1" si="91"/>
        <v>7</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2100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187</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v>
      </c>
      <c r="AN267" t="str">
        <f t="shared" ca="1" si="97"/>
        <v>{"dy":27,"sl":5,"tp":"fe","vl":"Equip7002","cn":1,"pt":"GO","pr":2200}</v>
      </c>
    </row>
    <row r="268" spans="1:40">
      <c r="A268">
        <v>27</v>
      </c>
      <c r="B268">
        <v>6</v>
      </c>
      <c r="C268">
        <f t="shared" si="88"/>
        <v>0</v>
      </c>
      <c r="D268">
        <f t="shared" ca="1" si="98"/>
        <v>0.57163873740894333</v>
      </c>
      <c r="E268">
        <f t="shared" ca="1" si="98"/>
        <v>0.66315155515303259</v>
      </c>
      <c r="F268">
        <f t="shared" ca="1" si="98"/>
        <v>0.58245895736012077</v>
      </c>
      <c r="G268">
        <f t="shared" ca="1" si="98"/>
        <v>0.97341668375790713</v>
      </c>
      <c r="H268">
        <f t="shared" ca="1" si="98"/>
        <v>0.88365827119851026</v>
      </c>
      <c r="I268">
        <f t="shared" ca="1" si="98"/>
        <v>1.9942825211742621E-2</v>
      </c>
      <c r="M268" t="str">
        <f t="shared" ca="1" si="89"/>
        <v>지정 장비</v>
      </c>
      <c r="N268" t="str">
        <f t="shared" ca="1" si="90"/>
        <v>Equip6301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22000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245</v>
      </c>
      <c r="W268">
        <v>1</v>
      </c>
      <c r="X268" t="s">
        <v>126</v>
      </c>
      <c r="Z268">
        <v>600</v>
      </c>
      <c r="AA268" t="str">
        <f t="shared" ca="1" si="93"/>
        <v>fe</v>
      </c>
      <c r="AB268" t="s">
        <v>82</v>
      </c>
      <c r="AC268" t="s">
        <v>241</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v>
      </c>
      <c r="AN268" t="str">
        <f t="shared" ca="1" si="97"/>
        <v>{"dy":27,"sl":6,"tp":"fe","vl":"Equip8202","cn":1,"pt":"GO","pr":29100}</v>
      </c>
    </row>
    <row r="269" spans="1:40">
      <c r="A269">
        <v>27</v>
      </c>
      <c r="B269">
        <v>7</v>
      </c>
      <c r="C269">
        <f t="shared" si="88"/>
        <v>0</v>
      </c>
      <c r="D269">
        <f t="shared" ca="1" si="98"/>
        <v>0.71012355504810243</v>
      </c>
      <c r="E269">
        <f t="shared" ca="1" si="98"/>
        <v>0.40149739184210098</v>
      </c>
      <c r="F269">
        <f t="shared" ca="1" si="98"/>
        <v>0.52524712143422625</v>
      </c>
      <c r="G269">
        <f t="shared" ca="1" si="98"/>
        <v>0.22989197005994833</v>
      </c>
      <c r="H269">
        <f t="shared" ca="1" si="98"/>
        <v>0.12385477632982322</v>
      </c>
      <c r="I269">
        <f t="shared" ca="1" si="98"/>
        <v>5.7985754469362494E-2</v>
      </c>
      <c r="M269" t="str">
        <f t="shared" ca="1" si="89"/>
        <v>지정 장비</v>
      </c>
      <c r="N269" t="str">
        <f t="shared" ca="1" si="90"/>
        <v>Equip4301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10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200</v>
      </c>
      <c r="W269">
        <v>1</v>
      </c>
      <c r="X269" t="s">
        <v>126</v>
      </c>
      <c r="Z269">
        <v>74600</v>
      </c>
      <c r="AA269" t="str">
        <f t="shared" ca="1" si="93"/>
        <v>uph</v>
      </c>
      <c r="AB269" t="s">
        <v>91</v>
      </c>
      <c r="AC269">
        <v>34952</v>
      </c>
      <c r="AD269">
        <v>11</v>
      </c>
      <c r="AE269" t="s">
        <v>126</v>
      </c>
      <c r="AG269">
        <v>3300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v>
      </c>
      <c r="AN269" t="str">
        <f t="shared" ca="1" si="97"/>
        <v>{"dy":27,"sl":7,"tp":"uph","vl":"34952","cn":11,"pt":"GO","pr":3300}</v>
      </c>
    </row>
    <row r="270" spans="1:40">
      <c r="A270">
        <v>27</v>
      </c>
      <c r="B270">
        <v>8</v>
      </c>
      <c r="C270">
        <f t="shared" si="88"/>
        <v>0</v>
      </c>
      <c r="D270">
        <f t="shared" ca="1" si="98"/>
        <v>0.88935490688053764</v>
      </c>
      <c r="E270">
        <f t="shared" ca="1" si="98"/>
        <v>0.93345697756786283</v>
      </c>
      <c r="F270">
        <f t="shared" ca="1" si="98"/>
        <v>0.5651805221639884</v>
      </c>
      <c r="G270">
        <f t="shared" ca="1" si="98"/>
        <v>0.36962944652429297</v>
      </c>
      <c r="H270">
        <f t="shared" ca="1" si="98"/>
        <v>4.2323201599172244E-2</v>
      </c>
      <c r="I270">
        <f t="shared" ca="1" si="98"/>
        <v>0.91260775390606197</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v>
      </c>
      <c r="AN270" t="str">
        <f t="shared" ca="1" si="97"/>
        <v>{"dy":27,"sl":8}</v>
      </c>
    </row>
    <row r="271" spans="1:40">
      <c r="A271">
        <v>27</v>
      </c>
      <c r="B271">
        <v>9</v>
      </c>
      <c r="C271">
        <f t="shared" si="88"/>
        <v>0</v>
      </c>
      <c r="D271">
        <f t="shared" ca="1" si="98"/>
        <v>0.23508113411221654</v>
      </c>
      <c r="E271">
        <f t="shared" ca="1" si="98"/>
        <v>0.67940369571514869</v>
      </c>
      <c r="F271">
        <f t="shared" ca="1" si="98"/>
        <v>0.90492457393087489</v>
      </c>
      <c r="G271">
        <f t="shared" ca="1" si="98"/>
        <v>0.60978959843992531</v>
      </c>
      <c r="H271">
        <f t="shared" ca="1" si="98"/>
        <v>0.73050231878098792</v>
      </c>
      <c r="I271">
        <f t="shared" ca="1" si="98"/>
        <v>0.97070462669477642</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v>
      </c>
      <c r="AN271" t="str">
        <f t="shared" ca="1" si="97"/>
        <v>{"dy":27,"sl":9}</v>
      </c>
    </row>
    <row r="272" spans="1:40">
      <c r="A272">
        <v>28</v>
      </c>
      <c r="B272">
        <v>0</v>
      </c>
      <c r="C272">
        <f t="shared" si="88"/>
        <v>0</v>
      </c>
      <c r="D272">
        <f t="shared" ref="D272:I281" ca="1" si="99">RAND()</f>
        <v>0.28831333767091416</v>
      </c>
      <c r="E272">
        <f t="shared" ca="1" si="99"/>
        <v>0.39353885214237216</v>
      </c>
      <c r="F272">
        <f t="shared" ca="1" si="99"/>
        <v>0.56523819993775593</v>
      </c>
      <c r="G272">
        <f t="shared" ca="1" si="99"/>
        <v>0.54997570878978896</v>
      </c>
      <c r="H272">
        <f t="shared" ca="1" si="99"/>
        <v>0.37530915948346899</v>
      </c>
      <c r="I272">
        <f t="shared" ca="1" si="99"/>
        <v>0.38483675388734151</v>
      </c>
      <c r="M272" t="str">
        <f t="shared" ca="1" si="89"/>
        <v>지정 장비</v>
      </c>
      <c r="N272" t="str">
        <f t="shared" ca="1" si="90"/>
        <v>Equip3201</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2900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206</v>
      </c>
      <c r="W272">
        <v>1</v>
      </c>
      <c r="X272" t="s">
        <v>126</v>
      </c>
      <c r="Z272">
        <v>3200</v>
      </c>
      <c r="AA272" t="str">
        <f t="shared" ca="1" si="93"/>
        <v>fe</v>
      </c>
      <c r="AB272" t="s">
        <v>82</v>
      </c>
      <c r="AC272" t="s">
        <v>295</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v>
      </c>
      <c r="AN272" t="str">
        <f t="shared" ca="1" si="97"/>
        <v>{"dy":28,"sl":0,"tp":"fe","vl":"Equip1101","cn":1,"pt":"GO","pr":1100}</v>
      </c>
    </row>
    <row r="273" spans="1:40">
      <c r="A273">
        <v>28</v>
      </c>
      <c r="B273">
        <v>1</v>
      </c>
      <c r="C273">
        <f t="shared" si="88"/>
        <v>0</v>
      </c>
      <c r="D273">
        <f t="shared" ca="1" si="99"/>
        <v>0.1699510338401008</v>
      </c>
      <c r="E273">
        <f t="shared" ca="1" si="99"/>
        <v>0.25980851933172344</v>
      </c>
      <c r="F273">
        <f t="shared" ca="1" si="99"/>
        <v>2.2938399717641889E-2</v>
      </c>
      <c r="G273">
        <f t="shared" ca="1" si="99"/>
        <v>0.60764067440346559</v>
      </c>
      <c r="H273">
        <f t="shared" ca="1" si="99"/>
        <v>7.5578576970372513E-2</v>
      </c>
      <c r="I273">
        <f t="shared" ca="1" si="99"/>
        <v>0.84258228589596007</v>
      </c>
      <c r="M273" t="str">
        <f t="shared" ca="1" si="89"/>
        <v>지정 장비</v>
      </c>
      <c r="N273" t="str">
        <f t="shared" ca="1" si="90"/>
        <v>Equip2101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1500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247</v>
      </c>
      <c r="W273">
        <v>1</v>
      </c>
      <c r="X273" t="s">
        <v>126</v>
      </c>
      <c r="Z273">
        <v>900</v>
      </c>
      <c r="AA273" t="str">
        <f t="shared" ca="1" si="93"/>
        <v>fe</v>
      </c>
      <c r="AB273" t="s">
        <v>82</v>
      </c>
      <c r="AC273" t="s">
        <v>250</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v>
      </c>
      <c r="AN273" t="str">
        <f t="shared" ca="1" si="97"/>
        <v>{"dy":28,"sl":1,"tp":"fe","vl":"Equip3201","cn":1,"pt":"DI","pr":4}</v>
      </c>
    </row>
    <row r="274" spans="1:40">
      <c r="A274">
        <v>28</v>
      </c>
      <c r="B274">
        <v>2</v>
      </c>
      <c r="C274">
        <f t="shared" si="88"/>
        <v>0</v>
      </c>
      <c r="D274">
        <f t="shared" ca="1" si="99"/>
        <v>5.5822725692871056E-2</v>
      </c>
      <c r="E274">
        <f t="shared" ca="1" si="99"/>
        <v>0.20046875812494802</v>
      </c>
      <c r="F274">
        <f t="shared" ca="1" si="99"/>
        <v>0.52226762779940927</v>
      </c>
      <c r="G274">
        <f t="shared" ca="1" si="99"/>
        <v>0.80125610558061011</v>
      </c>
      <c r="H274">
        <f t="shared" ca="1" si="99"/>
        <v>0.1188315496406892</v>
      </c>
      <c r="I274">
        <f t="shared" ca="1" si="99"/>
        <v>0.85542377995654872</v>
      </c>
      <c r="M274" t="str">
        <f t="shared" ca="1" si="89"/>
        <v>안 지정 캐릭터 PP 영웅등급</v>
      </c>
      <c r="N274">
        <f t="shared" ca="1" si="90"/>
        <v>20046</v>
      </c>
      <c r="O274">
        <f t="shared" ca="1" si="91"/>
        <v>5</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1500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fe</v>
      </c>
      <c r="AB274" t="s">
        <v>82</v>
      </c>
      <c r="AC274" t="s">
        <v>435</v>
      </c>
      <c r="AD274">
        <v>1</v>
      </c>
      <c r="AE274" t="s">
        <v>126</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v>
      </c>
      <c r="AN274" t="str">
        <f t="shared" ca="1" si="97"/>
        <v>{"dy":28,"sl":2,"tp":"fe","vl":"Equip4301","cn":1,"pt":"GO","pr":7400}</v>
      </c>
    </row>
    <row r="275" spans="1:40">
      <c r="A275">
        <v>28</v>
      </c>
      <c r="B275">
        <v>3</v>
      </c>
      <c r="C275">
        <f t="shared" si="88"/>
        <v>0</v>
      </c>
      <c r="D275">
        <f t="shared" ca="1" si="99"/>
        <v>0.85870647152835911</v>
      </c>
      <c r="E275">
        <f t="shared" ca="1" si="99"/>
        <v>0.10639608773161291</v>
      </c>
      <c r="F275">
        <f t="shared" ca="1" si="99"/>
        <v>0.97294595405572526</v>
      </c>
      <c r="G275">
        <f t="shared" ca="1" si="99"/>
        <v>0.90128984656571498</v>
      </c>
      <c r="H275">
        <f t="shared" ca="1" si="99"/>
        <v>0.9361273333091058</v>
      </c>
      <c r="I275">
        <f t="shared" ca="1" si="99"/>
        <v>0.55554187200650618</v>
      </c>
      <c r="M275" t="str">
        <f t="shared" ca="1" si="89"/>
        <v>안 지정 캐릭터 PP 일반등급</v>
      </c>
      <c r="N275">
        <f t="shared" ca="1" si="90"/>
        <v>10639</v>
      </c>
      <c r="O275">
        <f t="shared" ca="1" si="91"/>
        <v>4</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fe</v>
      </c>
      <c r="AB275" t="s">
        <v>82</v>
      </c>
      <c r="AC275" t="s">
        <v>114</v>
      </c>
      <c r="AD275">
        <v>1</v>
      </c>
      <c r="AE275" t="s">
        <v>126</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v>
      </c>
      <c r="AN275" t="str">
        <f t="shared" ca="1" si="97"/>
        <v>{"dy":28,"sl":3,"tp":"fe","vl":"Equip0102","cn":1,"pt":"GO","pr":1200}</v>
      </c>
    </row>
    <row r="276" spans="1:40">
      <c r="A276">
        <v>28</v>
      </c>
      <c r="B276">
        <v>4</v>
      </c>
      <c r="C276">
        <f t="shared" si="88"/>
        <v>0</v>
      </c>
      <c r="D276">
        <f t="shared" ca="1" si="99"/>
        <v>0.7003716246851337</v>
      </c>
      <c r="E276">
        <f t="shared" ca="1" si="99"/>
        <v>0.86064865225714215</v>
      </c>
      <c r="F276">
        <f t="shared" ca="1" si="99"/>
        <v>0.73085147833593223</v>
      </c>
      <c r="G276">
        <f t="shared" ca="1" si="99"/>
        <v>0.72715180421088221</v>
      </c>
      <c r="H276">
        <f t="shared" ca="1" si="99"/>
        <v>6.9940454209073133E-2</v>
      </c>
      <c r="I276">
        <f t="shared" ca="1" si="99"/>
        <v>0.30484335148813757</v>
      </c>
      <c r="M276" t="str">
        <f t="shared" ca="1" si="89"/>
        <v>안 지정 캐릭터 PP 일반등급</v>
      </c>
      <c r="N276">
        <f t="shared" ca="1" si="90"/>
        <v>86064</v>
      </c>
      <c r="O276">
        <f t="shared" ca="1" si="91"/>
        <v>13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fe</v>
      </c>
      <c r="AB276" t="s">
        <v>82</v>
      </c>
      <c r="AC276" t="s">
        <v>248</v>
      </c>
      <c r="AD276">
        <v>1</v>
      </c>
      <c r="AE276" t="s">
        <v>126</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v>
      </c>
      <c r="AN276" t="str">
        <f t="shared" ca="1" si="97"/>
        <v>{"dy":28,"sl":4,"tp":"fe","vl":"Equip7202","cn":1,"pt":"GO","pr":9600}</v>
      </c>
    </row>
    <row r="277" spans="1:40">
      <c r="A277">
        <v>28</v>
      </c>
      <c r="B277">
        <v>5</v>
      </c>
      <c r="C277">
        <f t="shared" si="88"/>
        <v>0</v>
      </c>
      <c r="D277">
        <f t="shared" ca="1" si="99"/>
        <v>0.9188560340486418</v>
      </c>
      <c r="E277">
        <f t="shared" ca="1" si="99"/>
        <v>0.90997669545426574</v>
      </c>
      <c r="F277">
        <f t="shared" ca="1" si="99"/>
        <v>6.0808877107980663E-3</v>
      </c>
      <c r="G277">
        <f t="shared" ca="1" si="99"/>
        <v>0.29705104832125495</v>
      </c>
      <c r="H277">
        <f t="shared" ca="1" si="99"/>
        <v>0.38651299387920801</v>
      </c>
      <c r="I277">
        <f t="shared" ca="1" si="99"/>
        <v>9.1366513573017838E-2</v>
      </c>
      <c r="M277" t="str">
        <f t="shared" ca="1" si="89"/>
        <v>안 지정 캐릭터 PP 일반등급</v>
      </c>
      <c r="N277">
        <f t="shared" ca="1" si="90"/>
        <v>90997</v>
      </c>
      <c r="O277">
        <f t="shared" ca="1" si="91"/>
        <v>13</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uph</v>
      </c>
      <c r="AB277" t="s">
        <v>91</v>
      </c>
      <c r="AC277">
        <v>35730</v>
      </c>
      <c r="AD277">
        <v>11</v>
      </c>
      <c r="AE277" t="s">
        <v>126</v>
      </c>
      <c r="AG277">
        <v>3300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v>
      </c>
      <c r="AN277" t="str">
        <f t="shared" ca="1" si="97"/>
        <v>{"dy":28,"sl":5,"tp":"uph","vl":"35730","cn":11,"pt":"GO","pr":3300}</v>
      </c>
    </row>
    <row r="278" spans="1:40">
      <c r="A278">
        <v>28</v>
      </c>
      <c r="B278">
        <v>6</v>
      </c>
      <c r="C278">
        <f t="shared" si="88"/>
        <v>0</v>
      </c>
      <c r="D278">
        <f t="shared" ca="1" si="99"/>
        <v>0.35019274417188395</v>
      </c>
      <c r="E278">
        <f t="shared" ca="1" si="99"/>
        <v>0.62907849986740028</v>
      </c>
      <c r="F278">
        <f t="shared" ca="1" si="99"/>
        <v>0.58537090869419872</v>
      </c>
      <c r="G278">
        <f t="shared" ca="1" si="99"/>
        <v>0.50679506775977301</v>
      </c>
      <c r="H278">
        <f t="shared" ca="1" si="99"/>
        <v>0.51529920329314194</v>
      </c>
      <c r="I278">
        <f t="shared" ca="1" si="99"/>
        <v>0.36703542666517375</v>
      </c>
      <c r="M278" t="str">
        <f t="shared" ca="1" si="89"/>
        <v>지정 장비</v>
      </c>
      <c r="N278" t="str">
        <f t="shared" ca="1" si="90"/>
        <v>Equip6202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9300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261</v>
      </c>
      <c r="W278">
        <v>1</v>
      </c>
      <c r="X278" t="s">
        <v>126</v>
      </c>
      <c r="Z278">
        <v>8000</v>
      </c>
      <c r="AA278" t="str">
        <f t="shared" ca="1" si="93"/>
        <v>upn</v>
      </c>
      <c r="AB278" t="s">
        <v>92</v>
      </c>
      <c r="AC278">
        <v>13144</v>
      </c>
      <c r="AD278">
        <v>9</v>
      </c>
      <c r="AE278" t="s">
        <v>126</v>
      </c>
      <c r="AG278">
        <v>2700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v>
      </c>
      <c r="AN278" t="str">
        <f t="shared" ca="1" si="97"/>
        <v>{"dy":28,"sl":6,"tp":"upn","vl":"13144","cn":9,"pt":"GO","pr":2700}</v>
      </c>
    </row>
    <row r="279" spans="1:40">
      <c r="A279">
        <v>28</v>
      </c>
      <c r="B279">
        <v>7</v>
      </c>
      <c r="C279">
        <f t="shared" si="88"/>
        <v>0</v>
      </c>
      <c r="D279">
        <f t="shared" ca="1" si="99"/>
        <v>0.61754609345427702</v>
      </c>
      <c r="E279">
        <f t="shared" ca="1" si="99"/>
        <v>0.22636455434812264</v>
      </c>
      <c r="F279">
        <f t="shared" ca="1" si="99"/>
        <v>0.55885135265014441</v>
      </c>
      <c r="G279">
        <f t="shared" ca="1" si="99"/>
        <v>0.4497889770288519</v>
      </c>
      <c r="H279">
        <f t="shared" ca="1" si="99"/>
        <v>0.54233181005392428</v>
      </c>
      <c r="I279">
        <f t="shared" ca="1" si="99"/>
        <v>0.29207209155551239</v>
      </c>
      <c r="M279" t="str">
        <f t="shared" ca="1" si="89"/>
        <v>지정 장비</v>
      </c>
      <c r="N279" t="str">
        <f t="shared" ca="1" si="90"/>
        <v>Equip2202</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2800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257</v>
      </c>
      <c r="W279">
        <v>1</v>
      </c>
      <c r="X279" t="s">
        <v>126</v>
      </c>
      <c r="Z279">
        <v>2000</v>
      </c>
      <c r="AA279" t="str">
        <f t="shared" ca="1" si="93"/>
        <v>upn</v>
      </c>
      <c r="AB279" t="s">
        <v>92</v>
      </c>
      <c r="AC279">
        <v>41165</v>
      </c>
      <c r="AD279">
        <v>11</v>
      </c>
      <c r="AE279" t="s">
        <v>126</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v>
      </c>
      <c r="AN279" t="str">
        <f t="shared" ca="1" si="97"/>
        <v>{"dy":28,"sl":7,"tp":"upn","vl":"41165","cn":11,"pt":"GO","pr":3300}</v>
      </c>
    </row>
    <row r="280" spans="1:40">
      <c r="A280">
        <v>28</v>
      </c>
      <c r="B280">
        <v>8</v>
      </c>
      <c r="C280">
        <f t="shared" si="88"/>
        <v>0</v>
      </c>
      <c r="D280">
        <f t="shared" ca="1" si="99"/>
        <v>0.91158816372728657</v>
      </c>
      <c r="E280">
        <f t="shared" ca="1" si="99"/>
        <v>5.2460247170941776E-2</v>
      </c>
      <c r="F280">
        <f t="shared" ca="1" si="99"/>
        <v>0.91435062538023237</v>
      </c>
      <c r="G280">
        <f t="shared" ca="1" si="99"/>
        <v>0.22758707787353116</v>
      </c>
      <c r="H280">
        <f t="shared" ca="1" si="99"/>
        <v>0.93815216492975051</v>
      </c>
      <c r="I280">
        <f t="shared" ca="1" si="99"/>
        <v>0.11289041248514531</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v>
      </c>
      <c r="AN280" t="str">
        <f t="shared" ca="1" si="97"/>
        <v>{"dy":28,"sl":8}</v>
      </c>
    </row>
    <row r="281" spans="1:40">
      <c r="A281">
        <v>28</v>
      </c>
      <c r="B281">
        <v>9</v>
      </c>
      <c r="C281">
        <f t="shared" si="88"/>
        <v>0</v>
      </c>
      <c r="D281">
        <f t="shared" ca="1" si="99"/>
        <v>0.97278299022603398</v>
      </c>
      <c r="E281">
        <f t="shared" ca="1" si="99"/>
        <v>0.73415665338966307</v>
      </c>
      <c r="F281">
        <f t="shared" ca="1" si="99"/>
        <v>0.42349240915193598</v>
      </c>
      <c r="G281">
        <f t="shared" ca="1" si="99"/>
        <v>0.90607187248479992</v>
      </c>
      <c r="H281">
        <f t="shared" ca="1" si="99"/>
        <v>0.43877844495235274</v>
      </c>
      <c r="I281">
        <f t="shared" ca="1" si="99"/>
        <v>0.12410336440945335</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v>
      </c>
      <c r="AN281" t="str">
        <f t="shared" ca="1" si="97"/>
        <v>{"dy":28,"sl":9}</v>
      </c>
    </row>
    <row r="282" spans="1:40">
      <c r="A282">
        <v>29</v>
      </c>
      <c r="B282">
        <v>0</v>
      </c>
      <c r="C282">
        <f t="shared" si="88"/>
        <v>0</v>
      </c>
      <c r="D282">
        <f t="shared" ref="D282:I291" ca="1" si="100">RAND()</f>
        <v>3.3548083166130005E-2</v>
      </c>
      <c r="E282">
        <f t="shared" ca="1" si="100"/>
        <v>0.62097039595383396</v>
      </c>
      <c r="F282">
        <f t="shared" ca="1" si="100"/>
        <v>0.85636959213565056</v>
      </c>
      <c r="G282">
        <f t="shared" ca="1" si="100"/>
        <v>0.74347006298081553</v>
      </c>
      <c r="H282">
        <f t="shared" ca="1" si="100"/>
        <v>0.7594578361129426</v>
      </c>
      <c r="I282">
        <f t="shared" ca="1" si="100"/>
        <v>0.32137210501341185</v>
      </c>
      <c r="M282" t="str">
        <f t="shared" ca="1" si="89"/>
        <v>지정 장비</v>
      </c>
      <c r="N282" t="str">
        <f t="shared" ca="1" si="90"/>
        <v>Equip5201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2800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upn</v>
      </c>
      <c r="AB282" t="s">
        <v>92</v>
      </c>
      <c r="AC282">
        <v>4898</v>
      </c>
      <c r="AD282">
        <v>9</v>
      </c>
      <c r="AE282" t="s">
        <v>126</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v>
      </c>
      <c r="AN282" t="str">
        <f t="shared" ca="1" si="97"/>
        <v>{"dy":29,"sl":0,"tp":"upn","vl":"4898","cn":9,"pt":"GO","pr":2700}</v>
      </c>
    </row>
    <row r="283" spans="1:40">
      <c r="A283">
        <v>29</v>
      </c>
      <c r="B283">
        <v>1</v>
      </c>
      <c r="C283">
        <f t="shared" si="88"/>
        <v>0</v>
      </c>
      <c r="D283">
        <f t="shared" ca="1" si="100"/>
        <v>0.70062147969180233</v>
      </c>
      <c r="E283">
        <f t="shared" ca="1" si="100"/>
        <v>0.89491897711747437</v>
      </c>
      <c r="F283">
        <f t="shared" ca="1" si="100"/>
        <v>0.22113190379865022</v>
      </c>
      <c r="G283">
        <f t="shared" ca="1" si="100"/>
        <v>0.33629626564740989</v>
      </c>
      <c r="H283">
        <f t="shared" ca="1" si="100"/>
        <v>0.97737040504566108</v>
      </c>
      <c r="I283">
        <f t="shared" ca="1" si="100"/>
        <v>6.8717875951830099E-2</v>
      </c>
      <c r="M283" t="str">
        <f t="shared" ca="1" si="89"/>
        <v>지정 장비</v>
      </c>
      <c r="N283" t="str">
        <f t="shared" ca="1" si="90"/>
        <v>Equip8001</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4500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201</v>
      </c>
      <c r="W283">
        <v>1</v>
      </c>
      <c r="X283" t="s">
        <v>126</v>
      </c>
      <c r="Z283">
        <v>3200</v>
      </c>
      <c r="AA283" t="str">
        <f t="shared" ca="1" si="93"/>
        <v>fe</v>
      </c>
      <c r="AB283" t="s">
        <v>82</v>
      </c>
      <c r="AC283" t="s">
        <v>188</v>
      </c>
      <c r="AD283">
        <v>1</v>
      </c>
      <c r="AE283" t="s">
        <v>126</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v>
      </c>
      <c r="AN283" t="str">
        <f t="shared" ca="1" si="97"/>
        <v>{"dy":29,"sl":1,"tp":"fe","vl":"Equip2002","cn":1,"pt":"GO","pr":600}</v>
      </c>
    </row>
    <row r="284" spans="1:40">
      <c r="A284">
        <v>29</v>
      </c>
      <c r="B284">
        <v>2</v>
      </c>
      <c r="C284">
        <f t="shared" si="88"/>
        <v>0</v>
      </c>
      <c r="D284">
        <f t="shared" ca="1" si="100"/>
        <v>0.4256759083290802</v>
      </c>
      <c r="E284">
        <f t="shared" ca="1" si="100"/>
        <v>0.59088491539177723</v>
      </c>
      <c r="F284">
        <f t="shared" ca="1" si="100"/>
        <v>0.40606446086504155</v>
      </c>
      <c r="G284">
        <f t="shared" ca="1" si="100"/>
        <v>0.21236865781627767</v>
      </c>
      <c r="H284">
        <f t="shared" ca="1" si="100"/>
        <v>0.69393338033782148</v>
      </c>
      <c r="I284">
        <f t="shared" ca="1" si="100"/>
        <v>0.15823790400905746</v>
      </c>
      <c r="M284" t="str">
        <f t="shared" ca="1" si="89"/>
        <v>안 지정 캐릭터 PP 영웅등급</v>
      </c>
      <c r="N284">
        <f t="shared" ca="1" si="90"/>
        <v>59088</v>
      </c>
      <c r="O284">
        <f t="shared" ca="1" si="91"/>
        <v>10</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3000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uph</v>
      </c>
      <c r="AB284" t="s">
        <v>91</v>
      </c>
      <c r="AC284">
        <v>91067</v>
      </c>
      <c r="AD284">
        <v>11</v>
      </c>
      <c r="AE284" t="s">
        <v>126</v>
      </c>
      <c r="AG284">
        <v>3300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v>
      </c>
      <c r="AN284" t="str">
        <f t="shared" ca="1" si="97"/>
        <v>{"dy":29,"sl":2,"tp":"uph","vl":"91067","cn":11,"pt":"GO","pr":3300}</v>
      </c>
    </row>
    <row r="285" spans="1:40">
      <c r="A285">
        <v>29</v>
      </c>
      <c r="B285">
        <v>3</v>
      </c>
      <c r="C285">
        <f t="shared" si="88"/>
        <v>0</v>
      </c>
      <c r="D285">
        <f t="shared" ca="1" si="100"/>
        <v>0.56689422063151795</v>
      </c>
      <c r="E285">
        <f t="shared" ca="1" si="100"/>
        <v>0.23721109420088438</v>
      </c>
      <c r="F285">
        <f t="shared" ca="1" si="100"/>
        <v>0.98685624389163706</v>
      </c>
      <c r="G285">
        <f t="shared" ca="1" si="100"/>
        <v>0.16016533535604072</v>
      </c>
      <c r="H285">
        <f t="shared" ca="1" si="100"/>
        <v>0.51709704464498896</v>
      </c>
      <c r="I285">
        <f t="shared" ca="1" si="100"/>
        <v>0.47525007062113622</v>
      </c>
      <c r="M285" t="str">
        <f t="shared" ca="1" si="89"/>
        <v>안 지정 캐릭터 PP 일반등급</v>
      </c>
      <c r="N285">
        <f t="shared" ca="1" si="90"/>
        <v>23721</v>
      </c>
      <c r="O285">
        <f t="shared" ca="1" si="91"/>
        <v>5</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1500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fe</v>
      </c>
      <c r="AB285" t="s">
        <v>82</v>
      </c>
      <c r="AC285" t="s">
        <v>441</v>
      </c>
      <c r="AD285">
        <v>1</v>
      </c>
      <c r="AE285" t="s">
        <v>126</v>
      </c>
      <c r="AG285">
        <v>1300</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그림자 단검</v>
      </c>
      <c r="AL285">
        <v>1</v>
      </c>
      <c r="AM28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v>
      </c>
      <c r="AN285" t="str">
        <f t="shared" ca="1" si="97"/>
        <v>{"dy":29,"sl":3,"tp":"fe","vl":"Equip1102","cn":1,"pt":"GO","pr":1300}</v>
      </c>
    </row>
    <row r="286" spans="1:40">
      <c r="A286">
        <v>29</v>
      </c>
      <c r="B286">
        <v>4</v>
      </c>
      <c r="C286">
        <f t="shared" si="88"/>
        <v>0</v>
      </c>
      <c r="D286">
        <f t="shared" ca="1" si="100"/>
        <v>0.95662293545963772</v>
      </c>
      <c r="E286">
        <f t="shared" ca="1" si="100"/>
        <v>0.61890117285230739</v>
      </c>
      <c r="F286">
        <f t="shared" ca="1" si="100"/>
        <v>6.3902358182669095E-2</v>
      </c>
      <c r="G286">
        <f t="shared" ca="1" si="100"/>
        <v>0.89961989352080951</v>
      </c>
      <c r="H286">
        <f t="shared" ca="1" si="100"/>
        <v>0.75435757975970164</v>
      </c>
      <c r="I286">
        <f t="shared" ca="1" si="100"/>
        <v>0.17475041875368547</v>
      </c>
      <c r="M286" t="str">
        <f t="shared" ca="1" si="89"/>
        <v>안 지정 캐릭터 PP 일반등급</v>
      </c>
      <c r="N286">
        <f t="shared" ca="1" si="90"/>
        <v>61890</v>
      </c>
      <c r="O286">
        <f t="shared" ca="1" si="91"/>
        <v>10</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3000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14370</v>
      </c>
      <c r="AD286">
        <v>10</v>
      </c>
      <c r="AE286" t="s">
        <v>126</v>
      </c>
      <c r="AG286">
        <v>3000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v>
      </c>
      <c r="AN286" t="str">
        <f t="shared" ca="1" si="97"/>
        <v>{"dy":29,"sl":4,"tp":"upn","vl":"14370","cn":10,"pt":"GO","pr":3000}</v>
      </c>
    </row>
    <row r="287" spans="1:40">
      <c r="A287">
        <v>29</v>
      </c>
      <c r="B287">
        <v>5</v>
      </c>
      <c r="C287">
        <f t="shared" si="88"/>
        <v>0</v>
      </c>
      <c r="D287">
        <f t="shared" ca="1" si="100"/>
        <v>0.54199787171716185</v>
      </c>
      <c r="E287">
        <f t="shared" ca="1" si="100"/>
        <v>0.8393010900882053</v>
      </c>
      <c r="F287">
        <f t="shared" ca="1" si="100"/>
        <v>0.16774075454905557</v>
      </c>
      <c r="G287">
        <f t="shared" ca="1" si="100"/>
        <v>0.84592620956771114</v>
      </c>
      <c r="H287">
        <f t="shared" ca="1" si="100"/>
        <v>0.68310402058467479</v>
      </c>
      <c r="I287">
        <f t="shared" ca="1" si="100"/>
        <v>3.8604611944597078E-3</v>
      </c>
      <c r="M287" t="str">
        <f t="shared" ca="1" si="89"/>
        <v>안 지정 캐릭터 PP 영웅등급</v>
      </c>
      <c r="N287">
        <f t="shared" ca="1" si="90"/>
        <v>83930</v>
      </c>
      <c r="O287">
        <f t="shared" ca="1" si="91"/>
        <v>13</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3900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243</v>
      </c>
      <c r="W287">
        <v>1</v>
      </c>
      <c r="X287" t="s">
        <v>130</v>
      </c>
      <c r="Z287">
        <v>10</v>
      </c>
      <c r="AA287" t="str">
        <f t="shared" ca="1" si="93"/>
        <v>fe</v>
      </c>
      <c r="AB287" t="s">
        <v>82</v>
      </c>
      <c r="AC287" t="s">
        <v>180</v>
      </c>
      <c r="AD287">
        <v>1</v>
      </c>
      <c r="AE287" t="s">
        <v>126</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v>
      </c>
      <c r="AN287" t="str">
        <f t="shared" ca="1" si="97"/>
        <v>{"dy":29,"sl":5,"tp":"fe","vl":"Equip5001","cn":1,"pt":"GO","pr":700}</v>
      </c>
    </row>
    <row r="288" spans="1:40">
      <c r="A288">
        <v>29</v>
      </c>
      <c r="B288">
        <v>6</v>
      </c>
      <c r="C288">
        <f t="shared" si="88"/>
        <v>0</v>
      </c>
      <c r="D288">
        <f t="shared" ca="1" si="100"/>
        <v>0.70045229706600443</v>
      </c>
      <c r="E288">
        <f t="shared" ca="1" si="100"/>
        <v>0.97647401241965071</v>
      </c>
      <c r="F288">
        <f t="shared" ca="1" si="100"/>
        <v>0.15944525528082665</v>
      </c>
      <c r="G288">
        <f t="shared" ca="1" si="100"/>
        <v>0.33379231772589724</v>
      </c>
      <c r="H288">
        <f t="shared" ca="1" si="100"/>
        <v>0.91232471506511181</v>
      </c>
      <c r="I288">
        <f t="shared" ca="1" si="100"/>
        <v>0.39862412921653656</v>
      </c>
      <c r="M288" t="str">
        <f t="shared" ca="1" si="89"/>
        <v>지정 장비</v>
      </c>
      <c r="N288" t="str">
        <f t="shared" ca="1" si="90"/>
        <v>Equip8202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29300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114</v>
      </c>
      <c r="W288">
        <v>1</v>
      </c>
      <c r="X288" t="s">
        <v>126</v>
      </c>
      <c r="Z288">
        <v>1500</v>
      </c>
      <c r="AA288" t="str">
        <f t="shared" ca="1" si="93"/>
        <v>fe</v>
      </c>
      <c r="AB288" t="s">
        <v>82</v>
      </c>
      <c r="AC288" t="s">
        <v>182</v>
      </c>
      <c r="AD288">
        <v>1</v>
      </c>
      <c r="AE288" t="s">
        <v>126</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v>
      </c>
      <c r="AN288" t="str">
        <f t="shared" ca="1" si="97"/>
        <v>{"dy":29,"sl":6,"tp":"fe","vl":"Equip7201","cn":1,"pt":"GO","pr":9500}</v>
      </c>
    </row>
    <row r="289" spans="1:40">
      <c r="A289">
        <v>29</v>
      </c>
      <c r="B289">
        <v>7</v>
      </c>
      <c r="C289">
        <f t="shared" si="88"/>
        <v>0</v>
      </c>
      <c r="D289">
        <f t="shared" ca="1" si="100"/>
        <v>6.6718187988227706E-2</v>
      </c>
      <c r="E289">
        <f t="shared" ca="1" si="100"/>
        <v>0.54018761139513216</v>
      </c>
      <c r="F289">
        <f t="shared" ca="1" si="100"/>
        <v>0.68229232521643346</v>
      </c>
      <c r="G289">
        <f t="shared" ca="1" si="100"/>
        <v>6.0060465625652149E-2</v>
      </c>
      <c r="H289">
        <f t="shared" ca="1" si="100"/>
        <v>0.57842763974323463</v>
      </c>
      <c r="I289">
        <f t="shared" ca="1" si="100"/>
        <v>0.68466812821322076</v>
      </c>
      <c r="M289" t="str">
        <f t="shared" ca="1" si="89"/>
        <v>지정 장비</v>
      </c>
      <c r="N289" t="str">
        <f t="shared" ca="1" si="90"/>
        <v>Equip6102</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3700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183</v>
      </c>
      <c r="W289">
        <v>1</v>
      </c>
      <c r="X289" t="s">
        <v>126</v>
      </c>
      <c r="Z289">
        <v>2900</v>
      </c>
      <c r="AA289" t="str">
        <f t="shared" ca="1" si="93"/>
        <v>fe</v>
      </c>
      <c r="AB289" t="s">
        <v>82</v>
      </c>
      <c r="AC289" t="s">
        <v>189</v>
      </c>
      <c r="AD289">
        <v>1</v>
      </c>
      <c r="AE289" t="s">
        <v>126</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v>
      </c>
      <c r="AN289" t="str">
        <f t="shared" ca="1" si="97"/>
        <v>{"dy":29,"sl":7,"tp":"fe","vl":"Equip8101","cn":1,"pt":"GO","pr":8500}</v>
      </c>
    </row>
    <row r="290" spans="1:40">
      <c r="A290">
        <v>29</v>
      </c>
      <c r="B290">
        <v>8</v>
      </c>
      <c r="C290">
        <f t="shared" si="88"/>
        <v>0</v>
      </c>
      <c r="D290">
        <f t="shared" ca="1" si="100"/>
        <v>0.42290669259782876</v>
      </c>
      <c r="E290">
        <f t="shared" ca="1" si="100"/>
        <v>0.94757286535779617</v>
      </c>
      <c r="F290">
        <f t="shared" ca="1" si="100"/>
        <v>0.66628615388351253</v>
      </c>
      <c r="G290">
        <f t="shared" ca="1" si="100"/>
        <v>0.23869680677671445</v>
      </c>
      <c r="H290">
        <f t="shared" ca="1" si="100"/>
        <v>0.72180497828099299</v>
      </c>
      <c r="I290">
        <f t="shared" ca="1" si="100"/>
        <v>0.78260185510837177</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v>
      </c>
      <c r="AN290" t="str">
        <f t="shared" ca="1" si="97"/>
        <v>{"dy":29,"sl":8}</v>
      </c>
    </row>
    <row r="291" spans="1:40">
      <c r="A291">
        <v>29</v>
      </c>
      <c r="B291">
        <v>9</v>
      </c>
      <c r="C291">
        <f t="shared" si="88"/>
        <v>0</v>
      </c>
      <c r="D291">
        <f t="shared" ca="1" si="100"/>
        <v>0.95156298920957993</v>
      </c>
      <c r="E291">
        <f t="shared" ca="1" si="100"/>
        <v>0.51082775292163995</v>
      </c>
      <c r="F291">
        <f t="shared" ca="1" si="100"/>
        <v>0.67149143033774461</v>
      </c>
      <c r="G291">
        <f t="shared" ca="1" si="100"/>
        <v>0.65733812827939098</v>
      </c>
      <c r="H291">
        <f t="shared" ca="1" si="100"/>
        <v>0.44594686447529008</v>
      </c>
      <c r="I291">
        <f t="shared" ca="1" si="100"/>
        <v>0.91472132558253116</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v>
      </c>
      <c r="AN291" t="str">
        <f t="shared" ca="1" si="97"/>
        <v>{"dy":29,"sl":9}</v>
      </c>
    </row>
    <row r="292" spans="1:40">
      <c r="A292">
        <v>30</v>
      </c>
      <c r="B292">
        <v>0</v>
      </c>
      <c r="C292">
        <f t="shared" si="88"/>
        <v>0</v>
      </c>
      <c r="D292">
        <f t="shared" ref="D292:I301" ca="1" si="101">RAND()</f>
        <v>0.38743783624352612</v>
      </c>
      <c r="E292">
        <f t="shared" ca="1" si="101"/>
        <v>0.43172317639608371</v>
      </c>
      <c r="F292">
        <f t="shared" ca="1" si="101"/>
        <v>0.49324054173381071</v>
      </c>
      <c r="G292">
        <f t="shared" ca="1" si="101"/>
        <v>0.49024913720656804</v>
      </c>
      <c r="H292">
        <f t="shared" ca="1" si="101"/>
        <v>0.11252343590523672</v>
      </c>
      <c r="I292">
        <f t="shared" ca="1" si="101"/>
        <v>0.70601141666222333</v>
      </c>
      <c r="M292" t="str">
        <f t="shared" ca="1" si="89"/>
        <v>지정 장비</v>
      </c>
      <c r="N292" t="str">
        <f t="shared" ca="1" si="90"/>
        <v>Equip3302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12</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247</v>
      </c>
      <c r="W292">
        <v>1</v>
      </c>
      <c r="X292" t="s">
        <v>126</v>
      </c>
      <c r="Z292">
        <v>600</v>
      </c>
      <c r="AA292" t="str">
        <f t="shared" ca="1" si="93"/>
        <v>fe</v>
      </c>
      <c r="AB292" t="s">
        <v>82</v>
      </c>
      <c r="AC292" t="s">
        <v>112</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석공의 망치</v>
      </c>
      <c r="AL292">
        <v>1</v>
      </c>
      <c r="AM29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v>
      </c>
      <c r="AN292" t="str">
        <f t="shared" ca="1" si="97"/>
        <v>{"dy":30,"sl":0,"tp":"fe","vl":"Equip4001","cn":1,"pt":"GO","pr":600}</v>
      </c>
    </row>
    <row r="293" spans="1:40">
      <c r="A293">
        <v>30</v>
      </c>
      <c r="B293">
        <v>1</v>
      </c>
      <c r="C293">
        <f t="shared" si="88"/>
        <v>0</v>
      </c>
      <c r="D293">
        <f t="shared" ca="1" si="101"/>
        <v>0.25323246384168441</v>
      </c>
      <c r="E293">
        <f t="shared" ca="1" si="101"/>
        <v>0.93198042028407124</v>
      </c>
      <c r="F293">
        <f t="shared" ca="1" si="101"/>
        <v>0.91592250427667743</v>
      </c>
      <c r="G293">
        <f t="shared" ca="1" si="101"/>
        <v>0.82333329177226311</v>
      </c>
      <c r="H293">
        <f t="shared" ca="1" si="101"/>
        <v>0.55684868163428491</v>
      </c>
      <c r="I293">
        <f t="shared" ca="1" si="101"/>
        <v>0.60997387112835211</v>
      </c>
      <c r="M293" t="str">
        <f t="shared" ca="1" si="89"/>
        <v>지정 장비</v>
      </c>
      <c r="N293" t="str">
        <f t="shared" ca="1" si="90"/>
        <v>Equip8102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8100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242</v>
      </c>
      <c r="W293">
        <v>1</v>
      </c>
      <c r="X293" t="s">
        <v>126</v>
      </c>
      <c r="Z293">
        <v>1300</v>
      </c>
      <c r="AA293" t="str">
        <f t="shared" ca="1" si="93"/>
        <v>fe</v>
      </c>
      <c r="AB293" t="s">
        <v>82</v>
      </c>
      <c r="AC293" t="s">
        <v>179</v>
      </c>
      <c r="AD293">
        <v>1</v>
      </c>
      <c r="AE293" t="s">
        <v>126</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v>
      </c>
      <c r="AN293" t="str">
        <f t="shared" ca="1" si="97"/>
        <v>{"dy":30,"sl":1,"tp":"fe","vl":"Equip3102","cn":1,"pt":"GO","pr":1000}</v>
      </c>
    </row>
    <row r="294" spans="1:40">
      <c r="A294">
        <v>30</v>
      </c>
      <c r="B294">
        <v>2</v>
      </c>
      <c r="C294">
        <f t="shared" si="88"/>
        <v>0</v>
      </c>
      <c r="D294">
        <f t="shared" ca="1" si="101"/>
        <v>0.67142457325712812</v>
      </c>
      <c r="E294">
        <f t="shared" ca="1" si="101"/>
        <v>0.75122857245918928</v>
      </c>
      <c r="F294">
        <f t="shared" ca="1" si="101"/>
        <v>0.56375358455512925</v>
      </c>
      <c r="G294">
        <f t="shared" ca="1" si="101"/>
        <v>0.27952380015288147</v>
      </c>
      <c r="H294">
        <f t="shared" ca="1" si="101"/>
        <v>0.92995835442607244</v>
      </c>
      <c r="I294">
        <f t="shared" ca="1" si="101"/>
        <v>0.66703284262999962</v>
      </c>
      <c r="M294" t="str">
        <f t="shared" ca="1" si="89"/>
        <v>안 지정 캐릭터 PP 영웅등급</v>
      </c>
      <c r="N294">
        <f t="shared" ca="1" si="90"/>
        <v>75122</v>
      </c>
      <c r="O294">
        <f t="shared" ca="1" si="91"/>
        <v>12</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3600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279</v>
      </c>
      <c r="AD294">
        <v>1</v>
      </c>
      <c r="AE294" t="s">
        <v>126</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T75식 레이피어</v>
      </c>
      <c r="AL294">
        <v>1</v>
      </c>
      <c r="AM29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v>
      </c>
      <c r="AN294" t="str">
        <f t="shared" ca="1" si="97"/>
        <v>{"dy":30,"sl":2,"tp":"fe","vl":"Equip5202","cn":1,"pt":"GO","pr":3300}</v>
      </c>
    </row>
    <row r="295" spans="1:40">
      <c r="A295">
        <v>30</v>
      </c>
      <c r="B295">
        <v>3</v>
      </c>
      <c r="C295">
        <f t="shared" si="88"/>
        <v>0</v>
      </c>
      <c r="D295">
        <f t="shared" ca="1" si="101"/>
        <v>3.1988974786393287E-3</v>
      </c>
      <c r="E295">
        <f t="shared" ca="1" si="101"/>
        <v>0.76303111882740848</v>
      </c>
      <c r="F295">
        <f t="shared" ca="1" si="101"/>
        <v>0.14818868502362759</v>
      </c>
      <c r="G295">
        <f t="shared" ca="1" si="101"/>
        <v>0.98594214541877889</v>
      </c>
      <c r="H295">
        <f t="shared" ca="1" si="101"/>
        <v>0.21430781688508882</v>
      </c>
      <c r="I295">
        <f t="shared" ca="1" si="101"/>
        <v>0.4584914333582365</v>
      </c>
      <c r="M295" t="str">
        <f t="shared" ca="1" si="89"/>
        <v>안 지정 캐릭터 PP 영웅등급</v>
      </c>
      <c r="N295">
        <f t="shared" ca="1" si="90"/>
        <v>76303</v>
      </c>
      <c r="O295">
        <f t="shared" ca="1" si="91"/>
        <v>12</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3600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41845</v>
      </c>
      <c r="AD295">
        <v>8</v>
      </c>
      <c r="AE295" t="s">
        <v>126</v>
      </c>
      <c r="AG295">
        <v>2400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v>
      </c>
      <c r="AN295" t="str">
        <f t="shared" ca="1" si="97"/>
        <v>{"dy":30,"sl":3,"tp":"upn","vl":"41845","cn":8,"pt":"GO","pr":2400}</v>
      </c>
    </row>
    <row r="296" spans="1:40">
      <c r="A296">
        <v>30</v>
      </c>
      <c r="B296">
        <v>4</v>
      </c>
      <c r="C296">
        <f t="shared" si="88"/>
        <v>0</v>
      </c>
      <c r="D296">
        <f t="shared" ca="1" si="101"/>
        <v>0.80540476435552044</v>
      </c>
      <c r="E296">
        <f t="shared" ca="1" si="101"/>
        <v>0.30198638028889668</v>
      </c>
      <c r="F296">
        <f t="shared" ca="1" si="101"/>
        <v>0.52651454584756263</v>
      </c>
      <c r="G296">
        <f t="shared" ca="1" si="101"/>
        <v>0.91559761505153636</v>
      </c>
      <c r="H296">
        <f t="shared" ca="1" si="101"/>
        <v>0.66874744307633249</v>
      </c>
      <c r="I296">
        <f t="shared" ca="1" si="101"/>
        <v>5.783437049072726E-2</v>
      </c>
      <c r="M296" t="str">
        <f t="shared" ca="1" si="89"/>
        <v>안 지정 캐릭터 PP 일반등급</v>
      </c>
      <c r="N296">
        <f t="shared" ca="1" si="90"/>
        <v>30198</v>
      </c>
      <c r="O296">
        <f t="shared" ca="1" si="91"/>
        <v>6</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1800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257</v>
      </c>
      <c r="AD296">
        <v>1</v>
      </c>
      <c r="AE296" t="s">
        <v>126</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SMG28</v>
      </c>
      <c r="AL296">
        <v>1</v>
      </c>
      <c r="AM29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v>
      </c>
      <c r="AN296" t="str">
        <f t="shared" ca="1" si="97"/>
        <v>{"dy":30,"sl":4,"tp":"fe","vl":"Equip6002","cn":1,"pt":"GO","pr":1800}</v>
      </c>
    </row>
    <row r="297" spans="1:40">
      <c r="A297">
        <v>30</v>
      </c>
      <c r="B297">
        <v>5</v>
      </c>
      <c r="C297">
        <f t="shared" si="88"/>
        <v>0</v>
      </c>
      <c r="D297">
        <f t="shared" ca="1" si="101"/>
        <v>0.70931643167415859</v>
      </c>
      <c r="E297">
        <f t="shared" ca="1" si="101"/>
        <v>0.77282761281922585</v>
      </c>
      <c r="F297">
        <f t="shared" ca="1" si="101"/>
        <v>5.0853682555959234E-2</v>
      </c>
      <c r="G297">
        <f t="shared" ca="1" si="101"/>
        <v>0.30839947932950529</v>
      </c>
      <c r="H297">
        <f t="shared" ca="1" si="101"/>
        <v>0.67278379777575226</v>
      </c>
      <c r="I297">
        <f t="shared" ca="1" si="101"/>
        <v>0.96674222353289507</v>
      </c>
      <c r="M297" t="str">
        <f t="shared" ca="1" si="89"/>
        <v>안 지정 캐릭터 PP 영웅등급</v>
      </c>
      <c r="N297">
        <f t="shared" ca="1" si="90"/>
        <v>77282</v>
      </c>
      <c r="O297">
        <f t="shared" ca="1" si="91"/>
        <v>12</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3600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uph</v>
      </c>
      <c r="AB297" t="s">
        <v>91</v>
      </c>
      <c r="AC297">
        <v>75139</v>
      </c>
      <c r="AD297">
        <v>12</v>
      </c>
      <c r="AE297" t="s">
        <v>126</v>
      </c>
      <c r="AG297">
        <v>3600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v>
      </c>
      <c r="AN297" t="str">
        <f t="shared" ca="1" si="97"/>
        <v>{"dy":30,"sl":5,"tp":"uph","vl":"75139","cn":12,"pt":"GO","pr":3600}</v>
      </c>
    </row>
    <row r="298" spans="1:40">
      <c r="A298">
        <v>30</v>
      </c>
      <c r="B298">
        <v>6</v>
      </c>
      <c r="C298">
        <f t="shared" si="88"/>
        <v>0</v>
      </c>
      <c r="D298">
        <f t="shared" ca="1" si="101"/>
        <v>0.76169403838383054</v>
      </c>
      <c r="E298">
        <f t="shared" ca="1" si="101"/>
        <v>0.10486228878016102</v>
      </c>
      <c r="F298">
        <f t="shared" ca="1" si="101"/>
        <v>7.0668662515232072E-2</v>
      </c>
      <c r="G298">
        <f t="shared" ca="1" si="101"/>
        <v>0.24828661546218456</v>
      </c>
      <c r="H298">
        <f t="shared" ca="1" si="101"/>
        <v>0.70531796820412296</v>
      </c>
      <c r="I298">
        <f t="shared" ca="1" si="101"/>
        <v>2.9046108803259418E-2</v>
      </c>
      <c r="M298" t="str">
        <f t="shared" ca="1" si="89"/>
        <v>지정 장비</v>
      </c>
      <c r="N298" t="str">
        <f t="shared" ca="1" si="90"/>
        <v>Equip1101</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1000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112</v>
      </c>
      <c r="W298">
        <v>1</v>
      </c>
      <c r="X298" t="s">
        <v>126</v>
      </c>
      <c r="Z298">
        <v>700</v>
      </c>
      <c r="AA298" t="str">
        <f t="shared" ca="1" si="93"/>
        <v>fe</v>
      </c>
      <c r="AB298" t="s">
        <v>82</v>
      </c>
      <c r="AC298" t="s">
        <v>446</v>
      </c>
      <c r="AD298">
        <v>1</v>
      </c>
      <c r="AE298" t="s">
        <v>126</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v>
      </c>
      <c r="AN298" t="str">
        <f t="shared" ca="1" si="97"/>
        <v>{"dy":30,"sl":6,"tp":"fe","vl":"Equip8102","cn":1,"pt":"GO","pr":8100}</v>
      </c>
    </row>
    <row r="299" spans="1:40">
      <c r="A299">
        <v>30</v>
      </c>
      <c r="B299">
        <v>7</v>
      </c>
      <c r="C299">
        <f t="shared" si="88"/>
        <v>0</v>
      </c>
      <c r="D299">
        <f t="shared" ca="1" si="101"/>
        <v>0.61273963656427843</v>
      </c>
      <c r="E299">
        <f t="shared" ca="1" si="101"/>
        <v>0.59178431120251362</v>
      </c>
      <c r="F299">
        <f t="shared" ca="1" si="101"/>
        <v>5.4645858094369393E-2</v>
      </c>
      <c r="G299">
        <f t="shared" ca="1" si="101"/>
        <v>0.75623157857379719</v>
      </c>
      <c r="H299">
        <f t="shared" ca="1" si="101"/>
        <v>0.9903595457329617</v>
      </c>
      <c r="I299">
        <f t="shared" ca="1" si="101"/>
        <v>0.38585336403589099</v>
      </c>
      <c r="M299" t="str">
        <f t="shared" ca="1" si="89"/>
        <v>지정 장비</v>
      </c>
      <c r="N299" t="str">
        <f t="shared" ca="1" si="90"/>
        <v>Equip7001</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1900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279</v>
      </c>
      <c r="W299">
        <v>1</v>
      </c>
      <c r="X299" t="s">
        <v>126</v>
      </c>
      <c r="Z299">
        <v>3300</v>
      </c>
      <c r="AA299" t="str">
        <f t="shared" ca="1" si="93"/>
        <v>upn</v>
      </c>
      <c r="AB299" t="s">
        <v>92</v>
      </c>
      <c r="AC299">
        <v>5133</v>
      </c>
      <c r="AD299">
        <v>3</v>
      </c>
      <c r="AE299" t="s">
        <v>126</v>
      </c>
      <c r="AG299">
        <v>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v>
      </c>
      <c r="AN299" t="str">
        <f t="shared" ca="1" si="97"/>
        <v>{"dy":30,"sl":7,"tp":"upn","vl":"5133","cn":3,"pt":"GO","pr":900}</v>
      </c>
    </row>
    <row r="300" spans="1:40">
      <c r="A300">
        <v>30</v>
      </c>
      <c r="B300">
        <v>8</v>
      </c>
      <c r="C300">
        <f t="shared" si="88"/>
        <v>0</v>
      </c>
      <c r="D300">
        <f t="shared" ca="1" si="101"/>
        <v>0.81228089427160732</v>
      </c>
      <c r="E300">
        <f t="shared" ca="1" si="101"/>
        <v>0.5221883031779514</v>
      </c>
      <c r="F300">
        <f t="shared" ca="1" si="101"/>
        <v>0.19367859861515768</v>
      </c>
      <c r="G300">
        <f t="shared" ca="1" si="101"/>
        <v>0.74769332477417394</v>
      </c>
      <c r="H300">
        <f t="shared" ca="1" si="101"/>
        <v>5.7996969127839582E-2</v>
      </c>
      <c r="I300">
        <f t="shared" ca="1" si="101"/>
        <v>0.90423729904484573</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v>
      </c>
      <c r="AN300" t="str">
        <f t="shared" ca="1" si="97"/>
        <v>{"dy":30,"sl":8}</v>
      </c>
    </row>
    <row r="301" spans="1:40">
      <c r="A301">
        <v>30</v>
      </c>
      <c r="B301">
        <v>9</v>
      </c>
      <c r="C301">
        <f t="shared" si="88"/>
        <v>0</v>
      </c>
      <c r="D301">
        <f t="shared" ca="1" si="101"/>
        <v>0.42426059635551183</v>
      </c>
      <c r="E301">
        <f t="shared" ca="1" si="101"/>
        <v>0.54518507898742452</v>
      </c>
      <c r="F301">
        <f t="shared" ca="1" si="101"/>
        <v>1.3703549795922254E-2</v>
      </c>
      <c r="G301">
        <f t="shared" ca="1" si="101"/>
        <v>0.69560694269362922</v>
      </c>
      <c r="H301">
        <f t="shared" ca="1" si="101"/>
        <v>0.2098305060587643</v>
      </c>
      <c r="I301">
        <f t="shared" ca="1" si="101"/>
        <v>0.24635527349050979</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v>
      </c>
      <c r="AN301" t="str">
        <f t="shared" ca="1" si="97"/>
        <v>{"dy":30,"sl":9}</v>
      </c>
    </row>
    <row r="302" spans="1:40">
      <c r="A302">
        <v>31</v>
      </c>
      <c r="B302">
        <v>0</v>
      </c>
      <c r="C302">
        <f t="shared" si="88"/>
        <v>0</v>
      </c>
      <c r="D302">
        <f t="shared" ref="D302:I311" ca="1" si="102">RAND()</f>
        <v>0.75244994915117813</v>
      </c>
      <c r="E302">
        <f t="shared" ca="1" si="102"/>
        <v>0.61170510240297815</v>
      </c>
      <c r="F302">
        <f t="shared" ca="1" si="102"/>
        <v>2.561863737823844E-2</v>
      </c>
      <c r="G302">
        <f t="shared" ca="1" si="102"/>
        <v>6.8027135859033527E-2</v>
      </c>
      <c r="H302">
        <f t="shared" ca="1" si="102"/>
        <v>2.9425366585447699E-2</v>
      </c>
      <c r="I302">
        <f t="shared" ca="1" si="102"/>
        <v>5.0546773957698132E-2</v>
      </c>
      <c r="M302" t="str">
        <f t="shared" ca="1" si="89"/>
        <v>지정 장비</v>
      </c>
      <c r="N302" t="str">
        <f t="shared" ca="1" si="90"/>
        <v>Equip5201</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4</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247</v>
      </c>
      <c r="W302">
        <v>1</v>
      </c>
      <c r="X302" t="s">
        <v>126</v>
      </c>
      <c r="Z302">
        <v>900</v>
      </c>
      <c r="AA302" t="str">
        <f t="shared" ca="1" si="93"/>
        <v>fe</v>
      </c>
      <c r="AB302" t="s">
        <v>82</v>
      </c>
      <c r="AC302" t="s">
        <v>297</v>
      </c>
      <c r="AD302">
        <v>1</v>
      </c>
      <c r="AE302" t="s">
        <v>126</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그림자 단검</v>
      </c>
      <c r="AL302">
        <v>1</v>
      </c>
      <c r="AM30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v>
      </c>
      <c r="AN302" t="str">
        <f t="shared" ca="1" si="97"/>
        <v>{"dy":31,"sl":0,"tp":"fe","vl":"Equip1102","cn":1,"pt":"GO","pr":1300}</v>
      </c>
    </row>
    <row r="303" spans="1:40">
      <c r="A303">
        <v>31</v>
      </c>
      <c r="B303">
        <v>1</v>
      </c>
      <c r="C303">
        <f t="shared" si="88"/>
        <v>0</v>
      </c>
      <c r="D303">
        <f t="shared" ca="1" si="102"/>
        <v>0.54337196269176835</v>
      </c>
      <c r="E303">
        <f t="shared" ca="1" si="102"/>
        <v>0.7756569916575814</v>
      </c>
      <c r="F303">
        <f t="shared" ca="1" si="102"/>
        <v>0.78362700557837695</v>
      </c>
      <c r="G303">
        <f t="shared" ca="1" si="102"/>
        <v>0.77815729345472184</v>
      </c>
      <c r="H303">
        <f t="shared" ca="1" si="102"/>
        <v>0.49796287592102584</v>
      </c>
      <c r="I303">
        <f t="shared" ca="1" si="102"/>
        <v>0.6302178787512106</v>
      </c>
      <c r="M303" t="str">
        <f t="shared" ca="1" si="89"/>
        <v>지정 장비</v>
      </c>
      <c r="N303" t="str">
        <f t="shared" ca="1" si="90"/>
        <v>Equip6401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84</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60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전설</v>
      </c>
      <c r="U303" t="s">
        <v>82</v>
      </c>
      <c r="V303" t="s">
        <v>255</v>
      </c>
      <c r="W303">
        <v>1</v>
      </c>
      <c r="X303" t="s">
        <v>126</v>
      </c>
      <c r="Z303">
        <v>3800</v>
      </c>
      <c r="AA303" t="str">
        <f t="shared" ca="1" si="93"/>
        <v>upn</v>
      </c>
      <c r="AB303" t="s">
        <v>92</v>
      </c>
      <c r="AC303">
        <v>38931</v>
      </c>
      <c r="AD303">
        <v>7</v>
      </c>
      <c r="AE303" t="s">
        <v>126</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v>
      </c>
      <c r="AN303" t="str">
        <f t="shared" ca="1" si="97"/>
        <v>{"dy":31,"sl":1,"tp":"upn","vl":"38931","cn":7,"pt":"GO","pr":2100}</v>
      </c>
    </row>
    <row r="304" spans="1:40">
      <c r="A304">
        <v>31</v>
      </c>
      <c r="B304">
        <v>2</v>
      </c>
      <c r="C304">
        <f t="shared" si="88"/>
        <v>0</v>
      </c>
      <c r="D304">
        <f t="shared" ca="1" si="102"/>
        <v>0.3709313028896053</v>
      </c>
      <c r="E304">
        <f t="shared" ca="1" si="102"/>
        <v>0.14403673468566192</v>
      </c>
      <c r="F304">
        <f t="shared" ca="1" si="102"/>
        <v>0.75264958594294207</v>
      </c>
      <c r="G304">
        <f t="shared" ca="1" si="102"/>
        <v>0.57688701013360388</v>
      </c>
      <c r="H304">
        <f t="shared" ca="1" si="102"/>
        <v>0.29202558743312734</v>
      </c>
      <c r="I304">
        <f t="shared" ca="1" si="102"/>
        <v>0.56637933359709602</v>
      </c>
      <c r="M304" t="str">
        <f t="shared" ca="1" si="89"/>
        <v>안 지정 캐릭터 PP 영웅등급</v>
      </c>
      <c r="N304">
        <f t="shared" ca="1" si="90"/>
        <v>14403</v>
      </c>
      <c r="O304">
        <f t="shared" ca="1" si="91"/>
        <v>4</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1200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fe</v>
      </c>
      <c r="AB304" t="s">
        <v>82</v>
      </c>
      <c r="AC304" t="s">
        <v>447</v>
      </c>
      <c r="AD304">
        <v>1</v>
      </c>
      <c r="AE304" t="s">
        <v>126</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v>
      </c>
      <c r="AN304" t="str">
        <f t="shared" ca="1" si="97"/>
        <v>{"dy":31,"sl":2,"tp":"fe","vl":"Equip2001","cn":1,"pt":"GO","pr":600}</v>
      </c>
    </row>
    <row r="305" spans="1:40">
      <c r="A305">
        <v>31</v>
      </c>
      <c r="B305">
        <v>3</v>
      </c>
      <c r="C305">
        <f t="shared" si="88"/>
        <v>0</v>
      </c>
      <c r="D305">
        <f t="shared" ca="1" si="102"/>
        <v>0.72720757609725772</v>
      </c>
      <c r="E305">
        <f t="shared" ca="1" si="102"/>
        <v>0.61593443281861726</v>
      </c>
      <c r="F305">
        <f t="shared" ca="1" si="102"/>
        <v>0.99692638718352733</v>
      </c>
      <c r="G305">
        <f t="shared" ca="1" si="102"/>
        <v>6.0290420256905231E-2</v>
      </c>
      <c r="H305">
        <f t="shared" ca="1" si="102"/>
        <v>0.52294661968266076</v>
      </c>
      <c r="I305">
        <f t="shared" ca="1" si="102"/>
        <v>0.14468288204845081</v>
      </c>
      <c r="M305" t="str">
        <f t="shared" ca="1" si="89"/>
        <v>안 지정 캐릭터 PP 일반등급</v>
      </c>
      <c r="N305">
        <f t="shared" ca="1" si="90"/>
        <v>61593</v>
      </c>
      <c r="O305">
        <f t="shared" ca="1" si="91"/>
        <v>10</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3000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fe</v>
      </c>
      <c r="AB305" t="s">
        <v>82</v>
      </c>
      <c r="AC305" t="s">
        <v>375</v>
      </c>
      <c r="AD305">
        <v>1</v>
      </c>
      <c r="AE305" t="s">
        <v>130</v>
      </c>
      <c r="AF305">
        <v>191</v>
      </c>
      <c r="AG305">
        <v>89</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전설</v>
      </c>
      <c r="AJ305" t="str">
        <f t="shared" si="95"/>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유물 약탈자</v>
      </c>
      <c r="AL305">
        <v>1</v>
      </c>
      <c r="AM30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v>
      </c>
      <c r="AN305" t="str">
        <f t="shared" ca="1" si="97"/>
        <v>{"dy":31,"sl":3,"tp":"fe","vl":"Equip0402","cn":1,"pt":"DI","pp":191,"pr":89}</v>
      </c>
    </row>
    <row r="306" spans="1:40">
      <c r="A306">
        <v>31</v>
      </c>
      <c r="B306">
        <v>4</v>
      </c>
      <c r="C306">
        <f t="shared" si="88"/>
        <v>0</v>
      </c>
      <c r="D306">
        <f t="shared" ca="1" si="102"/>
        <v>0.43483475187440379</v>
      </c>
      <c r="E306">
        <f t="shared" ca="1" si="102"/>
        <v>0.40505398625200195</v>
      </c>
      <c r="F306">
        <f t="shared" ca="1" si="102"/>
        <v>0.96993502449336955</v>
      </c>
      <c r="G306">
        <f t="shared" ca="1" si="102"/>
        <v>0.15127138531865181</v>
      </c>
      <c r="H306">
        <f t="shared" ca="1" si="102"/>
        <v>0.4441402966890422</v>
      </c>
      <c r="I306">
        <f t="shared" ca="1" si="102"/>
        <v>0.96073207322533516</v>
      </c>
      <c r="M306" t="str">
        <f t="shared" ca="1" si="89"/>
        <v>안 지정 캐릭터 PP 일반등급</v>
      </c>
      <c r="N306">
        <f t="shared" ca="1" si="90"/>
        <v>40505</v>
      </c>
      <c r="O306">
        <f t="shared" ca="1" si="91"/>
        <v>7</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fe</v>
      </c>
      <c r="AB306" t="s">
        <v>82</v>
      </c>
      <c r="AC306" t="s">
        <v>195</v>
      </c>
      <c r="AD306">
        <v>1</v>
      </c>
      <c r="AE306" t="s">
        <v>126</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v>
      </c>
      <c r="AN306" t="str">
        <f t="shared" ca="1" si="97"/>
        <v>{"dy":31,"sl":4,"tp":"fe","vl":"Equip4002","cn":1,"pt":"GO","pr":700}</v>
      </c>
    </row>
    <row r="307" spans="1:40">
      <c r="A307">
        <v>31</v>
      </c>
      <c r="B307">
        <v>5</v>
      </c>
      <c r="C307">
        <f t="shared" si="88"/>
        <v>0</v>
      </c>
      <c r="D307">
        <f t="shared" ca="1" si="102"/>
        <v>0.51246558988363078</v>
      </c>
      <c r="E307">
        <f t="shared" ca="1" si="102"/>
        <v>0.43558506685478549</v>
      </c>
      <c r="F307">
        <f t="shared" ca="1" si="102"/>
        <v>0.90315230710338446</v>
      </c>
      <c r="G307">
        <f t="shared" ca="1" si="102"/>
        <v>0.71173663129492737</v>
      </c>
      <c r="H307">
        <f t="shared" ca="1" si="102"/>
        <v>0.16007075950560135</v>
      </c>
      <c r="I307">
        <f t="shared" ca="1" si="102"/>
        <v>2.6663177682226258E-2</v>
      </c>
      <c r="M307" t="str">
        <f t="shared" ca="1" si="89"/>
        <v>안 지정 캐릭터 PP 영웅등급</v>
      </c>
      <c r="N307">
        <f t="shared" ca="1" si="90"/>
        <v>43558</v>
      </c>
      <c r="O307">
        <f t="shared" ca="1" si="91"/>
        <v>8</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2400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258</v>
      </c>
      <c r="W307">
        <v>1</v>
      </c>
      <c r="X307" t="s">
        <v>126</v>
      </c>
      <c r="Z307">
        <v>1000</v>
      </c>
      <c r="AA307" t="str">
        <f t="shared" ca="1" si="93"/>
        <v>uph</v>
      </c>
      <c r="AB307" t="s">
        <v>91</v>
      </c>
      <c r="AC307">
        <v>13217</v>
      </c>
      <c r="AD307">
        <v>4</v>
      </c>
      <c r="AE307" t="s">
        <v>126</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v>
      </c>
      <c r="AN307" t="str">
        <f t="shared" ca="1" si="97"/>
        <v>{"dy":31,"sl":5,"tp":"uph","vl":"13217","cn":4,"pt":"GO","pr":1200}</v>
      </c>
    </row>
    <row r="308" spans="1:40">
      <c r="A308">
        <v>31</v>
      </c>
      <c r="B308">
        <v>6</v>
      </c>
      <c r="C308">
        <f t="shared" si="88"/>
        <v>0</v>
      </c>
      <c r="D308">
        <f t="shared" ca="1" si="102"/>
        <v>0.53969240081141689</v>
      </c>
      <c r="E308">
        <f t="shared" ca="1" si="102"/>
        <v>0.85020890532212945</v>
      </c>
      <c r="F308">
        <f t="shared" ca="1" si="102"/>
        <v>0.48915841273250049</v>
      </c>
      <c r="G308">
        <f t="shared" ca="1" si="102"/>
        <v>0.45196176885749029</v>
      </c>
      <c r="H308">
        <f t="shared" ca="1" si="102"/>
        <v>0.94862530289291491</v>
      </c>
      <c r="I308">
        <f t="shared" ca="1" si="102"/>
        <v>0.61445702980459749</v>
      </c>
      <c r="M308" t="str">
        <f t="shared" ca="1" si="89"/>
        <v>지정 장비</v>
      </c>
      <c r="N308" t="str">
        <f t="shared" ca="1" si="90"/>
        <v>Equip7202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9500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256</v>
      </c>
      <c r="W308">
        <v>1</v>
      </c>
      <c r="X308" t="s">
        <v>126</v>
      </c>
      <c r="Z308">
        <v>3300</v>
      </c>
      <c r="AA308" t="str">
        <f t="shared" ca="1" si="93"/>
        <v>fe</v>
      </c>
      <c r="AB308" t="s">
        <v>82</v>
      </c>
      <c r="AC308" t="s">
        <v>440</v>
      </c>
      <c r="AD308">
        <v>1</v>
      </c>
      <c r="AE308" t="s">
        <v>126</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v>
      </c>
      <c r="AN308" t="str">
        <f t="shared" ca="1" si="97"/>
        <v>{"dy":31,"sl":6,"tp":"fe","vl":"Equip7201","cn":1,"pt":"GO","pr":9200}</v>
      </c>
    </row>
    <row r="309" spans="1:40">
      <c r="A309">
        <v>31</v>
      </c>
      <c r="B309">
        <v>7</v>
      </c>
      <c r="C309">
        <f t="shared" si="88"/>
        <v>0</v>
      </c>
      <c r="D309">
        <f t="shared" ca="1" si="102"/>
        <v>0.47475863078256975</v>
      </c>
      <c r="E309">
        <f t="shared" ca="1" si="102"/>
        <v>0.44888163790276281</v>
      </c>
      <c r="F309">
        <f t="shared" ca="1" si="102"/>
        <v>4.4310452177579562E-2</v>
      </c>
      <c r="G309">
        <f t="shared" ca="1" si="102"/>
        <v>1.5059836365715618E-2</v>
      </c>
      <c r="H309">
        <f t="shared" ca="1" si="102"/>
        <v>0.45584293247760488</v>
      </c>
      <c r="I309">
        <f t="shared" ca="1" si="102"/>
        <v>0.3577926744796559</v>
      </c>
      <c r="M309" t="str">
        <f t="shared" ca="1" si="89"/>
        <v>지정 장비</v>
      </c>
      <c r="N309" t="str">
        <f t="shared" ca="1" si="90"/>
        <v>Equip5101</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1200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250</v>
      </c>
      <c r="W309">
        <v>1</v>
      </c>
      <c r="X309" t="s">
        <v>126</v>
      </c>
      <c r="Z309">
        <v>3200</v>
      </c>
      <c r="AA309" t="str">
        <f t="shared" ca="1" si="93"/>
        <v>upn</v>
      </c>
      <c r="AB309" t="s">
        <v>92</v>
      </c>
      <c r="AC309">
        <v>82505</v>
      </c>
      <c r="AD309">
        <v>12</v>
      </c>
      <c r="AE309" t="s">
        <v>126</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v>
      </c>
      <c r="AN309" t="str">
        <f t="shared" ca="1" si="97"/>
        <v>{"dy":31,"sl":7,"tp":"upn","vl":"82505","cn":12,"pt":"GO","pr":3600}</v>
      </c>
    </row>
    <row r="310" spans="1:40">
      <c r="A310">
        <v>31</v>
      </c>
      <c r="B310">
        <v>8</v>
      </c>
      <c r="C310">
        <f t="shared" si="88"/>
        <v>0</v>
      </c>
      <c r="D310">
        <f t="shared" ca="1" si="102"/>
        <v>9.0986099512643581E-2</v>
      </c>
      <c r="E310">
        <f t="shared" ca="1" si="102"/>
        <v>0.37793126170899016</v>
      </c>
      <c r="F310">
        <f t="shared" ca="1" si="102"/>
        <v>0.28252417877661251</v>
      </c>
      <c r="G310">
        <f t="shared" ca="1" si="102"/>
        <v>0.94059386103389941</v>
      </c>
      <c r="H310">
        <f t="shared" ca="1" si="102"/>
        <v>0.20860362654034637</v>
      </c>
      <c r="I310">
        <f t="shared" ca="1" si="102"/>
        <v>0.30951371918703574</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fl1</v>
      </c>
      <c r="AB310" t="s">
        <v>87</v>
      </c>
      <c r="AC310" t="s">
        <v>371</v>
      </c>
      <c r="AD310">
        <v>1</v>
      </c>
      <c r="AE310" t="s">
        <v>130</v>
      </c>
      <c r="AF310">
        <v>56</v>
      </c>
      <c r="AG310">
        <v>38</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그루퍼스</v>
      </c>
      <c r="AL310">
        <v>1</v>
      </c>
      <c r="AM31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v>
      </c>
      <c r="AN310" t="str">
        <f t="shared" ca="1" si="97"/>
        <v>{"dy":31,"sl":8,"tp":"fl1","vl":"Actor2010","cn":1,"pt":"DI","pp":56,"pr":38}</v>
      </c>
    </row>
    <row r="311" spans="1:40">
      <c r="A311">
        <v>31</v>
      </c>
      <c r="B311">
        <v>9</v>
      </c>
      <c r="C311">
        <f t="shared" si="88"/>
        <v>0</v>
      </c>
      <c r="D311">
        <f t="shared" ca="1" si="102"/>
        <v>0.78878291002877665</v>
      </c>
      <c r="E311">
        <f t="shared" ca="1" si="102"/>
        <v>0.22848294366658706</v>
      </c>
      <c r="F311">
        <f t="shared" ca="1" si="102"/>
        <v>0.17461142630577908</v>
      </c>
      <c r="G311">
        <f t="shared" ca="1" si="102"/>
        <v>0.49492168850236073</v>
      </c>
      <c r="H311">
        <f t="shared" ca="1" si="102"/>
        <v>0.89672980312750761</v>
      </c>
      <c r="I311">
        <f t="shared" ca="1" si="102"/>
        <v>0.46621515734212993</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v>
      </c>
      <c r="AN311" t="str">
        <f t="shared" ca="1" si="97"/>
        <v>{"dy":31,"sl":9}</v>
      </c>
    </row>
    <row r="312" spans="1:40">
      <c r="A312">
        <v>1</v>
      </c>
      <c r="B312">
        <v>10</v>
      </c>
      <c r="C312">
        <f t="shared" si="88"/>
        <v>1</v>
      </c>
      <c r="D312">
        <f t="shared" ref="D312:I321" ca="1" si="103">RAND()</f>
        <v>0.76061772261177363</v>
      </c>
      <c r="E312">
        <f t="shared" ca="1" si="103"/>
        <v>0.69331664365639123</v>
      </c>
      <c r="F312">
        <f t="shared" ca="1" si="103"/>
        <v>0.91854914034700774</v>
      </c>
      <c r="G312">
        <f t="shared" ca="1" si="103"/>
        <v>0.46808593993942482</v>
      </c>
      <c r="H312">
        <f t="shared" ca="1" si="103"/>
        <v>0.47963494045978305</v>
      </c>
      <c r="I312">
        <f t="shared" ca="1" si="103"/>
        <v>0.76593322704687006</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v>
      </c>
      <c r="AN312" t="str">
        <f t="shared" ca="1" si="97"/>
        <v>{"dy":1,"sl":10}</v>
      </c>
    </row>
    <row r="313" spans="1:40">
      <c r="A313">
        <v>2</v>
      </c>
      <c r="B313">
        <v>10</v>
      </c>
      <c r="C313">
        <f t="shared" si="88"/>
        <v>1</v>
      </c>
      <c r="D313">
        <f t="shared" ca="1" si="103"/>
        <v>0.54352520518597291</v>
      </c>
      <c r="E313">
        <f t="shared" ca="1" si="103"/>
        <v>3.60004339558887E-2</v>
      </c>
      <c r="F313">
        <f t="shared" ca="1" si="103"/>
        <v>0.93747744591526916</v>
      </c>
      <c r="G313">
        <f t="shared" ca="1" si="103"/>
        <v>0.48736408098511497</v>
      </c>
      <c r="H313">
        <f t="shared" ca="1" si="103"/>
        <v>6.1984156313009686E-3</v>
      </c>
      <c r="I313">
        <f t="shared" ca="1" si="103"/>
        <v>0.46393749060848188</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v>
      </c>
      <c r="AN313" t="str">
        <f t="shared" ca="1" si="97"/>
        <v>{"dy":2,"sl":10}</v>
      </c>
    </row>
    <row r="314" spans="1:40">
      <c r="A314">
        <v>3</v>
      </c>
      <c r="B314">
        <v>10</v>
      </c>
      <c r="C314">
        <f t="shared" si="88"/>
        <v>1</v>
      </c>
      <c r="D314">
        <f t="shared" ca="1" si="103"/>
        <v>0.6948871336965291</v>
      </c>
      <c r="E314">
        <f t="shared" ca="1" si="103"/>
        <v>0.15423964671460311</v>
      </c>
      <c r="F314">
        <f t="shared" ca="1" si="103"/>
        <v>0.3439290531116096</v>
      </c>
      <c r="G314">
        <f t="shared" ca="1" si="103"/>
        <v>2.7424166289571561E-2</v>
      </c>
      <c r="H314">
        <f t="shared" ca="1" si="103"/>
        <v>0.7158361048051054</v>
      </c>
      <c r="I314">
        <f t="shared" ca="1" si="103"/>
        <v>0.90838041822276505</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v>
      </c>
      <c r="AN314" t="str">
        <f t="shared" ca="1" si="97"/>
        <v>{"dy":3,"sl":10}</v>
      </c>
    </row>
    <row r="315" spans="1:40">
      <c r="A315">
        <v>4</v>
      </c>
      <c r="B315">
        <v>10</v>
      </c>
      <c r="C315">
        <f t="shared" si="88"/>
        <v>1</v>
      </c>
      <c r="D315">
        <f t="shared" ca="1" si="103"/>
        <v>0.87500228787127798</v>
      </c>
      <c r="E315">
        <f t="shared" ca="1" si="103"/>
        <v>0.87959649377123705</v>
      </c>
      <c r="F315">
        <f t="shared" ca="1" si="103"/>
        <v>0.72948012113863481</v>
      </c>
      <c r="G315">
        <f t="shared" ca="1" si="103"/>
        <v>0.98116903855145643</v>
      </c>
      <c r="H315">
        <f t="shared" ca="1" si="103"/>
        <v>0.14312466740607266</v>
      </c>
      <c r="I315">
        <f t="shared" ca="1" si="103"/>
        <v>0.78621094496110344</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v>
      </c>
      <c r="AN315" t="str">
        <f t="shared" ca="1" si="97"/>
        <v>{"dy":4,"sl":10}</v>
      </c>
    </row>
    <row r="316" spans="1:40">
      <c r="A316">
        <v>5</v>
      </c>
      <c r="B316">
        <v>10</v>
      </c>
      <c r="C316">
        <f t="shared" si="88"/>
        <v>1</v>
      </c>
      <c r="D316">
        <f t="shared" ca="1" si="103"/>
        <v>0.8576375662575495</v>
      </c>
      <c r="E316">
        <f t="shared" ca="1" si="103"/>
        <v>0.82978589125491309</v>
      </c>
      <c r="F316">
        <f t="shared" ca="1" si="103"/>
        <v>0.90115578083932713</v>
      </c>
      <c r="G316">
        <f t="shared" ca="1" si="103"/>
        <v>0.90627526069490116</v>
      </c>
      <c r="H316">
        <f t="shared" ca="1" si="103"/>
        <v>6.4924586773635329E-2</v>
      </c>
      <c r="I316">
        <f t="shared" ca="1" si="103"/>
        <v>0.62177872390336453</v>
      </c>
      <c r="L316">
        <v>70</v>
      </c>
      <c r="M316" t="str">
        <f t="shared" ca="1" si="89"/>
        <v>삭제</v>
      </c>
      <c r="N316" t="str">
        <f t="shared" ca="1" si="90"/>
        <v>삭제</v>
      </c>
      <c r="O316" t="str">
        <f t="shared" ca="1" si="91"/>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v>
      </c>
      <c r="AN316" t="str">
        <f t="shared" ca="1" si="97"/>
        <v>{"dy":5,"sl":10}</v>
      </c>
    </row>
    <row r="317" spans="1:40">
      <c r="A317">
        <v>6</v>
      </c>
      <c r="B317">
        <v>10</v>
      </c>
      <c r="C317">
        <f t="shared" si="88"/>
        <v>1</v>
      </c>
      <c r="D317">
        <f t="shared" ca="1" si="103"/>
        <v>0.42793478340694879</v>
      </c>
      <c r="E317">
        <f t="shared" ca="1" si="103"/>
        <v>0.38465734548668906</v>
      </c>
      <c r="F317">
        <f t="shared" ca="1" si="103"/>
        <v>3.5415337381274115E-2</v>
      </c>
      <c r="G317">
        <f t="shared" ca="1" si="103"/>
        <v>0.11791332125740051</v>
      </c>
      <c r="H317">
        <f t="shared" ca="1" si="103"/>
        <v>0.95699587151128829</v>
      </c>
      <c r="I317">
        <f t="shared" ca="1" si="103"/>
        <v>1.9966931290274825E-2</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v>
      </c>
      <c r="AN317" t="str">
        <f t="shared" ca="1" si="97"/>
        <v>{"dy":6,"sl":10}</v>
      </c>
    </row>
    <row r="318" spans="1:40">
      <c r="A318">
        <v>7</v>
      </c>
      <c r="B318">
        <v>10</v>
      </c>
      <c r="C318">
        <f t="shared" si="88"/>
        <v>1</v>
      </c>
      <c r="D318">
        <f t="shared" ca="1" si="103"/>
        <v>0.36567311805794767</v>
      </c>
      <c r="E318">
        <f t="shared" ca="1" si="103"/>
        <v>0.17901017659745633</v>
      </c>
      <c r="F318">
        <f t="shared" ca="1" si="103"/>
        <v>8.6458406506359609E-2</v>
      </c>
      <c r="G318">
        <f t="shared" ca="1" si="103"/>
        <v>0.84515599421451648</v>
      </c>
      <c r="H318">
        <f t="shared" ca="1" si="103"/>
        <v>0.28495679279227659</v>
      </c>
      <c r="I318">
        <f t="shared" ca="1" si="103"/>
        <v>6.718171207955137E-2</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v>
      </c>
      <c r="AN318" t="str">
        <f t="shared" ca="1" si="97"/>
        <v>{"dy":7,"sl":10}</v>
      </c>
    </row>
    <row r="319" spans="1:40">
      <c r="A319">
        <v>8</v>
      </c>
      <c r="B319">
        <v>10</v>
      </c>
      <c r="C319">
        <f t="shared" si="88"/>
        <v>1</v>
      </c>
      <c r="D319">
        <f t="shared" ca="1" si="103"/>
        <v>0.55559678060351392</v>
      </c>
      <c r="E319">
        <f t="shared" ca="1" si="103"/>
        <v>0.58647163504642097</v>
      </c>
      <c r="F319">
        <f t="shared" ca="1" si="103"/>
        <v>0.6907561751557092</v>
      </c>
      <c r="G319">
        <f t="shared" ca="1" si="103"/>
        <v>3.9797438783896966E-2</v>
      </c>
      <c r="H319">
        <f t="shared" ca="1" si="103"/>
        <v>0.69386208205435518</v>
      </c>
      <c r="I319">
        <f t="shared" ca="1" si="103"/>
        <v>0.38428234636790104</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v>
      </c>
      <c r="AN319" t="str">
        <f t="shared" ca="1" si="97"/>
        <v>{"dy":8,"sl":10}</v>
      </c>
    </row>
    <row r="320" spans="1:40">
      <c r="A320">
        <v>9</v>
      </c>
      <c r="B320">
        <v>10</v>
      </c>
      <c r="C320">
        <f t="shared" si="88"/>
        <v>1</v>
      </c>
      <c r="D320">
        <f t="shared" ca="1" si="103"/>
        <v>5.3686076380146774E-2</v>
      </c>
      <c r="E320">
        <f t="shared" ca="1" si="103"/>
        <v>0.12680736019856187</v>
      </c>
      <c r="F320">
        <f t="shared" ca="1" si="103"/>
        <v>6.5961733700543146E-2</v>
      </c>
      <c r="G320">
        <f t="shared" ca="1" si="103"/>
        <v>0.48203445220369046</v>
      </c>
      <c r="H320">
        <f t="shared" ca="1" si="103"/>
        <v>0.80210364984836879</v>
      </c>
      <c r="I320">
        <f t="shared" ca="1" si="103"/>
        <v>0.49053042851675321</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v>
      </c>
      <c r="AN320" t="str">
        <f t="shared" ca="1" si="97"/>
        <v>{"dy":9,"sl":10}</v>
      </c>
    </row>
    <row r="321" spans="1:40">
      <c r="A321">
        <v>10</v>
      </c>
      <c r="B321">
        <v>10</v>
      </c>
      <c r="C321">
        <f t="shared" si="88"/>
        <v>1</v>
      </c>
      <c r="D321">
        <f t="shared" ca="1" si="103"/>
        <v>0.86778117426299595</v>
      </c>
      <c r="E321">
        <f t="shared" ca="1" si="103"/>
        <v>0.46731180631796687</v>
      </c>
      <c r="F321">
        <f t="shared" ca="1" si="103"/>
        <v>0.15120198603973123</v>
      </c>
      <c r="G321">
        <f t="shared" ca="1" si="103"/>
        <v>0.69308559805821557</v>
      </c>
      <c r="H321">
        <f t="shared" ca="1" si="103"/>
        <v>0.93243762761713023</v>
      </c>
      <c r="I321">
        <f t="shared" ca="1" si="103"/>
        <v>0.68187114567190943</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v>
      </c>
      <c r="AN321" t="str">
        <f t="shared" ca="1" si="97"/>
        <v>{"dy":10,"sl":10}</v>
      </c>
    </row>
    <row r="322" spans="1:40">
      <c r="A322">
        <v>11</v>
      </c>
      <c r="B322">
        <v>10</v>
      </c>
      <c r="C322">
        <f t="shared" ref="C322:C385" si="104">IF(B322&lt;=9,0,
IF(B322=10,1,2))</f>
        <v>1</v>
      </c>
      <c r="D322">
        <f t="shared" ref="D322:I331" ca="1" si="105">RAND()</f>
        <v>0.14069158120002556</v>
      </c>
      <c r="E322">
        <f t="shared" ca="1" si="105"/>
        <v>0.64570324255155109</v>
      </c>
      <c r="F322">
        <f t="shared" ca="1" si="105"/>
        <v>0.34705717735630059</v>
      </c>
      <c r="G322">
        <f t="shared" ca="1" si="105"/>
        <v>0.67733781703760632</v>
      </c>
      <c r="H322">
        <f t="shared" ca="1" si="105"/>
        <v>0.2500540377755609</v>
      </c>
      <c r="I322">
        <f t="shared" ca="1" si="105"/>
        <v>7.3714200820428788E-2</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85"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85" ca="1" si="113">IF(ROW()=2,AN322,OFFSET(AM322,-1,0)&amp;IF(LEN(AN322)=0,"",","&amp;AN322))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0.86695803101183766</v>
      </c>
      <c r="E323">
        <f t="shared" ca="1" si="105"/>
        <v>0.36758252771419075</v>
      </c>
      <c r="F323">
        <f t="shared" ca="1" si="105"/>
        <v>0.18280662508236334</v>
      </c>
      <c r="G323">
        <f t="shared" ca="1" si="105"/>
        <v>0.17455314823570789</v>
      </c>
      <c r="H323">
        <f t="shared" ca="1" si="105"/>
        <v>0.99572486830754969</v>
      </c>
      <c r="I323">
        <f t="shared" ca="1" si="105"/>
        <v>0.13751924158881756</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v>
      </c>
      <c r="AN323" t="str">
        <f t="shared" ca="1" si="114"/>
        <v>{"dy":12,"sl":10}</v>
      </c>
    </row>
    <row r="324" spans="1:40">
      <c r="A324">
        <v>13</v>
      </c>
      <c r="B324">
        <v>10</v>
      </c>
      <c r="C324">
        <f t="shared" si="104"/>
        <v>1</v>
      </c>
      <c r="D324">
        <f t="shared" ca="1" si="105"/>
        <v>6.6782237775366182E-2</v>
      </c>
      <c r="E324">
        <f t="shared" ca="1" si="105"/>
        <v>0.2579794461121343</v>
      </c>
      <c r="F324">
        <f t="shared" ca="1" si="105"/>
        <v>0.32542341481807469</v>
      </c>
      <c r="G324">
        <f t="shared" ca="1" si="105"/>
        <v>0.94501967994770242</v>
      </c>
      <c r="H324">
        <f t="shared" ca="1" si="105"/>
        <v>0.11468799514090811</v>
      </c>
      <c r="I324">
        <f t="shared" ca="1" si="105"/>
        <v>0.59495313409630557</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v>
      </c>
      <c r="AN324" t="str">
        <f t="shared" ca="1" si="114"/>
        <v>{"dy":13,"sl":10}</v>
      </c>
    </row>
    <row r="325" spans="1:40">
      <c r="A325">
        <v>14</v>
      </c>
      <c r="B325">
        <v>10</v>
      </c>
      <c r="C325">
        <f t="shared" si="104"/>
        <v>1</v>
      </c>
      <c r="D325">
        <f t="shared" ca="1" si="105"/>
        <v>0.5218676131861324</v>
      </c>
      <c r="E325">
        <f t="shared" ca="1" si="105"/>
        <v>0.11548534048692427</v>
      </c>
      <c r="F325">
        <f t="shared" ca="1" si="105"/>
        <v>0.99900556245721162</v>
      </c>
      <c r="G325">
        <f t="shared" ca="1" si="105"/>
        <v>0.13642437670407659</v>
      </c>
      <c r="H325">
        <f t="shared" ca="1" si="105"/>
        <v>0.4529059598877303</v>
      </c>
      <c r="I325">
        <f t="shared" ca="1" si="105"/>
        <v>0.79540803626400214</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v>
      </c>
      <c r="AN325" t="str">
        <f t="shared" ca="1" si="114"/>
        <v>{"dy":14,"sl":10}</v>
      </c>
    </row>
    <row r="326" spans="1:40">
      <c r="A326">
        <v>15</v>
      </c>
      <c r="B326">
        <v>10</v>
      </c>
      <c r="C326">
        <f t="shared" si="104"/>
        <v>1</v>
      </c>
      <c r="D326">
        <f t="shared" ca="1" si="105"/>
        <v>0.89137528897746499</v>
      </c>
      <c r="E326">
        <f t="shared" ca="1" si="105"/>
        <v>9.4441102473298177E-2</v>
      </c>
      <c r="F326">
        <f t="shared" ca="1" si="105"/>
        <v>0.56399348425136375</v>
      </c>
      <c r="G326">
        <f t="shared" ca="1" si="105"/>
        <v>0.46049212442564524</v>
      </c>
      <c r="H326">
        <f t="shared" ca="1" si="105"/>
        <v>0.68516929829271622</v>
      </c>
      <c r="I326">
        <f t="shared" ca="1" si="105"/>
        <v>0.23881629254336278</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0.37788785989147156</v>
      </c>
      <c r="E327">
        <f t="shared" ca="1" si="105"/>
        <v>0.616558920545071</v>
      </c>
      <c r="F327">
        <f t="shared" ca="1" si="105"/>
        <v>0.78661564812801221</v>
      </c>
      <c r="G327">
        <f t="shared" ca="1" si="105"/>
        <v>0.85591074758090535</v>
      </c>
      <c r="H327">
        <f t="shared" ca="1" si="105"/>
        <v>0.31493205648124845</v>
      </c>
      <c r="I327">
        <f t="shared" ca="1" si="105"/>
        <v>0.59160113125280633</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0.23650022859302544</v>
      </c>
      <c r="E328">
        <f t="shared" ca="1" si="105"/>
        <v>0.23064184572289936</v>
      </c>
      <c r="F328">
        <f t="shared" ca="1" si="105"/>
        <v>0.28123916971499585</v>
      </c>
      <c r="G328">
        <f t="shared" ca="1" si="105"/>
        <v>0.83446367772705188</v>
      </c>
      <c r="H328">
        <f t="shared" ca="1" si="105"/>
        <v>0.5014844547880748</v>
      </c>
      <c r="I328">
        <f t="shared" ca="1" si="105"/>
        <v>0.6050432990550566</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0.13208677134404101</v>
      </c>
      <c r="E329">
        <f t="shared" ca="1" si="105"/>
        <v>0.85834155634161902</v>
      </c>
      <c r="F329">
        <f t="shared" ca="1" si="105"/>
        <v>0.34673983771106642</v>
      </c>
      <c r="G329">
        <f t="shared" ca="1" si="105"/>
        <v>0.15987059401006865</v>
      </c>
      <c r="H329">
        <f t="shared" ca="1" si="105"/>
        <v>0.99845767078768222</v>
      </c>
      <c r="I329">
        <f t="shared" ca="1" si="105"/>
        <v>0.19883908972817077</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0.52571362447752323</v>
      </c>
      <c r="E330">
        <f t="shared" ca="1" si="105"/>
        <v>0.60377677763622239</v>
      </c>
      <c r="F330">
        <f t="shared" ca="1" si="105"/>
        <v>0.86196599670994944</v>
      </c>
      <c r="G330">
        <f t="shared" ca="1" si="105"/>
        <v>0.96785039895319358</v>
      </c>
      <c r="H330">
        <f t="shared" ca="1" si="105"/>
        <v>0.46835230367488989</v>
      </c>
      <c r="I330">
        <f t="shared" ca="1" si="105"/>
        <v>0.69614006467845424</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0.78168235917490614</v>
      </c>
      <c r="E331">
        <f t="shared" ca="1" si="105"/>
        <v>8.839778508791829E-2</v>
      </c>
      <c r="F331">
        <f t="shared" ca="1" si="105"/>
        <v>0.51517451995755259</v>
      </c>
      <c r="G331">
        <f t="shared" ca="1" si="105"/>
        <v>0.52848104079248037</v>
      </c>
      <c r="H331">
        <f t="shared" ca="1" si="105"/>
        <v>0.86444717358265566</v>
      </c>
      <c r="I331">
        <f t="shared" ca="1" si="105"/>
        <v>0.75236178843553991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0.48323804837346929</v>
      </c>
      <c r="E332">
        <f t="shared" ca="1" si="115"/>
        <v>0.14288743601499576</v>
      </c>
      <c r="F332">
        <f t="shared" ca="1" si="115"/>
        <v>0.23756879161155853</v>
      </c>
      <c r="G332">
        <f t="shared" ca="1" si="115"/>
        <v>0.36827530599499714</v>
      </c>
      <c r="H332">
        <f t="shared" ca="1" si="115"/>
        <v>0.74757793297696529</v>
      </c>
      <c r="I332">
        <f t="shared" ca="1" si="115"/>
        <v>0.33990122751427243</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2.1326972833800029E-2</v>
      </c>
      <c r="E333">
        <f t="shared" ca="1" si="115"/>
        <v>0.69875385889825958</v>
      </c>
      <c r="F333">
        <f t="shared" ca="1" si="115"/>
        <v>0.19653211202495757</v>
      </c>
      <c r="G333">
        <f t="shared" ca="1" si="115"/>
        <v>0.95670798207739682</v>
      </c>
      <c r="H333">
        <f t="shared" ca="1" si="115"/>
        <v>0.42987028599924393</v>
      </c>
      <c r="I333">
        <f t="shared" ca="1" si="115"/>
        <v>0.98192252151863579</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0.37006729550096074</v>
      </c>
      <c r="E334">
        <f t="shared" ca="1" si="115"/>
        <v>7.8325223471149785E-2</v>
      </c>
      <c r="F334">
        <f t="shared" ca="1" si="115"/>
        <v>0.20003939901029577</v>
      </c>
      <c r="G334">
        <f t="shared" ca="1" si="115"/>
        <v>8.7421271439942161E-2</v>
      </c>
      <c r="H334">
        <f t="shared" ca="1" si="115"/>
        <v>6.9860949980703246E-2</v>
      </c>
      <c r="I334">
        <f t="shared" ca="1" si="115"/>
        <v>4.6102399565832508E-2</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8.0078127163688007E-2</v>
      </c>
      <c r="E335">
        <f t="shared" ca="1" si="115"/>
        <v>0.97956021241859392</v>
      </c>
      <c r="F335">
        <f t="shared" ca="1" si="115"/>
        <v>0.74017850240647853</v>
      </c>
      <c r="G335">
        <f t="shared" ca="1" si="115"/>
        <v>9.5102707657985897E-2</v>
      </c>
      <c r="H335">
        <f t="shared" ca="1" si="115"/>
        <v>0.9869837432556694</v>
      </c>
      <c r="I335">
        <f t="shared" ca="1" si="115"/>
        <v>9.8505603056667779E-2</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0.29289876560523298</v>
      </c>
      <c r="E336">
        <f t="shared" ca="1" si="115"/>
        <v>8.7762264471722418E-3</v>
      </c>
      <c r="F336">
        <f t="shared" ca="1" si="115"/>
        <v>0.18927210160061392</v>
      </c>
      <c r="G336">
        <f t="shared" ca="1" si="115"/>
        <v>0.25279422354978298</v>
      </c>
      <c r="H336">
        <f t="shared" ca="1" si="115"/>
        <v>0.68591159428141535</v>
      </c>
      <c r="I336">
        <f t="shared" ca="1" si="115"/>
        <v>0.25197200638447359</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0.75711011448965448</v>
      </c>
      <c r="E337">
        <f t="shared" ca="1" si="115"/>
        <v>0.67755557889590601</v>
      </c>
      <c r="F337">
        <f t="shared" ca="1" si="115"/>
        <v>0.33322068437990715</v>
      </c>
      <c r="G337">
        <f t="shared" ca="1" si="115"/>
        <v>0.16390329626027722</v>
      </c>
      <c r="H337">
        <f t="shared" ca="1" si="115"/>
        <v>0.33035063936907794</v>
      </c>
      <c r="I337">
        <f t="shared" ca="1" si="115"/>
        <v>4.2330355363678906E-3</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0.98416994999658836</v>
      </c>
      <c r="E338">
        <f t="shared" ca="1" si="115"/>
        <v>0.64708173842663264</v>
      </c>
      <c r="F338">
        <f t="shared" ca="1" si="115"/>
        <v>0.75066038700518634</v>
      </c>
      <c r="G338">
        <f t="shared" ca="1" si="115"/>
        <v>0.43431412441761574</v>
      </c>
      <c r="H338">
        <f t="shared" ca="1" si="115"/>
        <v>0.25960096003147104</v>
      </c>
      <c r="I338">
        <f t="shared" ca="1" si="115"/>
        <v>0.443946057892185</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0.76040562201153661</v>
      </c>
      <c r="E339">
        <f t="shared" ca="1" si="115"/>
        <v>0.23808583755202306</v>
      </c>
      <c r="F339">
        <f t="shared" ca="1" si="115"/>
        <v>0.7673657917597726</v>
      </c>
      <c r="G339">
        <f t="shared" ca="1" si="115"/>
        <v>0.69799521708669776</v>
      </c>
      <c r="H339">
        <f t="shared" ca="1" si="115"/>
        <v>0.55723172683154731</v>
      </c>
      <c r="I339">
        <f t="shared" ca="1" si="115"/>
        <v>1.6167341578328109E-3</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0.28875041729475748</v>
      </c>
      <c r="E340">
        <f t="shared" ca="1" si="115"/>
        <v>0.3389667638987145</v>
      </c>
      <c r="F340">
        <f t="shared" ca="1" si="115"/>
        <v>0.74451944494494016</v>
      </c>
      <c r="G340">
        <f t="shared" ca="1" si="115"/>
        <v>0.67438277533651414</v>
      </c>
      <c r="H340">
        <f t="shared" ca="1" si="115"/>
        <v>0.58554159669353734</v>
      </c>
      <c r="I340">
        <f t="shared" ca="1" si="115"/>
        <v>0.24519862237808809</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0.39390809460320031</v>
      </c>
      <c r="E341">
        <f t="shared" ca="1" si="115"/>
        <v>0.67028570403092802</v>
      </c>
      <c r="F341">
        <f t="shared" ca="1" si="115"/>
        <v>0.97210136236900824</v>
      </c>
      <c r="G341">
        <f t="shared" ca="1" si="115"/>
        <v>0.47816059447730352</v>
      </c>
      <c r="H341">
        <f t="shared" ca="1" si="115"/>
        <v>1.582033143997208E-2</v>
      </c>
      <c r="I341">
        <f t="shared" ca="1" si="115"/>
        <v>0.52176277278167382</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0.62127116810269278</v>
      </c>
      <c r="E342">
        <f t="shared" ca="1" si="116"/>
        <v>0.40016162473560313</v>
      </c>
      <c r="F342">
        <f t="shared" ca="1" si="116"/>
        <v>0.91205132269287703</v>
      </c>
      <c r="G342">
        <f t="shared" ca="1" si="116"/>
        <v>0.48245038900083159</v>
      </c>
      <c r="H342">
        <f t="shared" ca="1" si="116"/>
        <v>0.30596652518774226</v>
      </c>
      <c r="I342">
        <f t="shared" ca="1" si="116"/>
        <v>0.19476930594029396</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0.73590633467264277</v>
      </c>
      <c r="E343">
        <f t="shared" ca="1" si="116"/>
        <v>4.6400736672994269E-2</v>
      </c>
      <c r="F343">
        <f t="shared" ca="1" si="116"/>
        <v>0.93506845444975273</v>
      </c>
      <c r="G343">
        <f t="shared" ca="1" si="116"/>
        <v>0.29598619331135056</v>
      </c>
      <c r="H343">
        <f t="shared" ca="1" si="116"/>
        <v>0.45556367206594928</v>
      </c>
      <c r="I343">
        <f t="shared" ca="1" si="116"/>
        <v>0.21417139047279898</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0.68012496796281141</v>
      </c>
      <c r="E344">
        <f t="shared" ca="1" si="116"/>
        <v>0.99266744323650447</v>
      </c>
      <c r="F344">
        <f t="shared" ca="1" si="116"/>
        <v>7.176126670995242E-2</v>
      </c>
      <c r="G344">
        <f t="shared" ca="1" si="116"/>
        <v>0.25965783315594793</v>
      </c>
      <c r="H344">
        <f t="shared" ca="1" si="116"/>
        <v>0.16603715963064414</v>
      </c>
      <c r="I344">
        <f t="shared" ca="1" si="116"/>
        <v>0.7424048003773559</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0.10173586005684643</v>
      </c>
      <c r="E345">
        <f t="shared" ca="1" si="116"/>
        <v>0.48374371632030377</v>
      </c>
      <c r="F345">
        <f t="shared" ca="1" si="116"/>
        <v>0.92471513848411901</v>
      </c>
      <c r="G345">
        <f t="shared" ca="1" si="116"/>
        <v>0.53986412073562184</v>
      </c>
      <c r="H345">
        <f t="shared" ca="1" si="116"/>
        <v>0.80500701238176253</v>
      </c>
      <c r="I345">
        <f t="shared" ca="1" si="116"/>
        <v>0.44731937909457486</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0.19177823012620498</v>
      </c>
      <c r="E346">
        <f t="shared" ca="1" si="116"/>
        <v>0.28472594535330931</v>
      </c>
      <c r="F346">
        <f t="shared" ca="1" si="116"/>
        <v>0.89050913067015725</v>
      </c>
      <c r="G346">
        <f t="shared" ca="1" si="116"/>
        <v>0.31079131398762483</v>
      </c>
      <c r="H346">
        <f t="shared" ca="1" si="116"/>
        <v>0.72039821276155269</v>
      </c>
      <c r="I346">
        <f t="shared" ca="1" si="116"/>
        <v>0.66473674851807929</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0.52900091611518307</v>
      </c>
      <c r="E347">
        <f t="shared" ca="1" si="116"/>
        <v>0.41358112008242176</v>
      </c>
      <c r="F347">
        <f t="shared" ca="1" si="116"/>
        <v>9.2199894999773102E-2</v>
      </c>
      <c r="G347">
        <f t="shared" ca="1" si="116"/>
        <v>0.83864134970558868</v>
      </c>
      <c r="H347">
        <f t="shared" ca="1" si="116"/>
        <v>0.60448262887572168</v>
      </c>
      <c r="I347">
        <f t="shared" ca="1" si="116"/>
        <v>0.81988215115273622</v>
      </c>
      <c r="L347">
        <v>70</v>
      </c>
      <c r="M347" t="str">
        <f t="shared" ca="1" si="106"/>
        <v>삭제</v>
      </c>
      <c r="N347" t="str">
        <f t="shared" ca="1" si="107"/>
        <v>삭제</v>
      </c>
      <c r="O347" t="str">
        <f t="shared" ca="1" si="108"/>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0.22793587565088036</v>
      </c>
      <c r="E348">
        <f t="shared" ca="1" si="116"/>
        <v>0.27036738985520437</v>
      </c>
      <c r="F348">
        <f t="shared" ca="1" si="116"/>
        <v>0.10185449527742008</v>
      </c>
      <c r="G348">
        <f t="shared" ca="1" si="116"/>
        <v>0.70485389269308685</v>
      </c>
      <c r="H348">
        <f t="shared" ca="1" si="116"/>
        <v>0.4503964348231273</v>
      </c>
      <c r="I348">
        <f t="shared" ca="1" si="116"/>
        <v>0.67570648240015385</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0.18880179528939223</v>
      </c>
      <c r="E349">
        <f t="shared" ca="1" si="116"/>
        <v>0.1120522185137931</v>
      </c>
      <c r="F349">
        <f t="shared" ca="1" si="116"/>
        <v>0.6363563589248098</v>
      </c>
      <c r="G349">
        <f t="shared" ca="1" si="116"/>
        <v>0.80429855441066067</v>
      </c>
      <c r="H349">
        <f t="shared" ca="1" si="116"/>
        <v>0.10417566737320971</v>
      </c>
      <c r="I349">
        <f t="shared" ca="1" si="116"/>
        <v>9.4110006577087568E-2</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0.36682399280149158</v>
      </c>
      <c r="E350">
        <f t="shared" ca="1" si="116"/>
        <v>0.97632842271087039</v>
      </c>
      <c r="F350">
        <f t="shared" ca="1" si="116"/>
        <v>0.48198027715950009</v>
      </c>
      <c r="G350">
        <f t="shared" ca="1" si="116"/>
        <v>0.29088945723546888</v>
      </c>
      <c r="H350">
        <f t="shared" ca="1" si="116"/>
        <v>0.63984891097406571</v>
      </c>
      <c r="I350">
        <f t="shared" ca="1" si="116"/>
        <v>0.11118314336725232</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0.95554121062168285</v>
      </c>
      <c r="E351">
        <f t="shared" ca="1" si="116"/>
        <v>0.1520263906150211</v>
      </c>
      <c r="F351">
        <f t="shared" ca="1" si="116"/>
        <v>5.1368613062062973E-2</v>
      </c>
      <c r="G351">
        <f t="shared" ca="1" si="116"/>
        <v>0.63461494360635218</v>
      </c>
      <c r="H351">
        <f t="shared" ca="1" si="116"/>
        <v>0.95445854490097282</v>
      </c>
      <c r="I351">
        <f t="shared" ca="1" si="116"/>
        <v>9.7871142390970611E-4</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0.50137080940507595</v>
      </c>
      <c r="E352">
        <f t="shared" ca="1" si="117"/>
        <v>0.69310224142136623</v>
      </c>
      <c r="F352">
        <f t="shared" ca="1" si="117"/>
        <v>0.222614482676603</v>
      </c>
      <c r="G352">
        <f t="shared" ca="1" si="117"/>
        <v>0.17916452620244805</v>
      </c>
      <c r="H352">
        <f t="shared" ca="1" si="117"/>
        <v>0.48476011462738455</v>
      </c>
      <c r="I352">
        <f t="shared" ca="1" si="117"/>
        <v>0.69991910670816726</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0.34853896860069822</v>
      </c>
      <c r="E353">
        <f t="shared" ca="1" si="117"/>
        <v>0.18254608132514893</v>
      </c>
      <c r="F353">
        <f t="shared" ca="1" si="117"/>
        <v>0.42300161298095618</v>
      </c>
      <c r="G353">
        <f t="shared" ca="1" si="117"/>
        <v>0.61323391263665483</v>
      </c>
      <c r="H353">
        <f t="shared" ca="1" si="117"/>
        <v>0.75470305695839091</v>
      </c>
      <c r="I353">
        <f t="shared" ca="1" si="117"/>
        <v>0.61002445052024445</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9.350448247655252E-2</v>
      </c>
      <c r="E354">
        <f t="shared" ca="1" si="117"/>
        <v>0.66187907398708212</v>
      </c>
      <c r="F354">
        <f t="shared" ca="1" si="117"/>
        <v>0.45896420372970803</v>
      </c>
      <c r="G354">
        <f t="shared" ca="1" si="117"/>
        <v>0.16674546793210876</v>
      </c>
      <c r="H354">
        <f t="shared" ca="1" si="117"/>
        <v>0.51980645964120287</v>
      </c>
      <c r="I354">
        <f t="shared" ca="1" si="117"/>
        <v>0.43543923466149903</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0.70271875792874106</v>
      </c>
      <c r="E355">
        <f t="shared" ca="1" si="117"/>
        <v>0.58725920146981259</v>
      </c>
      <c r="F355">
        <f t="shared" ca="1" si="117"/>
        <v>0.33175896470335686</v>
      </c>
      <c r="G355">
        <f t="shared" ca="1" si="117"/>
        <v>0.80960814019400529</v>
      </c>
      <c r="H355">
        <f t="shared" ca="1" si="117"/>
        <v>0.96635570448573216</v>
      </c>
      <c r="I355">
        <f t="shared" ca="1" si="117"/>
        <v>0.70600950567659082</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0.68532923885385988</v>
      </c>
      <c r="E356">
        <f t="shared" ca="1" si="117"/>
        <v>0.94415023516626306</v>
      </c>
      <c r="F356">
        <f t="shared" ca="1" si="117"/>
        <v>0.31268162683471379</v>
      </c>
      <c r="G356">
        <f t="shared" ca="1" si="117"/>
        <v>0.29221687130354346</v>
      </c>
      <c r="H356">
        <f t="shared" ca="1" si="117"/>
        <v>0.70033103734372981</v>
      </c>
      <c r="I356">
        <f t="shared" ca="1" si="117"/>
        <v>0.51058392083124848</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0.28036131325831615</v>
      </c>
      <c r="E357">
        <f t="shared" ca="1" si="117"/>
        <v>0.10881005588210502</v>
      </c>
      <c r="F357">
        <f t="shared" ca="1" si="117"/>
        <v>3.051319323786339E-2</v>
      </c>
      <c r="G357">
        <f t="shared" ca="1" si="117"/>
        <v>0.85933484043656794</v>
      </c>
      <c r="H357">
        <f t="shared" ca="1" si="117"/>
        <v>0.40463837702324845</v>
      </c>
      <c r="I357">
        <f t="shared" ca="1" si="117"/>
        <v>7.1613790511192543E-2</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0.4976106460785662</v>
      </c>
      <c r="E358">
        <f t="shared" ca="1" si="117"/>
        <v>0.87666593499400047</v>
      </c>
      <c r="F358">
        <f t="shared" ca="1" si="117"/>
        <v>8.1979518201778512E-2</v>
      </c>
      <c r="G358">
        <f t="shared" ca="1" si="117"/>
        <v>0.23819739378020377</v>
      </c>
      <c r="H358">
        <f t="shared" ca="1" si="117"/>
        <v>0.90784567701393093</v>
      </c>
      <c r="I358">
        <f t="shared" ca="1" si="117"/>
        <v>0.96686166631665571</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0.92445974997608338</v>
      </c>
      <c r="E359">
        <f t="shared" ca="1" si="117"/>
        <v>0.12907398728818087</v>
      </c>
      <c r="F359">
        <f t="shared" ca="1" si="117"/>
        <v>0.86534692265588453</v>
      </c>
      <c r="G359">
        <f t="shared" ca="1" si="117"/>
        <v>0.48850275691358302</v>
      </c>
      <c r="H359">
        <f t="shared" ca="1" si="117"/>
        <v>0.95796521712650373</v>
      </c>
      <c r="I359">
        <f t="shared" ca="1" si="117"/>
        <v>0.97549878430135395</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0.8288136875802643</v>
      </c>
      <c r="E360">
        <f t="shared" ca="1" si="117"/>
        <v>0.52468118586526491</v>
      </c>
      <c r="F360">
        <f t="shared" ca="1" si="117"/>
        <v>0.88199354527021978</v>
      </c>
      <c r="G360">
        <f t="shared" ca="1" si="117"/>
        <v>0.93699851389630318</v>
      </c>
      <c r="H360">
        <f t="shared" ca="1" si="117"/>
        <v>0.62557789328218294</v>
      </c>
      <c r="I360">
        <f t="shared" ca="1" si="117"/>
        <v>0.33309380813810952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3.2407982959757886E-2</v>
      </c>
      <c r="E361">
        <f t="shared" ca="1" si="117"/>
        <v>0.60818520046067903</v>
      </c>
      <c r="F361">
        <f t="shared" ca="1" si="117"/>
        <v>0.29704635253945966</v>
      </c>
      <c r="G361">
        <f t="shared" ca="1" si="117"/>
        <v>0.60772034166010847</v>
      </c>
      <c r="H361">
        <f t="shared" ca="1" si="117"/>
        <v>0.55473368157666259</v>
      </c>
      <c r="I361">
        <f t="shared" ca="1" si="117"/>
        <v>0.72874148506231085</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0.72256039786308435</v>
      </c>
      <c r="E362">
        <f t="shared" ca="1" si="118"/>
        <v>0.31756883965851679</v>
      </c>
      <c r="F362">
        <f t="shared" ca="1" si="118"/>
        <v>0.37238717289249146</v>
      </c>
      <c r="G362">
        <f t="shared" ca="1" si="118"/>
        <v>0.61687196981280512</v>
      </c>
      <c r="H362">
        <f t="shared" ca="1" si="118"/>
        <v>0.17116253759308842</v>
      </c>
      <c r="I362">
        <f t="shared" ca="1" si="118"/>
        <v>0.39477459678917592</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0.77065454928228128</v>
      </c>
      <c r="E363">
        <f t="shared" ca="1" si="118"/>
        <v>0.44051279659501419</v>
      </c>
      <c r="F363">
        <f t="shared" ca="1" si="118"/>
        <v>0.59599695763344218</v>
      </c>
      <c r="G363">
        <f t="shared" ca="1" si="118"/>
        <v>0.74019824510224563</v>
      </c>
      <c r="H363">
        <f t="shared" ca="1" si="118"/>
        <v>0.56488742005678216</v>
      </c>
      <c r="I363">
        <f t="shared" ca="1" si="118"/>
        <v>0.86654661074035688</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0.65058373952368542</v>
      </c>
      <c r="E364">
        <f t="shared" ca="1" si="118"/>
        <v>0.40957460096493647</v>
      </c>
      <c r="F364">
        <f t="shared" ca="1" si="118"/>
        <v>0.92924200015318381</v>
      </c>
      <c r="G364">
        <f t="shared" ca="1" si="118"/>
        <v>0.73061903233074055</v>
      </c>
      <c r="H364">
        <f t="shared" ca="1" si="118"/>
        <v>0.56064610723953023</v>
      </c>
      <c r="I364">
        <f t="shared" ca="1" si="118"/>
        <v>0.83677969264972674</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0.49859796285967395</v>
      </c>
      <c r="E365">
        <f t="shared" ca="1" si="118"/>
        <v>0.25537805230828958</v>
      </c>
      <c r="F365">
        <f t="shared" ca="1" si="118"/>
        <v>0.46504196983014379</v>
      </c>
      <c r="G365">
        <f t="shared" ca="1" si="118"/>
        <v>0.40898429672062697</v>
      </c>
      <c r="H365">
        <f t="shared" ca="1" si="118"/>
        <v>0.24580751955137048</v>
      </c>
      <c r="I365">
        <f t="shared" ca="1" si="118"/>
        <v>0.41823978298737818</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0.45893692809038245</v>
      </c>
      <c r="E366">
        <f t="shared" ca="1" si="118"/>
        <v>0.58298486791674398</v>
      </c>
      <c r="F366">
        <f t="shared" ca="1" si="118"/>
        <v>0.79482636737842616</v>
      </c>
      <c r="G366">
        <f t="shared" ca="1" si="118"/>
        <v>0.58174536878524075</v>
      </c>
      <c r="H366">
        <f t="shared" ca="1" si="118"/>
        <v>0.49895059764642202</v>
      </c>
      <c r="I366">
        <f t="shared" ca="1" si="118"/>
        <v>0.63773833691997572</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0.20366307583652676</v>
      </c>
      <c r="E367">
        <f t="shared" ca="1" si="118"/>
        <v>0.14301077411533081</v>
      </c>
      <c r="F367">
        <f t="shared" ca="1" si="118"/>
        <v>0.22658230497210941</v>
      </c>
      <c r="G367">
        <f t="shared" ca="1" si="118"/>
        <v>0.70046681854785697</v>
      </c>
      <c r="H367">
        <f t="shared" ca="1" si="118"/>
        <v>0.40665417434042872</v>
      </c>
      <c r="I367">
        <f t="shared" ca="1" si="118"/>
        <v>0.39750494681336201</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0.85756915382022292</v>
      </c>
      <c r="E368">
        <f t="shared" ca="1" si="118"/>
        <v>0.29457741339405907</v>
      </c>
      <c r="F368">
        <f t="shared" ca="1" si="118"/>
        <v>0.93884249041461432</v>
      </c>
      <c r="G368">
        <f t="shared" ca="1" si="118"/>
        <v>0.49476196337562062</v>
      </c>
      <c r="H368">
        <f t="shared" ca="1" si="118"/>
        <v>0.82325798335150091</v>
      </c>
      <c r="I368">
        <f t="shared" ca="1" si="118"/>
        <v>0.48529226574796336</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0.21009615264106496</v>
      </c>
      <c r="E369">
        <f t="shared" ca="1" si="118"/>
        <v>6.0381252870816415E-2</v>
      </c>
      <c r="F369">
        <f t="shared" ca="1" si="118"/>
        <v>0.21994349392006707</v>
      </c>
      <c r="G369">
        <f t="shared" ca="1" si="118"/>
        <v>0.62376497277021703</v>
      </c>
      <c r="H369">
        <f t="shared" ca="1" si="118"/>
        <v>0.84662576443300985</v>
      </c>
      <c r="I369">
        <f t="shared" ca="1" si="118"/>
        <v>0.11916138698245338</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0.62989384930600145</v>
      </c>
      <c r="E370">
        <f t="shared" ca="1" si="118"/>
        <v>0.46771325845648448</v>
      </c>
      <c r="F370">
        <f t="shared" ca="1" si="118"/>
        <v>0.47231605504552876</v>
      </c>
      <c r="G370">
        <f t="shared" ca="1" si="118"/>
        <v>0.11560992256637459</v>
      </c>
      <c r="H370">
        <f t="shared" ca="1" si="118"/>
        <v>0.83647322512610744</v>
      </c>
      <c r="I370">
        <f t="shared" ca="1" si="118"/>
        <v>0.34216478234725178</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0.9647175828307416</v>
      </c>
      <c r="E371">
        <f t="shared" ca="1" si="118"/>
        <v>0.33333422442233041</v>
      </c>
      <c r="F371">
        <f t="shared" ca="1" si="118"/>
        <v>0.96728649079371831</v>
      </c>
      <c r="G371">
        <f t="shared" ca="1" si="118"/>
        <v>0.22123292070410605</v>
      </c>
      <c r="H371">
        <f t="shared" ca="1" si="118"/>
        <v>0.38385326041036161</v>
      </c>
      <c r="I371">
        <f t="shared" ca="1" si="118"/>
        <v>0.63352353504878001</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9.0526374290449296E-2</v>
      </c>
      <c r="E372">
        <f t="shared" ca="1" si="118"/>
        <v>0.53689069807283252</v>
      </c>
      <c r="F372">
        <f t="shared" ca="1" si="118"/>
        <v>0.97722631610538624</v>
      </c>
      <c r="G372">
        <f t="shared" ca="1" si="118"/>
        <v>0.61802484630672094</v>
      </c>
      <c r="H372">
        <f t="shared" ca="1" si="118"/>
        <v>8.0710802638385482E-2</v>
      </c>
      <c r="I372">
        <f t="shared" ca="1" si="118"/>
        <v>7.7463070306307058E-2</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0.30919250517443675</v>
      </c>
      <c r="E373">
        <f t="shared" ca="1" si="118"/>
        <v>0.6682017027940057</v>
      </c>
      <c r="F373">
        <f t="shared" ca="1" si="118"/>
        <v>0.93728244329116794</v>
      </c>
      <c r="G373">
        <f t="shared" ca="1" si="118"/>
        <v>0.93367013480029692</v>
      </c>
      <c r="H373">
        <f t="shared" ca="1" si="118"/>
        <v>0.60266821539921245</v>
      </c>
      <c r="I373">
        <f t="shared" ca="1" si="118"/>
        <v>0.59524787325434103</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dy":16,"sl":10},{"dy":17,"sl":10},{"dy":18,"sl":10},{"dy":19,"sl":10},{"dy":20,"sl":10},{"dy":21,"sl":10},{"dy":22,"sl":10},{"dy":23,"sl":10},{"dy":24,"sl":10},{"dy":25,"sl":10},{"dy":26,"sl":10},{"dy":27,"sl":10},{"dy":28,"sl":10},{"dy":29,"sl":10},{"dy":30,"sl":10},{"dy":31,"sl":10},{"dy":1,"sl":11},{"dy":2,"sl":11},{"dy":3,"sl":11},{"dy":4,"sl":11},{"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8" activePane="bottomLeft" state="frozen"/>
      <selection pane="bottomLeft" activeCell="F25" sqref="F25"/>
    </sheetView>
    <sheetView workbookViewId="1">
      <pane ySplit="1" topLeftCell="A2" activePane="bottomLeft" state="frozen"/>
      <selection pane="bottomLeft" activeCell="F21" sqref="F21"/>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353</v>
      </c>
      <c r="D1" t="s">
        <v>318</v>
      </c>
      <c r="E1" t="s">
        <v>358</v>
      </c>
      <c r="F1" t="s">
        <v>305</v>
      </c>
      <c r="G1" t="s">
        <v>310</v>
      </c>
      <c r="H1" t="s">
        <v>311</v>
      </c>
      <c r="I1" t="s">
        <v>306</v>
      </c>
      <c r="J1" t="s">
        <v>307</v>
      </c>
      <c r="K1" t="s">
        <v>308</v>
      </c>
      <c r="L1" t="s">
        <v>309</v>
      </c>
      <c r="M1" t="s">
        <v>312</v>
      </c>
      <c r="N1" t="s">
        <v>313</v>
      </c>
      <c r="O1" t="s">
        <v>314</v>
      </c>
      <c r="P1" t="s">
        <v>315</v>
      </c>
      <c r="Q1" t="s">
        <v>316</v>
      </c>
      <c r="R1" t="s">
        <v>317</v>
      </c>
      <c r="S1" t="s">
        <v>355</v>
      </c>
      <c r="T1" t="s">
        <v>354</v>
      </c>
      <c r="U1" t="s">
        <v>359</v>
      </c>
      <c r="V1" t="s">
        <v>360</v>
      </c>
      <c r="X1" t="s">
        <v>361</v>
      </c>
      <c r="Z1" t="s">
        <v>349</v>
      </c>
      <c r="AA1" t="s">
        <v>350</v>
      </c>
      <c r="AC1" t="s">
        <v>351</v>
      </c>
      <c r="AD1" t="s">
        <v>352</v>
      </c>
    </row>
    <row r="2" spans="1:30">
      <c r="A2">
        <v>1</v>
      </c>
      <c r="B2">
        <v>1</v>
      </c>
      <c r="C2" t="str">
        <f t="shared" ref="C2:C33" ca="1" si="0">VLOOKUP(RANDBETWEEN(1,COUNTA(Z:Z)-1),Z:AA,2,0)</f>
        <v>Actor3117m</v>
      </c>
      <c r="D2" t="str">
        <f>IF(ISBLANK(F2),"",
IFERROR(VLOOKUP(F2,[2]ActorTable!$A:$H,MATCH("이름참고",[2]ActorTable!$1:$1,0),0),"캐릭터없음"))</f>
        <v>클레타</v>
      </c>
      <c r="E2" t="str">
        <f t="shared" ref="E2:E37" si="1">IF(AND(B2=1,NOT(ISBLANK(F2))),
IF(F2=F3,"같음",""),"")</f>
        <v/>
      </c>
      <c r="F2" t="s">
        <v>445</v>
      </c>
      <c r="G2">
        <v>3</v>
      </c>
      <c r="H2">
        <v>6</v>
      </c>
      <c r="I2">
        <v>15</v>
      </c>
      <c r="J2">
        <v>0</v>
      </c>
      <c r="K2">
        <v>0</v>
      </c>
      <c r="L2">
        <v>0</v>
      </c>
      <c r="M2">
        <v>0</v>
      </c>
      <c r="N2">
        <v>0</v>
      </c>
      <c r="O2">
        <v>0</v>
      </c>
      <c r="P2">
        <v>0</v>
      </c>
      <c r="Q2">
        <v>18</v>
      </c>
      <c r="R2">
        <v>232</v>
      </c>
      <c r="S2" t="str">
        <f>IFERROR(VLOOKUP(R2,[2]WingLookTable!$A:$B,2,0),"캐릭터없음")</f>
        <v>Wing_MultiOtherOtherStripeSlow</v>
      </c>
      <c r="T2">
        <f t="shared" ref="T2:T33" ca="1" si="2">VLOOKUP(RANDBETWEEN(1,COUNTA(AC:AC)-1),AC:AD,2,0)</f>
        <v>232</v>
      </c>
      <c r="U2" t="str">
        <f t="shared" ref="U2:U65" ca="1" si="3">IF(ROW()=2,V2,OFFSET(U2,-1,0)&amp;IF(LEN(V2)=0,"",","&amp;V2))</f>
        <v>{"dy":1,"sl":1,"id":"Actor0240m","stats":{"tr":3,"trp":6,"str":15,"dex":0,"int":0,"vit":0,"train":0,"wgGr0":0,"wgGr1":0,"wgGr2":0,"wgGr3":18,"wgLk":232}}</v>
      </c>
      <c r="V2" t="str">
        <f t="shared" ref="V2:V34"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{"dy":1,"sl":1,"id":"Actor0240m","stats":{"tr":3,"trp":6,"str":15,"dex":0,"int":0,"vit":0,"train":0,"wgGr0":0,"wgGr1":0,"wgGr2":0,"wgGr3":18,"wgLk":232}}</v>
      </c>
      <c r="X2" t="str">
        <f ca="1">"["&amp;
IF(LEFT(OFFSET(U1,COUNTA(U:U)-1,0),1)=",",SUBSTITUTE(OFFSET(U1,COUNTA(U:U)-1,0),",","",1),OFFSET(U1,COUNTA(U:U)-1,0))
&amp;"]"</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Z2">
        <v>1</v>
      </c>
      <c r="AA2" t="s">
        <v>319</v>
      </c>
      <c r="AC2">
        <v>1</v>
      </c>
      <c r="AD2">
        <v>101</v>
      </c>
    </row>
    <row r="3" spans="1:30">
      <c r="A3">
        <v>1</v>
      </c>
      <c r="B3">
        <v>2</v>
      </c>
      <c r="C3" t="str">
        <f t="shared" ca="1" si="0"/>
        <v>Actor1141m</v>
      </c>
      <c r="D3" t="str">
        <f>IF(ISBLANK(F3),"",
IFERROR(VLOOKUP(F3,[2]ActorTable!$A:$H,MATCH("이름참고",[2]ActorTable!$1:$1,0),0),"캐릭터없음"))</f>
        <v>원더</v>
      </c>
      <c r="E3" t="str">
        <f>IF(AND(B3=1,NOT(ISBLANK(F3))),
IF(F3=F5,"같음",""),"")</f>
        <v/>
      </c>
      <c r="F3" t="s">
        <v>448</v>
      </c>
      <c r="G3">
        <v>3</v>
      </c>
      <c r="H3">
        <v>6</v>
      </c>
      <c r="I3">
        <v>7</v>
      </c>
      <c r="J3">
        <v>8</v>
      </c>
      <c r="K3">
        <v>0</v>
      </c>
      <c r="L3">
        <v>0</v>
      </c>
      <c r="M3">
        <v>0</v>
      </c>
      <c r="N3">
        <v>0</v>
      </c>
      <c r="O3">
        <v>0</v>
      </c>
      <c r="P3">
        <v>0</v>
      </c>
      <c r="Q3">
        <v>18</v>
      </c>
      <c r="R3">
        <v>129</v>
      </c>
      <c r="S3" t="str">
        <f>IFERROR(VLOOKUP(R3,[2]WingLookTable!$A:$B,2,0),"캐릭터없음")</f>
        <v>Wing_CyanOtherBeeStripeFast</v>
      </c>
      <c r="T3">
        <f t="shared" ca="1" si="2"/>
        <v>248</v>
      </c>
      <c r="U3" t="str">
        <f t="shared" ca="1" si="3"/>
        <v>{"dy":1,"sl":1,"id":"Actor0240m","stats":{"tr":3,"trp":6,"str":15,"dex":0,"int":0,"vit":0,"train":0,"wgGr0":0,"wgGr1":0,"wgGr2":0,"wgGr3":18,"wgLk":232}},{"dy":1,"sl":2,"id":"Actor2128m","stats":{"tr":3,"trp":6,"str":7,"dex":8,"int":0,"vit":0,"train":0,"wgGr0":0,"wgGr1":0,"wgGr2":0,"wgGr3":18,"wgLk":129}}</v>
      </c>
      <c r="V3" t="str">
        <f t="shared" si="4"/>
        <v>{"dy":1,"sl":2,"id":"Actor2128m","stats":{"tr":3,"trp":6,"str":7,"dex":8,"int":0,"vit":0,"train":0,"wgGr0":0,"wgGr1":0,"wgGr2":0,"wgGr3":18,"wgLk":129}}</v>
      </c>
      <c r="Z3">
        <v>2</v>
      </c>
      <c r="AA3" t="s">
        <v>320</v>
      </c>
      <c r="AC3">
        <v>2</v>
      </c>
      <c r="AD3">
        <v>105</v>
      </c>
    </row>
    <row r="4" spans="1:30">
      <c r="A4">
        <v>1</v>
      </c>
      <c r="B4">
        <v>3</v>
      </c>
      <c r="C4" t="str">
        <f t="shared" ca="1" si="0"/>
        <v>Actor0024m</v>
      </c>
      <c r="D4" t="str">
        <f>IF(ISBLANK(F4),"",
IFERROR(VLOOKUP(F4,[2]ActorTable!$A:$H,MATCH("이름참고",[2]ActorTable!$1:$1,0),0),"캐릭터없음"))</f>
        <v>젤리아</v>
      </c>
      <c r="E4" t="str">
        <f>IF(AND(B4=1,NOT(ISBLANK(F4))),
IF(F4=F6,"같음",""),"")</f>
        <v/>
      </c>
      <c r="F4" t="s">
        <v>385</v>
      </c>
      <c r="G4">
        <v>3</v>
      </c>
      <c r="H4">
        <v>6</v>
      </c>
      <c r="I4">
        <v>0</v>
      </c>
      <c r="J4">
        <v>7</v>
      </c>
      <c r="K4">
        <v>0</v>
      </c>
      <c r="L4">
        <v>8</v>
      </c>
      <c r="M4">
        <v>0</v>
      </c>
      <c r="N4">
        <v>0</v>
      </c>
      <c r="O4">
        <v>0</v>
      </c>
      <c r="P4">
        <v>0</v>
      </c>
      <c r="Q4">
        <v>18</v>
      </c>
      <c r="R4">
        <v>256</v>
      </c>
      <c r="S4" t="str">
        <f>IFERROR(VLOOKUP(R4,[2]WingLookTable!$A:$B,2,0),"캐릭터없음")</f>
        <v>Wing_SkyFullNoiseOtherFast</v>
      </c>
      <c r="T4">
        <f t="shared" ca="1" si="2"/>
        <v>306</v>
      </c>
      <c r="U4" t="str">
        <f t="shared" ref="U4" ca="1" si="5">IF(ROW()=2,V4,OFFSET(U4,-1,0)&amp;IF(LEN(V4)=0,"",","&amp;V4))</f>
        <v>{"dy":1,"sl":1,"id":"Actor0240m","stats":{"tr":3,"trp":6,"str":15,"dex":0,"int":0,"vit":0,"train":0,"wgGr0":0,"wgGr1":0,"wgGr2":0,"wgGr3":18,"wgLk":232}},{"dy":1,"sl":2,"id":"Actor2128m","stats":{"tr":3,"trp":6,"str":7,"dex":8,"int":0,"vit":0,"train":0,"wgGr0":0,"wgGr1":0,"wgGr2":0,"wgGr3":18,"wgLk":129}},{"dy":1,"sl":3,"id":"Actor1005m","stats":{"tr":3,"trp":6,"str":0,"dex":7,"int":0,"vit":8,"train":0,"wgGr0":0,"wgGr1":0,"wgGr2":0,"wgGr3":18,"wgLk":256}}</v>
      </c>
      <c r="V4" t="str">
        <f t="shared" ref="V4" si="6">"{"""&amp;A$1&amp;""":"&amp;A4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{"dy":1,"sl":3,"id":"Actor1005m","stats":{"tr":3,"trp":6,"str":0,"dex":7,"int":0,"vit":8,"train":0,"wgGr0":0,"wgGr1":0,"wgGr2":0,"wgGr3":18,"wgLk":256}}</v>
      </c>
      <c r="Z4">
        <v>3</v>
      </c>
      <c r="AA4" t="s">
        <v>321</v>
      </c>
      <c r="AC4">
        <v>3</v>
      </c>
      <c r="AD4">
        <v>109</v>
      </c>
    </row>
    <row r="5" spans="1:30">
      <c r="A5">
        <v>2</v>
      </c>
      <c r="B5">
        <v>1</v>
      </c>
      <c r="C5" t="str">
        <f t="shared" ca="1" si="0"/>
        <v>Actor0024m</v>
      </c>
      <c r="D5" t="str">
        <f>IF(ISBLANK(F5),"",
IFERROR(VLOOKUP(F5,[2]ActorTable!$A:$H,MATCH("이름참고",[2]ActorTable!$1:$1,0),0),"캐릭터없음"))</f>
        <v>카츄진</v>
      </c>
      <c r="E5" t="str">
        <f t="shared" si="1"/>
        <v/>
      </c>
      <c r="F5" t="s">
        <v>362</v>
      </c>
      <c r="G5">
        <v>3</v>
      </c>
      <c r="H5">
        <v>6</v>
      </c>
      <c r="I5">
        <v>0</v>
      </c>
      <c r="J5">
        <v>15</v>
      </c>
      <c r="K5">
        <v>0</v>
      </c>
      <c r="L5">
        <v>0</v>
      </c>
      <c r="M5">
        <v>0</v>
      </c>
      <c r="N5">
        <v>0</v>
      </c>
      <c r="O5">
        <v>0</v>
      </c>
      <c r="P5">
        <v>0</v>
      </c>
      <c r="Q5">
        <v>18</v>
      </c>
      <c r="R5">
        <v>252</v>
      </c>
      <c r="S5" t="str">
        <f>IFERROR(VLOOKUP(R5,[2]WingLookTable!$A:$B,2,0),"캐릭터없음")</f>
        <v>Wing_RedSineFullOtherFast</v>
      </c>
      <c r="T5">
        <f t="shared" ca="1" si="2"/>
        <v>148</v>
      </c>
      <c r="U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v>
      </c>
      <c r="V5" t="str">
        <f t="shared" si="4"/>
        <v>{"dy":2,"sl":1,"id":"Actor3117m","stats":{"tr":3,"trp":6,"str":0,"dex":15,"int":0,"vit":0,"train":0,"wgGr0":0,"wgGr1":0,"wgGr2":0,"wgGr3":18,"wgLk":252}}</v>
      </c>
      <c r="Z5">
        <v>4</v>
      </c>
      <c r="AA5" t="s">
        <v>322</v>
      </c>
      <c r="AC5">
        <v>4</v>
      </c>
      <c r="AD5">
        <v>113</v>
      </c>
    </row>
    <row r="6" spans="1:30">
      <c r="A6">
        <v>2</v>
      </c>
      <c r="B6">
        <v>2</v>
      </c>
      <c r="C6" t="str">
        <f t="shared" ca="1" si="0"/>
        <v>Actor0030m</v>
      </c>
      <c r="D6" t="str">
        <f>IF(ISBLANK(F6),"",
IFERROR(VLOOKUP(F6,[2]ActorTable!$A:$H,MATCH("이름참고",[2]ActorTable!$1:$1,0),0),"캐릭터없음"))</f>
        <v>러센트</v>
      </c>
      <c r="E6" t="str">
        <f t="shared" si="1"/>
        <v/>
      </c>
      <c r="F6" t="s">
        <v>457</v>
      </c>
      <c r="G6">
        <v>3</v>
      </c>
      <c r="H6">
        <v>6</v>
      </c>
      <c r="I6">
        <v>0</v>
      </c>
      <c r="J6">
        <v>0</v>
      </c>
      <c r="K6">
        <v>15</v>
      </c>
      <c r="L6">
        <v>0</v>
      </c>
      <c r="M6">
        <v>0</v>
      </c>
      <c r="N6">
        <v>0</v>
      </c>
      <c r="O6">
        <v>0</v>
      </c>
      <c r="P6">
        <v>0</v>
      </c>
      <c r="Q6">
        <v>18</v>
      </c>
      <c r="R6">
        <v>303</v>
      </c>
      <c r="S6" t="str">
        <f>IFERROR(VLOOKUP(R6,[2]WingLookTable!$A:$B,2,0),"캐릭터없음")</f>
        <v>Wing_DustFireOtherOtherStripeFast</v>
      </c>
      <c r="T6">
        <f t="shared" ca="1" si="2"/>
        <v>163</v>
      </c>
      <c r="U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v>
      </c>
      <c r="V6" t="str">
        <f t="shared" si="4"/>
        <v>{"dy":2,"sl":2,"id":"Actor0024m","stats":{"tr":3,"trp":6,"str":0,"dex":0,"int":15,"vit":0,"train":0,"wgGr0":0,"wgGr1":0,"wgGr2":0,"wgGr3":18,"wgLk":303}}</v>
      </c>
      <c r="Z6">
        <v>5</v>
      </c>
      <c r="AA6" t="s">
        <v>323</v>
      </c>
      <c r="AC6">
        <v>5</v>
      </c>
      <c r="AD6">
        <v>117</v>
      </c>
    </row>
    <row r="7" spans="1:30">
      <c r="A7">
        <v>3</v>
      </c>
      <c r="B7">
        <v>1</v>
      </c>
      <c r="C7" t="str">
        <f t="shared" ca="1" si="0"/>
        <v>Actor0240m</v>
      </c>
      <c r="D7" t="str">
        <f>IF(ISBLANK(F7),"",
IFERROR(VLOOKUP(F7,[2]ActorTable!$A:$H,MATCH("이름참고",[2]ActorTable!$1:$1,0),0),"캐릭터없음"))</f>
        <v>슬로니카</v>
      </c>
      <c r="E7" t="str">
        <f t="shared" si="1"/>
        <v/>
      </c>
      <c r="F7" t="s">
        <v>458</v>
      </c>
      <c r="G7">
        <v>3</v>
      </c>
      <c r="H7">
        <v>6</v>
      </c>
      <c r="I7">
        <v>0</v>
      </c>
      <c r="J7">
        <v>0</v>
      </c>
      <c r="K7">
        <v>15</v>
      </c>
      <c r="L7">
        <v>0</v>
      </c>
      <c r="M7">
        <v>0</v>
      </c>
      <c r="N7">
        <v>0</v>
      </c>
      <c r="O7">
        <v>0</v>
      </c>
      <c r="P7">
        <v>0</v>
      </c>
      <c r="Q7">
        <v>18</v>
      </c>
      <c r="R7">
        <v>352</v>
      </c>
      <c r="S7" t="str">
        <f>IFERROR(VLOOKUP(R7,[2]WingLookTable!$A:$B,2,0),"캐릭터없음")</f>
        <v>Wing_GreenOtherOtherFullFast</v>
      </c>
      <c r="T7">
        <f t="shared" ca="1" si="2"/>
        <v>226</v>
      </c>
      <c r="U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v>
      </c>
      <c r="V7" t="str">
        <f t="shared" si="4"/>
        <v>{"dy":3,"sl":1,"id":"Actor3114m","stats":{"tr":3,"trp":6,"str":0,"dex":0,"int":15,"vit":0,"train":0,"wgGr0":0,"wgGr1":0,"wgGr2":0,"wgGr3":18,"wgLk":352}}</v>
      </c>
      <c r="Z7">
        <v>6</v>
      </c>
      <c r="AA7" t="s">
        <v>324</v>
      </c>
      <c r="AC7">
        <v>6</v>
      </c>
      <c r="AD7">
        <v>121</v>
      </c>
    </row>
    <row r="8" spans="1:30">
      <c r="A8">
        <v>3</v>
      </c>
      <c r="B8">
        <v>2</v>
      </c>
      <c r="C8" t="str">
        <f t="shared" ca="1" si="0"/>
        <v>Actor3114m</v>
      </c>
      <c r="D8" t="str">
        <f>IF(ISBLANK(F8),"",
IFERROR(VLOOKUP(F8,[2]ActorTable!$A:$H,MATCH("이름참고",[2]ActorTable!$1:$1,0),0),"캐릭터없음"))</f>
        <v>젤리아</v>
      </c>
      <c r="E8" t="str">
        <f t="shared" si="1"/>
        <v/>
      </c>
      <c r="F8" t="s">
        <v>456</v>
      </c>
      <c r="G8">
        <v>3</v>
      </c>
      <c r="H8">
        <v>6</v>
      </c>
      <c r="I8">
        <v>8</v>
      </c>
      <c r="J8">
        <v>7</v>
      </c>
      <c r="K8">
        <v>0</v>
      </c>
      <c r="L8">
        <v>0</v>
      </c>
      <c r="M8">
        <v>0</v>
      </c>
      <c r="N8">
        <v>0</v>
      </c>
      <c r="O8">
        <v>0</v>
      </c>
      <c r="P8">
        <v>0</v>
      </c>
      <c r="Q8">
        <v>18</v>
      </c>
      <c r="R8">
        <v>321</v>
      </c>
      <c r="S8" t="str">
        <f>IFERROR(VLOOKUP(R8,[2]WingLookTable!$A:$B,2,0),"캐릭터없음")</f>
        <v>Wing_DustMultiOtherOtherOtherSlow</v>
      </c>
      <c r="T8">
        <f t="shared" ca="1" si="2"/>
        <v>315</v>
      </c>
      <c r="U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v>
      </c>
      <c r="V8" t="str">
        <f t="shared" si="4"/>
        <v>{"dy":3,"sl":2,"id":"Actor1005m","stats":{"tr":3,"trp":6,"str":8,"dex":7,"int":0,"vit":0,"train":0,"wgGr0":0,"wgGr1":0,"wgGr2":0,"wgGr3":18,"wgLk":321}}</v>
      </c>
      <c r="Z8">
        <v>7</v>
      </c>
      <c r="AA8" t="s">
        <v>325</v>
      </c>
      <c r="AC8">
        <v>7</v>
      </c>
      <c r="AD8">
        <v>125</v>
      </c>
    </row>
    <row r="9" spans="1:30">
      <c r="A9">
        <v>4</v>
      </c>
      <c r="B9">
        <v>1</v>
      </c>
      <c r="C9" t="str">
        <f t="shared" ca="1" si="0"/>
        <v>Actor3021m</v>
      </c>
      <c r="D9" t="str">
        <f>IF(ISBLANK(F9),"",
IFERROR(VLOOKUP(F9,[2]ActorTable!$A:$H,MATCH("이름참고",[2]ActorTable!$1:$1,0),0),"캐릭터없음"))</f>
        <v>닉스</v>
      </c>
      <c r="E9" t="str">
        <f t="shared" si="1"/>
        <v/>
      </c>
      <c r="F9" t="s">
        <v>462</v>
      </c>
      <c r="G9">
        <v>3</v>
      </c>
      <c r="H9">
        <v>6</v>
      </c>
      <c r="I9">
        <v>0</v>
      </c>
      <c r="J9">
        <v>0</v>
      </c>
      <c r="K9">
        <v>15</v>
      </c>
      <c r="L9">
        <v>0</v>
      </c>
      <c r="M9">
        <v>0</v>
      </c>
      <c r="N9">
        <v>0</v>
      </c>
      <c r="O9">
        <v>0</v>
      </c>
      <c r="P9">
        <v>0</v>
      </c>
      <c r="Q9">
        <v>18</v>
      </c>
      <c r="R9">
        <v>300</v>
      </c>
      <c r="S9" t="str">
        <f>IFERROR(VLOOKUP(R9,[2]WingLookTable!$A:$B,2,0),"캐릭터없음")</f>
        <v>Wing_DustBlueOtherOtherStripeSlow</v>
      </c>
      <c r="T9">
        <f t="shared" ca="1" si="2"/>
        <v>360</v>
      </c>
      <c r="U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v>
      </c>
      <c r="V9" t="str">
        <f t="shared" si="4"/>
        <v>{"dy":4,"sl":1,"id":"Actor1109m","stats":{"tr":3,"trp":6,"str":0,"dex":0,"int":15,"vit":0,"train":0,"wgGr0":0,"wgGr1":0,"wgGr2":0,"wgGr3":18,"wgLk":300}}</v>
      </c>
      <c r="Z9">
        <v>8</v>
      </c>
      <c r="AA9" t="s">
        <v>326</v>
      </c>
      <c r="AC9">
        <v>8</v>
      </c>
      <c r="AD9">
        <v>129</v>
      </c>
    </row>
    <row r="10" spans="1:30">
      <c r="A10">
        <v>4</v>
      </c>
      <c r="B10">
        <v>2</v>
      </c>
      <c r="C10" t="str">
        <f t="shared" ca="1" si="0"/>
        <v>Actor1216m</v>
      </c>
      <c r="D10" t="str">
        <f>IF(ISBLANK(F10),"",
IFERROR(VLOOKUP(F10,[2]ActorTable!$A:$H,MATCH("이름참고",[2]ActorTable!$1:$1,0),0),"캐릭터없음"))</f>
        <v>그루퍼스</v>
      </c>
      <c r="E10" t="str">
        <f t="shared" si="1"/>
        <v/>
      </c>
      <c r="F10" t="s">
        <v>463</v>
      </c>
      <c r="G10">
        <v>3</v>
      </c>
      <c r="H10">
        <v>6</v>
      </c>
      <c r="I10">
        <v>0</v>
      </c>
      <c r="J10">
        <v>15</v>
      </c>
      <c r="K10">
        <v>0</v>
      </c>
      <c r="L10">
        <v>0</v>
      </c>
      <c r="M10">
        <v>0</v>
      </c>
      <c r="N10">
        <v>0</v>
      </c>
      <c r="O10">
        <v>0</v>
      </c>
      <c r="P10">
        <v>0</v>
      </c>
      <c r="Q10">
        <v>18</v>
      </c>
      <c r="R10">
        <v>356</v>
      </c>
      <c r="S10" t="str">
        <f>IFERROR(VLOOKUP(R10,[2]WingLookTable!$A:$B,2,0),"캐릭터없음")</f>
        <v>Wing_GreenOtherPatternOtherFast</v>
      </c>
      <c r="T10">
        <f t="shared" ca="1" si="2"/>
        <v>163</v>
      </c>
      <c r="U1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v>
      </c>
      <c r="V10" t="str">
        <f t="shared" si="4"/>
        <v>{"dy":4,"sl":2,"id":"Actor2010m","stats":{"tr":3,"trp":6,"str":0,"dex":15,"int":0,"vit":0,"train":0,"wgGr0":0,"wgGr1":0,"wgGr2":0,"wgGr3":18,"wgLk":356}}</v>
      </c>
      <c r="Z10">
        <v>9</v>
      </c>
      <c r="AA10" t="s">
        <v>327</v>
      </c>
      <c r="AC10">
        <v>9</v>
      </c>
      <c r="AD10">
        <v>133</v>
      </c>
    </row>
    <row r="11" spans="1:30">
      <c r="A11">
        <v>5</v>
      </c>
      <c r="B11">
        <v>1</v>
      </c>
      <c r="C11" t="str">
        <f t="shared" ca="1" si="0"/>
        <v>Actor0037m</v>
      </c>
      <c r="D11" t="str">
        <f>IF(ISBLANK(F11),"",
IFERROR(VLOOKUP(F11,[2]ActorTable!$A:$H,MATCH("이름참고",[2]ActorTable!$1:$1,0),0),"캐릭터없음"))</f>
        <v>미네락</v>
      </c>
      <c r="E11" t="str">
        <f t="shared" si="1"/>
        <v/>
      </c>
      <c r="F11" t="s">
        <v>465</v>
      </c>
      <c r="G11">
        <v>3</v>
      </c>
      <c r="H11">
        <v>6</v>
      </c>
      <c r="I11">
        <v>0</v>
      </c>
      <c r="J11">
        <v>15</v>
      </c>
      <c r="K11">
        <v>0</v>
      </c>
      <c r="L11">
        <v>0</v>
      </c>
      <c r="M11">
        <v>0</v>
      </c>
      <c r="N11">
        <v>0</v>
      </c>
      <c r="O11">
        <v>0</v>
      </c>
      <c r="P11">
        <v>0</v>
      </c>
      <c r="Q11">
        <v>18</v>
      </c>
      <c r="R11">
        <v>214</v>
      </c>
      <c r="S11" t="str">
        <f>IFERROR(VLOOKUP(R11,[2]WingLookTable!$A:$B,2,0),"캐릭터없음")</f>
        <v>Wing_GrayStripeSineFullFast</v>
      </c>
      <c r="T11">
        <f t="shared" ca="1" si="2"/>
        <v>348</v>
      </c>
      <c r="U1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v>
      </c>
      <c r="V11" t="str">
        <f t="shared" si="4"/>
        <v>{"dy":5,"sl":1,"id":"Actor2120m","stats":{"tr":3,"trp":6,"str":0,"dex":15,"int":0,"vit":0,"train":0,"wgGr0":0,"wgGr1":0,"wgGr2":0,"wgGr3":18,"wgLk":214}}</v>
      </c>
      <c r="Z11">
        <v>10</v>
      </c>
      <c r="AA11" t="s">
        <v>328</v>
      </c>
      <c r="AC11">
        <v>10</v>
      </c>
      <c r="AD11">
        <v>137</v>
      </c>
    </row>
    <row r="12" spans="1:30">
      <c r="A12">
        <v>5</v>
      </c>
      <c r="B12">
        <v>2</v>
      </c>
      <c r="C12" t="str">
        <f t="shared" ca="1" si="0"/>
        <v>Actor3231m</v>
      </c>
      <c r="D12" t="str">
        <f>IF(ISBLANK(F12),"",
IFERROR(VLOOKUP(F12,[2]ActorTable!$A:$H,MATCH("이름참고",[2]ActorTable!$1:$1,0),0),"캐릭터없음"))</f>
        <v>롤라</v>
      </c>
      <c r="E12" t="str">
        <f t="shared" si="1"/>
        <v/>
      </c>
      <c r="F12" t="s">
        <v>466</v>
      </c>
      <c r="G12">
        <v>3</v>
      </c>
      <c r="H12">
        <v>6</v>
      </c>
      <c r="I12">
        <v>0</v>
      </c>
      <c r="J12">
        <v>0</v>
      </c>
      <c r="K12">
        <v>15</v>
      </c>
      <c r="L12">
        <v>0</v>
      </c>
      <c r="M12">
        <v>0</v>
      </c>
      <c r="N12">
        <v>0</v>
      </c>
      <c r="O12">
        <v>0</v>
      </c>
      <c r="P12">
        <v>0</v>
      </c>
      <c r="Q12">
        <v>18</v>
      </c>
      <c r="R12">
        <v>348</v>
      </c>
      <c r="S12" t="str">
        <f>IFERROR(VLOOKUP(R12,[2]WingLookTable!$A:$B,2,0),"캐릭터없음")</f>
        <v>Wing_DustYellowSineSineOtherFast</v>
      </c>
      <c r="T12">
        <f t="shared" ca="1" si="2"/>
        <v>284</v>
      </c>
      <c r="U1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v>
      </c>
      <c r="V12" t="str">
        <f t="shared" si="4"/>
        <v>{"dy":5,"sl":2,"id":"Actor3019m","stats":{"tr":3,"trp":6,"str":0,"dex":0,"int":15,"vit":0,"train":0,"wgGr0":0,"wgGr1":0,"wgGr2":0,"wgGr3":18,"wgLk":348}}</v>
      </c>
      <c r="Z12">
        <v>11</v>
      </c>
      <c r="AA12" t="s">
        <v>329</v>
      </c>
      <c r="AC12">
        <v>11</v>
      </c>
      <c r="AD12">
        <v>141</v>
      </c>
    </row>
    <row r="13" spans="1:30">
      <c r="A13">
        <v>6</v>
      </c>
      <c r="B13">
        <v>1</v>
      </c>
      <c r="C13" t="str">
        <f t="shared" ca="1" si="0"/>
        <v>Actor0037m</v>
      </c>
      <c r="D13" t="str">
        <f>IF(ISBLANK(F13),"",
IFERROR(VLOOKUP(F13,[2]ActorTable!$A:$H,MATCH("이름참고",[2]ActorTable!$1:$1,0),0),"캐릭터없음"))</f>
        <v>라무무</v>
      </c>
      <c r="E13" t="str">
        <f t="shared" si="1"/>
        <v/>
      </c>
      <c r="F13" t="s">
        <v>468</v>
      </c>
      <c r="G13">
        <v>3</v>
      </c>
      <c r="H13">
        <v>6</v>
      </c>
      <c r="I13">
        <v>0</v>
      </c>
      <c r="J13">
        <v>5</v>
      </c>
      <c r="K13">
        <v>10</v>
      </c>
      <c r="L13">
        <v>0</v>
      </c>
      <c r="M13">
        <v>0</v>
      </c>
      <c r="N13">
        <v>0</v>
      </c>
      <c r="O13">
        <v>0</v>
      </c>
      <c r="P13">
        <v>0</v>
      </c>
      <c r="Q13">
        <v>18</v>
      </c>
      <c r="R13">
        <v>181</v>
      </c>
      <c r="S13" t="str">
        <f>IFERROR(VLOOKUP(R13,[2]WingLookTable!$A:$B,2,0),"캐릭터없음")</f>
        <v>Wing_DustPurpleNoiseOtherStripeSlow</v>
      </c>
      <c r="T13">
        <f t="shared" ca="1" si="2"/>
        <v>109</v>
      </c>
      <c r="U1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v>
      </c>
      <c r="V13" t="str">
        <f t="shared" si="4"/>
        <v>{"dy":6,"sl":1,"id":"Actor3231m","stats":{"tr":3,"trp":6,"str":0,"dex":5,"int":10,"vit":0,"train":0,"wgGr0":0,"wgGr1":0,"wgGr2":0,"wgGr3":18,"wgLk":181}}</v>
      </c>
      <c r="Z13">
        <v>12</v>
      </c>
      <c r="AA13" t="s">
        <v>330</v>
      </c>
      <c r="AC13">
        <v>12</v>
      </c>
      <c r="AD13">
        <v>145</v>
      </c>
    </row>
    <row r="14" spans="1:30">
      <c r="A14">
        <v>6</v>
      </c>
      <c r="B14">
        <v>2</v>
      </c>
      <c r="C14" t="str">
        <f t="shared" ca="1" si="0"/>
        <v>Actor2011m</v>
      </c>
      <c r="D14" t="str">
        <f>IF(ISBLANK(F14),"",
IFERROR(VLOOKUP(F14,[2]ActorTable!$A:$H,MATCH("이름참고",[2]ActorTable!$1:$1,0),0),"캐릭터없음"))</f>
        <v>테이슨</v>
      </c>
      <c r="E14" t="str">
        <f t="shared" si="1"/>
        <v/>
      </c>
      <c r="F14" t="s">
        <v>493</v>
      </c>
      <c r="G14">
        <v>3</v>
      </c>
      <c r="H14">
        <v>6</v>
      </c>
      <c r="I14">
        <v>0</v>
      </c>
      <c r="J14">
        <v>10</v>
      </c>
      <c r="K14">
        <v>5</v>
      </c>
      <c r="L14">
        <v>0</v>
      </c>
      <c r="M14">
        <v>0</v>
      </c>
      <c r="N14">
        <v>0</v>
      </c>
      <c r="O14">
        <v>0</v>
      </c>
      <c r="P14">
        <v>0</v>
      </c>
      <c r="Q14">
        <v>18</v>
      </c>
      <c r="R14">
        <v>113</v>
      </c>
      <c r="S14" t="str">
        <f>IFERROR(VLOOKUP(R14,[2]WingLookTable!$A:$B,2,0),"캐릭터없음")</f>
        <v>Wing_BlueSineFullStripeFast</v>
      </c>
      <c r="T14">
        <f t="shared" ca="1" si="2"/>
        <v>137</v>
      </c>
      <c r="U1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v>
      </c>
      <c r="V14" t="str">
        <f t="shared" si="4"/>
        <v>{"dy":6,"sl":2,"id":"Actor1108m","stats":{"tr":3,"trp":6,"str":0,"dex":10,"int":5,"vit":0,"train":0,"wgGr0":0,"wgGr1":0,"wgGr2":0,"wgGr3":18,"wgLk":113}}</v>
      </c>
      <c r="Z14">
        <v>13</v>
      </c>
      <c r="AA14" t="s">
        <v>331</v>
      </c>
      <c r="AC14">
        <v>13</v>
      </c>
      <c r="AD14">
        <v>148</v>
      </c>
    </row>
    <row r="15" spans="1:30">
      <c r="A15">
        <v>7</v>
      </c>
      <c r="B15">
        <v>1</v>
      </c>
      <c r="C15" t="str">
        <f t="shared" ca="1" si="0"/>
        <v>Actor3022m</v>
      </c>
      <c r="D15" t="str">
        <f>IF(ISBLANK(F15),"",
IFERROR(VLOOKUP(F15,[2]ActorTable!$A:$H,MATCH("이름참고",[2]ActorTable!$1:$1,0),0),"캐릭터없음"))</f>
        <v>클레타</v>
      </c>
      <c r="E15" t="str">
        <f t="shared" si="1"/>
        <v/>
      </c>
      <c r="F15" t="s">
        <v>469</v>
      </c>
      <c r="G15">
        <v>3</v>
      </c>
      <c r="H15">
        <v>6</v>
      </c>
      <c r="I15">
        <v>10</v>
      </c>
      <c r="J15">
        <v>0</v>
      </c>
      <c r="K15">
        <v>5</v>
      </c>
      <c r="L15">
        <v>0</v>
      </c>
      <c r="M15">
        <v>0</v>
      </c>
      <c r="N15">
        <v>0</v>
      </c>
      <c r="O15">
        <v>0</v>
      </c>
      <c r="P15">
        <v>0</v>
      </c>
      <c r="Q15">
        <v>18</v>
      </c>
      <c r="R15">
        <v>318</v>
      </c>
      <c r="S15" t="str">
        <f>IFERROR(VLOOKUP(R15,[2]WingLookTable!$A:$B,2,0),"캐릭터없음")</f>
        <v>Wing_DustMultiOtherOtherOtherFast</v>
      </c>
      <c r="T15">
        <f t="shared" ca="1" si="2"/>
        <v>360</v>
      </c>
      <c r="U1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v>
      </c>
      <c r="V15" t="str">
        <f t="shared" si="4"/>
        <v>{"dy":7,"sl":1,"id":"Actor0240m","stats":{"tr":3,"trp":6,"str":10,"dex":0,"int":5,"vit":0,"train":0,"wgGr0":0,"wgGr1":0,"wgGr2":0,"wgGr3":18,"wgLk":318}}</v>
      </c>
      <c r="Z15">
        <v>14</v>
      </c>
      <c r="AA15" t="s">
        <v>332</v>
      </c>
      <c r="AC15">
        <v>14</v>
      </c>
      <c r="AD15">
        <v>151</v>
      </c>
    </row>
    <row r="16" spans="1:30">
      <c r="A16">
        <v>7</v>
      </c>
      <c r="B16">
        <v>2</v>
      </c>
      <c r="C16" t="str">
        <f t="shared" ca="1" si="0"/>
        <v>Actor0030m</v>
      </c>
      <c r="D16" t="str">
        <f>IF(ISBLANK(F16),"",
IFERROR(VLOOKUP(F16,[2]ActorTable!$A:$H,MATCH("이름참고",[2]ActorTable!$1:$1,0),0),"캐릭터없음"))</f>
        <v>도스로프</v>
      </c>
      <c r="E16" t="str">
        <f>IF(AND(B16=1,NOT(ISBLANK(F16))),
IF(F16=F17,"같음",""),"")</f>
        <v/>
      </c>
      <c r="F16" t="s">
        <v>467</v>
      </c>
      <c r="G16">
        <v>3</v>
      </c>
      <c r="H16">
        <v>6</v>
      </c>
      <c r="I16">
        <v>0</v>
      </c>
      <c r="J16">
        <v>0</v>
      </c>
      <c r="K16">
        <v>15</v>
      </c>
      <c r="L16">
        <v>0</v>
      </c>
      <c r="M16">
        <v>0</v>
      </c>
      <c r="N16">
        <v>0</v>
      </c>
      <c r="O16">
        <v>0</v>
      </c>
      <c r="P16">
        <v>0</v>
      </c>
      <c r="Q16">
        <v>18</v>
      </c>
      <c r="R16">
        <v>205</v>
      </c>
      <c r="S16" t="str">
        <f>IFERROR(VLOOKUP(R16,[2]WingLookTable!$A:$B,2,0),"캐릭터없음")</f>
        <v>Wing_FirePatternPatternFullFast</v>
      </c>
      <c r="T16">
        <f t="shared" ca="1" si="2"/>
        <v>226</v>
      </c>
      <c r="U1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v>
      </c>
      <c r="V16" t="str">
        <f t="shared" si="4"/>
        <v>{"dy":7,"sl":2,"id":"Actor0030m","stats":{"tr":3,"trp":6,"str":0,"dex":0,"int":15,"vit":0,"train":0,"wgGr0":0,"wgGr1":0,"wgGr2":0,"wgGr3":18,"wgLk":205}}</v>
      </c>
      <c r="Z16">
        <v>15</v>
      </c>
      <c r="AA16" t="s">
        <v>333</v>
      </c>
      <c r="AC16">
        <v>15</v>
      </c>
      <c r="AD16">
        <v>154</v>
      </c>
    </row>
    <row r="17" spans="1:30">
      <c r="A17">
        <v>8</v>
      </c>
      <c r="B17">
        <v>1</v>
      </c>
      <c r="C17" t="str">
        <f t="shared" ca="1" si="0"/>
        <v>Actor1141m</v>
      </c>
      <c r="D17" t="str">
        <f>IF(ISBLANK(F17),"",
IFERROR(VLOOKUP(F17,[2]ActorTable!$A:$H,MATCH("이름참고",[2]ActorTable!$1:$1,0),0),"캐릭터없음"))</f>
        <v>프로토27</v>
      </c>
      <c r="E17" t="str">
        <f t="shared" si="1"/>
        <v/>
      </c>
      <c r="F17" t="s">
        <v>470</v>
      </c>
      <c r="G17">
        <v>3</v>
      </c>
      <c r="H17">
        <v>6</v>
      </c>
      <c r="I17">
        <v>8</v>
      </c>
      <c r="J17">
        <v>0</v>
      </c>
      <c r="K17">
        <v>0</v>
      </c>
      <c r="L17">
        <v>7</v>
      </c>
      <c r="M17">
        <v>0</v>
      </c>
      <c r="N17">
        <v>0</v>
      </c>
      <c r="O17">
        <v>0</v>
      </c>
      <c r="P17">
        <v>0</v>
      </c>
      <c r="Q17">
        <v>18</v>
      </c>
      <c r="R17">
        <v>166</v>
      </c>
      <c r="S17" t="str">
        <f>IFERROR(VLOOKUP(R17,[2]WingLookTable!$A:$B,2,0),"캐릭터없음")</f>
        <v>Wing_DustMultiNoisePatternFullFast</v>
      </c>
      <c r="T17">
        <f t="shared" ca="1" si="2"/>
        <v>309</v>
      </c>
      <c r="U1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v>
      </c>
      <c r="V17" t="str">
        <f t="shared" si="4"/>
        <v>{"dy":8,"sl":1,"id":"Actor1216m","stats":{"tr":3,"trp":6,"str":8,"dex":0,"int":0,"vit":7,"train":0,"wgGr0":0,"wgGr1":0,"wgGr2":0,"wgGr3":18,"wgLk":166}}</v>
      </c>
      <c r="Z17">
        <v>16</v>
      </c>
      <c r="AA17" t="s">
        <v>334</v>
      </c>
      <c r="AC17">
        <v>16</v>
      </c>
      <c r="AD17">
        <v>157</v>
      </c>
    </row>
    <row r="18" spans="1:30">
      <c r="A18">
        <v>8</v>
      </c>
      <c r="B18">
        <v>2</v>
      </c>
      <c r="C18" t="str">
        <f t="shared" ca="1" si="0"/>
        <v>Actor2015m</v>
      </c>
      <c r="D18" t="str">
        <f>IF(ISBLANK(F18),"",
IFERROR(VLOOKUP(F18,[2]ActorTable!$A:$H,MATCH("이름참고",[2]ActorTable!$1:$1,0),0),"캐릭터없음"))</f>
        <v>케이저</v>
      </c>
      <c r="E18" t="str">
        <f t="shared" si="1"/>
        <v/>
      </c>
      <c r="F18" t="s">
        <v>471</v>
      </c>
      <c r="G18">
        <v>3</v>
      </c>
      <c r="H18">
        <v>6</v>
      </c>
      <c r="I18">
        <v>10</v>
      </c>
      <c r="J18">
        <v>5</v>
      </c>
      <c r="K18">
        <v>0</v>
      </c>
      <c r="L18">
        <v>0</v>
      </c>
      <c r="M18">
        <v>0</v>
      </c>
      <c r="N18">
        <v>0</v>
      </c>
      <c r="O18">
        <v>0</v>
      </c>
      <c r="P18">
        <v>0</v>
      </c>
      <c r="Q18">
        <v>18</v>
      </c>
      <c r="R18">
        <v>208</v>
      </c>
      <c r="S18" t="str">
        <f>IFERROR(VLOOKUP(R18,[2]WingLookTable!$A:$B,2,0),"캐릭터없음")</f>
        <v>Wing_FireSineBeeFullSlow</v>
      </c>
      <c r="T18">
        <f t="shared" ca="1" si="2"/>
        <v>117</v>
      </c>
      <c r="U1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v>
      </c>
      <c r="V18" t="str">
        <f t="shared" si="4"/>
        <v>{"dy":8,"sl":2,"id":"Actor0113m","stats":{"tr":3,"trp":6,"str":10,"dex":5,"int":0,"vit":0,"train":0,"wgGr0":0,"wgGr1":0,"wgGr2":0,"wgGr3":18,"wgLk":208}}</v>
      </c>
      <c r="Z18">
        <v>17</v>
      </c>
      <c r="AA18" t="s">
        <v>335</v>
      </c>
      <c r="AC18">
        <v>17</v>
      </c>
      <c r="AD18">
        <v>160</v>
      </c>
    </row>
    <row r="19" spans="1:30">
      <c r="A19">
        <v>9</v>
      </c>
      <c r="B19">
        <v>1</v>
      </c>
      <c r="C19" t="str">
        <f t="shared" ca="1" si="0"/>
        <v>Actor2120m</v>
      </c>
      <c r="D19" t="str">
        <f>IF(ISBLANK(F19),"",
IFERROR(VLOOKUP(F19,[2]ActorTable!$A:$H,MATCH("이름참고",[2]ActorTable!$1:$1,0),0),"캐릭터없음"))</f>
        <v>데브샤</v>
      </c>
      <c r="E19" t="str">
        <f t="shared" si="1"/>
        <v/>
      </c>
      <c r="F19" t="s">
        <v>321</v>
      </c>
      <c r="G19">
        <v>3</v>
      </c>
      <c r="H19">
        <v>6</v>
      </c>
      <c r="I19">
        <v>0</v>
      </c>
      <c r="J19">
        <v>0</v>
      </c>
      <c r="K19">
        <v>15</v>
      </c>
      <c r="L19">
        <v>0</v>
      </c>
      <c r="M19">
        <v>0</v>
      </c>
      <c r="N19">
        <v>0</v>
      </c>
      <c r="O19">
        <v>0</v>
      </c>
      <c r="P19">
        <v>0</v>
      </c>
      <c r="Q19">
        <v>18</v>
      </c>
      <c r="R19">
        <v>363</v>
      </c>
      <c r="S19" t="str">
        <f>IFERROR(VLOOKUP(R19,[2]WingLookTable!$A:$B,2,0),"캐릭터없음")</f>
        <v>Wing_PinkOtherFullOtherFast</v>
      </c>
      <c r="T19">
        <f t="shared" ca="1" si="2"/>
        <v>151</v>
      </c>
      <c r="U1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v>
      </c>
      <c r="V19" t="str">
        <f t="shared" si="4"/>
        <v>{"dy":9,"sl":1,"id":"Actor2103m","stats":{"tr":3,"trp":6,"str":0,"dex":0,"int":15,"vit":0,"train":0,"wgGr0":0,"wgGr1":0,"wgGr2":0,"wgGr3":18,"wgLk":363}}</v>
      </c>
      <c r="Z19">
        <v>18</v>
      </c>
      <c r="AA19" t="s">
        <v>336</v>
      </c>
      <c r="AC19">
        <v>18</v>
      </c>
      <c r="AD19">
        <v>163</v>
      </c>
    </row>
    <row r="20" spans="1:30">
      <c r="A20">
        <v>9</v>
      </c>
      <c r="B20">
        <v>2</v>
      </c>
      <c r="C20" t="str">
        <f t="shared" ca="1" si="0"/>
        <v>Actor3022m</v>
      </c>
      <c r="D20" t="str">
        <f>IF(ISBLANK(F20),"",
IFERROR(VLOOKUP(F20,[2]ActorTable!$A:$H,MATCH("이름참고",[2]ActorTable!$1:$1,0),0),"캐릭터없음"))</f>
        <v>클라크</v>
      </c>
      <c r="E20" t="str">
        <f t="shared" si="1"/>
        <v/>
      </c>
      <c r="F20" t="s">
        <v>328</v>
      </c>
      <c r="G20">
        <v>3</v>
      </c>
      <c r="H20">
        <v>6</v>
      </c>
      <c r="I20">
        <v>0</v>
      </c>
      <c r="J20">
        <v>15</v>
      </c>
      <c r="K20">
        <v>0</v>
      </c>
      <c r="L20">
        <v>0</v>
      </c>
      <c r="M20">
        <v>0</v>
      </c>
      <c r="N20">
        <v>0</v>
      </c>
      <c r="O20">
        <v>0</v>
      </c>
      <c r="P20">
        <v>0</v>
      </c>
      <c r="Q20">
        <v>18</v>
      </c>
      <c r="R20">
        <v>366</v>
      </c>
      <c r="S20" t="str">
        <f>IFERROR(VLOOKUP(R20,[2]WingLookTable!$A:$B,2,0),"캐릭터없음")</f>
        <v>Wing_RedNoiseNoiseOtherFast</v>
      </c>
      <c r="T20">
        <f t="shared" ca="1" si="2"/>
        <v>284</v>
      </c>
      <c r="U2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v>
      </c>
      <c r="V20" t="str">
        <f t="shared" si="4"/>
        <v>{"dy":9,"sl":2,"id":"Actor2011m","stats":{"tr":3,"trp":6,"str":0,"dex":15,"int":0,"vit":0,"train":0,"wgGr0":0,"wgGr1":0,"wgGr2":0,"wgGr3":18,"wgLk":366}}</v>
      </c>
      <c r="Z20">
        <v>19</v>
      </c>
      <c r="AA20" t="s">
        <v>337</v>
      </c>
      <c r="AC20">
        <v>19</v>
      </c>
      <c r="AD20">
        <v>166</v>
      </c>
    </row>
    <row r="21" spans="1:30">
      <c r="A21">
        <v>10</v>
      </c>
      <c r="B21">
        <v>1</v>
      </c>
      <c r="C21" t="str">
        <f t="shared" ca="1" si="0"/>
        <v>Actor3022m</v>
      </c>
      <c r="D21" t="str">
        <f>IF(ISBLANK(F21),"",
IFERROR(VLOOKUP(F21,[2]ActorTable!$A:$H,MATCH("이름참고",[2]ActorTable!$1:$1,0),0),"캐릭터없음"))</f>
        <v>닉스</v>
      </c>
      <c r="E21" t="str">
        <f t="shared" si="1"/>
        <v/>
      </c>
      <c r="F21" t="s">
        <v>386</v>
      </c>
      <c r="G21">
        <v>3</v>
      </c>
      <c r="H21">
        <v>6</v>
      </c>
      <c r="I21">
        <v>0</v>
      </c>
      <c r="J21">
        <v>0</v>
      </c>
      <c r="K21">
        <v>15</v>
      </c>
      <c r="L21">
        <v>0</v>
      </c>
      <c r="M21">
        <v>0</v>
      </c>
      <c r="N21">
        <v>0</v>
      </c>
      <c r="O21">
        <v>0</v>
      </c>
      <c r="P21">
        <v>0</v>
      </c>
      <c r="Q21">
        <v>18</v>
      </c>
      <c r="R21">
        <v>141</v>
      </c>
      <c r="S21" t="str">
        <f>IFERROR(VLOOKUP(R21,[2]WingLookTable!$A:$B,2,0),"캐릭터없음")</f>
        <v>Wing_DustBlueOtherFullOtherFast</v>
      </c>
      <c r="T21">
        <f t="shared" ca="1" si="2"/>
        <v>324</v>
      </c>
      <c r="U2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v>
      </c>
      <c r="V21" t="str">
        <f t="shared" si="4"/>
        <v>{"dy":10,"sl":1,"id":"Actor1109m","stats":{"tr":3,"trp":6,"str":0,"dex":0,"int":15,"vit":0,"train":0,"wgGr0":0,"wgGr1":0,"wgGr2":0,"wgGr3":18,"wgLk":141}}</v>
      </c>
      <c r="Z21">
        <v>20</v>
      </c>
      <c r="AA21" t="s">
        <v>338</v>
      </c>
      <c r="AC21">
        <v>20</v>
      </c>
      <c r="AD21">
        <v>169</v>
      </c>
    </row>
    <row r="22" spans="1:30">
      <c r="A22">
        <v>10</v>
      </c>
      <c r="B22">
        <v>2</v>
      </c>
      <c r="C22" t="str">
        <f t="shared" ca="1" si="0"/>
        <v>Actor2120m</v>
      </c>
      <c r="D22" t="str">
        <f>IF(ISBLANK(F22),"",
IFERROR(VLOOKUP(F22,[2]ActorTable!$A:$H,MATCH("이름참고",[2]ActorTable!$1:$1,0),0),"캐릭터없음"))</f>
        <v>헤르윈</v>
      </c>
      <c r="E22" t="str">
        <f t="shared" si="1"/>
        <v/>
      </c>
      <c r="F22" t="s">
        <v>474</v>
      </c>
      <c r="G22">
        <v>3</v>
      </c>
      <c r="H22">
        <v>6</v>
      </c>
      <c r="I22">
        <v>8</v>
      </c>
      <c r="J22">
        <v>7</v>
      </c>
      <c r="K22">
        <v>0</v>
      </c>
      <c r="L22">
        <v>0</v>
      </c>
      <c r="M22">
        <v>0</v>
      </c>
      <c r="N22">
        <v>0</v>
      </c>
      <c r="O22">
        <v>0</v>
      </c>
      <c r="P22">
        <v>0</v>
      </c>
      <c r="Q22">
        <v>18</v>
      </c>
      <c r="R22">
        <v>297</v>
      </c>
      <c r="S22" t="str">
        <f>IFERROR(VLOOKUP(R22,[2]WingLookTable!$A:$B,2,0),"캐릭터없음")</f>
        <v>Wing_DustBlueOtherNoiseOtherFast</v>
      </c>
      <c r="T22">
        <f t="shared" ca="1" si="2"/>
        <v>145</v>
      </c>
      <c r="U2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v>
      </c>
      <c r="V22" t="str">
        <f t="shared" si="4"/>
        <v>{"dy":10,"sl":2,"id":"Actor0007m","stats":{"tr":3,"trp":6,"str":8,"dex":7,"int":0,"vit":0,"train":0,"wgGr0":0,"wgGr1":0,"wgGr2":0,"wgGr3":18,"wgLk":297}}</v>
      </c>
      <c r="Z22">
        <v>21</v>
      </c>
      <c r="AA22" t="s">
        <v>339</v>
      </c>
      <c r="AC22">
        <v>21</v>
      </c>
      <c r="AD22">
        <v>172</v>
      </c>
    </row>
    <row r="23" spans="1:30">
      <c r="A23">
        <v>11</v>
      </c>
      <c r="B23">
        <v>1</v>
      </c>
      <c r="C23" t="str">
        <f t="shared" ca="1" si="0"/>
        <v>Actor2128m</v>
      </c>
      <c r="D23" t="str">
        <f>IF(ISBLANK(F23),"",
IFERROR(VLOOKUP(F23,[2]ActorTable!$A:$H,MATCH("이름참고",[2]ActorTable!$1:$1,0),0),"캐릭터없음"))</f>
        <v>슬로니카</v>
      </c>
      <c r="E23" t="str">
        <f t="shared" si="1"/>
        <v/>
      </c>
      <c r="F23" t="s">
        <v>384</v>
      </c>
      <c r="G23">
        <v>3</v>
      </c>
      <c r="H23">
        <v>6</v>
      </c>
      <c r="I23">
        <v>0</v>
      </c>
      <c r="J23">
        <v>15</v>
      </c>
      <c r="K23">
        <v>0</v>
      </c>
      <c r="L23">
        <v>0</v>
      </c>
      <c r="M23">
        <v>0</v>
      </c>
      <c r="N23">
        <v>0</v>
      </c>
      <c r="O23">
        <v>0</v>
      </c>
      <c r="P23">
        <v>0</v>
      </c>
      <c r="Q23">
        <v>18</v>
      </c>
      <c r="R23">
        <v>125</v>
      </c>
      <c r="S23" t="str">
        <f>IFERROR(VLOOKUP(R23,[2]WingLookTable!$A:$B,2,0),"캐릭터없음")</f>
        <v>Wing_CyanOtherBeeOtherSlow</v>
      </c>
      <c r="T23">
        <f t="shared" ca="1" si="2"/>
        <v>332</v>
      </c>
      <c r="U2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v>
      </c>
      <c r="V23" t="str">
        <f t="shared" si="4"/>
        <v>{"dy":11,"sl":1,"id":"Actor3114m","stats":{"tr":3,"trp":6,"str":0,"dex":15,"int":0,"vit":0,"train":0,"wgGr0":0,"wgGr1":0,"wgGr2":0,"wgGr3":18,"wgLk":125}}</v>
      </c>
      <c r="Z23">
        <v>22</v>
      </c>
      <c r="AA23" t="s">
        <v>340</v>
      </c>
      <c r="AC23">
        <v>22</v>
      </c>
      <c r="AD23">
        <v>175</v>
      </c>
    </row>
    <row r="24" spans="1:30">
      <c r="A24">
        <v>11</v>
      </c>
      <c r="B24">
        <v>2</v>
      </c>
      <c r="C24" t="str">
        <f t="shared" ca="1" si="0"/>
        <v>Actor3022m</v>
      </c>
      <c r="D24" t="str">
        <f>IF(ISBLANK(F24),"",
IFERROR(VLOOKUP(F24,[2]ActorTable!$A:$H,MATCH("이름참고",[2]ActorTable!$1:$1,0),0),"캐릭터없음"))</f>
        <v>클라크</v>
      </c>
      <c r="E24" t="str">
        <f t="shared" si="1"/>
        <v/>
      </c>
      <c r="F24" t="s">
        <v>399</v>
      </c>
      <c r="G24">
        <v>3</v>
      </c>
      <c r="H24">
        <v>6</v>
      </c>
      <c r="I24">
        <v>10</v>
      </c>
      <c r="J24">
        <v>0</v>
      </c>
      <c r="K24">
        <v>5</v>
      </c>
      <c r="L24">
        <v>0</v>
      </c>
      <c r="M24">
        <v>0</v>
      </c>
      <c r="N24">
        <v>0</v>
      </c>
      <c r="O24">
        <v>0</v>
      </c>
      <c r="P24">
        <v>0</v>
      </c>
      <c r="Q24">
        <v>18</v>
      </c>
      <c r="R24">
        <v>309</v>
      </c>
      <c r="S24" t="str">
        <f>IFERROR(VLOOKUP(R24,[2]WingLookTable!$A:$B,2,0),"캐릭터없음")</f>
        <v>Wing_DustMultiFullStripeOtherFast</v>
      </c>
      <c r="T24">
        <f t="shared" ca="1" si="2"/>
        <v>268</v>
      </c>
      <c r="U2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v>
      </c>
      <c r="V24" t="str">
        <f t="shared" si="4"/>
        <v>{"dy":11,"sl":2,"id":"Actor2011m","stats":{"tr":3,"trp":6,"str":10,"dex":0,"int":5,"vit":0,"train":0,"wgGr0":0,"wgGr1":0,"wgGr2":0,"wgGr3":18,"wgLk":309}}</v>
      </c>
      <c r="Z24">
        <v>23</v>
      </c>
      <c r="AA24" t="s">
        <v>341</v>
      </c>
      <c r="AC24">
        <v>23</v>
      </c>
      <c r="AD24">
        <v>178</v>
      </c>
    </row>
    <row r="25" spans="1:30">
      <c r="A25">
        <v>12</v>
      </c>
      <c r="B25">
        <v>1</v>
      </c>
      <c r="C25" t="str">
        <f t="shared" ca="1" si="0"/>
        <v>Actor2011m</v>
      </c>
      <c r="D25" t="str">
        <f>IF(ISBLANK(F25),"",
IFERROR(VLOOKUP(F25,[2]ActorTable!$A:$H,MATCH("이름참고",[2]ActorTable!$1:$1,0),0),"캐릭터없음"))</f>
        <v>플랜도</v>
      </c>
      <c r="E25" t="str">
        <f t="shared" si="1"/>
        <v/>
      </c>
      <c r="F25" t="s">
        <v>473</v>
      </c>
      <c r="G25">
        <v>3</v>
      </c>
      <c r="H25">
        <v>6</v>
      </c>
      <c r="I25">
        <v>0</v>
      </c>
      <c r="J25">
        <v>15</v>
      </c>
      <c r="K25">
        <v>0</v>
      </c>
      <c r="L25">
        <v>0</v>
      </c>
      <c r="M25">
        <v>0</v>
      </c>
      <c r="N25">
        <v>0</v>
      </c>
      <c r="O25">
        <v>0</v>
      </c>
      <c r="P25">
        <v>0</v>
      </c>
      <c r="Q25">
        <v>18</v>
      </c>
      <c r="R25">
        <v>214</v>
      </c>
      <c r="S25" t="str">
        <f>IFERROR(VLOOKUP(R25,[2]WingLookTable!$A:$B,2,0),"캐릭터없음")</f>
        <v>Wing_GrayStripeSineFullFast</v>
      </c>
      <c r="T25">
        <f t="shared" ca="1" si="2"/>
        <v>181</v>
      </c>
      <c r="U2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v>
      </c>
      <c r="V25" t="str">
        <f t="shared" si="4"/>
        <v>{"dy":12,"sl":1,"id":"Actor1039m","stats":{"tr":3,"trp":6,"str":0,"dex":15,"int":0,"vit":0,"train":0,"wgGr0":0,"wgGr1":0,"wgGr2":0,"wgGr3":18,"wgLk":214}}</v>
      </c>
      <c r="Z25">
        <v>24</v>
      </c>
      <c r="AA25" t="s">
        <v>342</v>
      </c>
      <c r="AC25">
        <v>24</v>
      </c>
      <c r="AD25">
        <v>181</v>
      </c>
    </row>
    <row r="26" spans="1:30">
      <c r="A26">
        <v>12</v>
      </c>
      <c r="B26">
        <v>2</v>
      </c>
      <c r="C26" t="str">
        <f t="shared" ca="1" si="0"/>
        <v>Actor0007m</v>
      </c>
      <c r="D26" t="str">
        <f>IF(ISBLANK(F26),"",
IFERROR(VLOOKUP(F26,[2]ActorTable!$A:$H,MATCH("이름참고",[2]ActorTable!$1:$1,0),0),"캐릭터없음"))</f>
        <v>솔</v>
      </c>
      <c r="E26" t="str">
        <f t="shared" si="1"/>
        <v/>
      </c>
      <c r="F26" t="s">
        <v>472</v>
      </c>
      <c r="G26">
        <v>3</v>
      </c>
      <c r="H26">
        <v>6</v>
      </c>
      <c r="I26">
        <v>0</v>
      </c>
      <c r="J26">
        <v>0</v>
      </c>
      <c r="K26">
        <v>15</v>
      </c>
      <c r="L26">
        <v>0</v>
      </c>
      <c r="M26">
        <v>0</v>
      </c>
      <c r="N26">
        <v>0</v>
      </c>
      <c r="O26">
        <v>0</v>
      </c>
      <c r="P26">
        <v>0</v>
      </c>
      <c r="Q26">
        <v>18</v>
      </c>
      <c r="R26">
        <v>321</v>
      </c>
      <c r="S26" t="str">
        <f>IFERROR(VLOOKUP(R26,[2]WingLookTable!$A:$B,2,0),"캐릭터없음")</f>
        <v>Wing_DustMultiOtherOtherOtherSlow</v>
      </c>
      <c r="T26">
        <f t="shared" ca="1" si="2"/>
        <v>141</v>
      </c>
      <c r="U2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v>
      </c>
      <c r="V26" t="str">
        <f t="shared" si="4"/>
        <v>{"dy":12,"sl":2,"id":"Actor2015m","stats":{"tr":3,"trp":6,"str":0,"dex":0,"int":15,"vit":0,"train":0,"wgGr0":0,"wgGr1":0,"wgGr2":0,"wgGr3":18,"wgLk":321}}</v>
      </c>
      <c r="Z26">
        <v>25</v>
      </c>
      <c r="AA26" t="s">
        <v>343</v>
      </c>
      <c r="AC26">
        <v>25</v>
      </c>
      <c r="AD26">
        <v>184</v>
      </c>
    </row>
    <row r="27" spans="1:30">
      <c r="A27">
        <v>13</v>
      </c>
      <c r="B27">
        <v>1</v>
      </c>
      <c r="C27" t="str">
        <f t="shared" ca="1" si="0"/>
        <v>Actor0113m</v>
      </c>
      <c r="D27" t="str">
        <f>IF(ISBLANK(F27),"",
IFERROR(VLOOKUP(F27,[2]ActorTable!$A:$H,MATCH("이름참고",[2]ActorTable!$1:$1,0),0),"캐릭터없음"))</f>
        <v>프로토27</v>
      </c>
      <c r="E27" t="str">
        <f t="shared" si="1"/>
        <v/>
      </c>
      <c r="F27" t="s">
        <v>356</v>
      </c>
      <c r="G27">
        <v>3</v>
      </c>
      <c r="H27">
        <v>6</v>
      </c>
      <c r="I27">
        <v>0</v>
      </c>
      <c r="J27">
        <v>15</v>
      </c>
      <c r="K27">
        <v>0</v>
      </c>
      <c r="L27">
        <v>0</v>
      </c>
      <c r="M27">
        <v>0</v>
      </c>
      <c r="N27">
        <v>0</v>
      </c>
      <c r="O27">
        <v>0</v>
      </c>
      <c r="P27">
        <v>0</v>
      </c>
      <c r="Q27">
        <v>18</v>
      </c>
      <c r="R27">
        <v>211</v>
      </c>
      <c r="S27" t="str">
        <f>IFERROR(VLOOKUP(R27,[2]WingLookTable!$A:$B,2,0),"캐릭터없음")</f>
        <v>Wing_FireSinePatternFullSlow</v>
      </c>
      <c r="T27">
        <f t="shared" ca="1" si="2"/>
        <v>294</v>
      </c>
      <c r="U2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v>
      </c>
      <c r="V27" t="str">
        <f t="shared" si="4"/>
        <v>{"dy":13,"sl":1,"id":"Actor1216m","stats":{"tr":3,"trp":6,"str":0,"dex":15,"int":0,"vit":0,"train":0,"wgGr0":0,"wgGr1":0,"wgGr2":0,"wgGr3":18,"wgLk":211}}</v>
      </c>
      <c r="Z27">
        <v>26</v>
      </c>
      <c r="AA27" t="s">
        <v>344</v>
      </c>
      <c r="AC27">
        <v>26</v>
      </c>
      <c r="AD27">
        <v>187</v>
      </c>
    </row>
    <row r="28" spans="1:30">
      <c r="A28">
        <v>13</v>
      </c>
      <c r="B28">
        <v>2</v>
      </c>
      <c r="C28" t="str">
        <f t="shared" ca="1" si="0"/>
        <v>Actor2011m</v>
      </c>
      <c r="D28" t="str">
        <f>IF(ISBLANK(F28),"",
IFERROR(VLOOKUP(F28,[2]ActorTable!$A:$H,MATCH("이름참고",[2]ActorTable!$1:$1,0),0),"캐릭터없음"))</f>
        <v>프리스</v>
      </c>
      <c r="E28" t="str">
        <f t="shared" si="1"/>
        <v/>
      </c>
      <c r="F28" t="s">
        <v>378</v>
      </c>
      <c r="G28">
        <v>3</v>
      </c>
      <c r="H28">
        <v>6</v>
      </c>
      <c r="I28">
        <v>0</v>
      </c>
      <c r="J28">
        <v>0</v>
      </c>
      <c r="K28">
        <v>15</v>
      </c>
      <c r="L28">
        <v>0</v>
      </c>
      <c r="M28">
        <v>0</v>
      </c>
      <c r="N28">
        <v>0</v>
      </c>
      <c r="O28">
        <v>0</v>
      </c>
      <c r="P28">
        <v>0</v>
      </c>
      <c r="Q28">
        <v>18</v>
      </c>
      <c r="R28">
        <v>223</v>
      </c>
      <c r="S28" t="str">
        <f>IFERROR(VLOOKUP(R28,[2]WingLookTable!$A:$B,2,0),"캐릭터없음")</f>
        <v>Wing_MultiFullOtherFullFast</v>
      </c>
      <c r="T28">
        <f t="shared" ca="1" si="2"/>
        <v>248</v>
      </c>
      <c r="U2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v>
      </c>
      <c r="V28" t="str">
        <f t="shared" si="4"/>
        <v>{"dy":13,"sl":2,"id":"Actor0125m","stats":{"tr":3,"trp":6,"str":0,"dex":0,"int":15,"vit":0,"train":0,"wgGr0":0,"wgGr1":0,"wgGr2":0,"wgGr3":18,"wgLk":223}}</v>
      </c>
      <c r="Z28">
        <v>27</v>
      </c>
      <c r="AA28" t="s">
        <v>345</v>
      </c>
      <c r="AC28">
        <v>27</v>
      </c>
      <c r="AD28">
        <v>190</v>
      </c>
    </row>
    <row r="29" spans="1:30">
      <c r="A29">
        <v>14</v>
      </c>
      <c r="B29">
        <v>1</v>
      </c>
      <c r="C29" t="str">
        <f t="shared" ca="1" si="0"/>
        <v>Actor0030m</v>
      </c>
      <c r="D29" t="str">
        <f>IF(ISBLANK(F29),"",
IFERROR(VLOOKUP(F29,[2]ActorTable!$A:$H,MATCH("이름참고",[2]ActorTable!$1:$1,0),0),"캐릭터없음"))</f>
        <v>클레타</v>
      </c>
      <c r="E29" t="str">
        <f t="shared" si="1"/>
        <v/>
      </c>
      <c r="F29" t="s">
        <v>379</v>
      </c>
      <c r="G29">
        <v>3</v>
      </c>
      <c r="H29">
        <v>6</v>
      </c>
      <c r="I29">
        <v>0</v>
      </c>
      <c r="J29">
        <v>0</v>
      </c>
      <c r="K29">
        <v>15</v>
      </c>
      <c r="L29">
        <v>0</v>
      </c>
      <c r="M29">
        <v>0</v>
      </c>
      <c r="N29">
        <v>0</v>
      </c>
      <c r="O29">
        <v>0</v>
      </c>
      <c r="P29">
        <v>0</v>
      </c>
      <c r="Q29">
        <v>18</v>
      </c>
      <c r="R29">
        <v>101</v>
      </c>
      <c r="S29" t="str">
        <f>IFERROR(VLOOKUP(R29,[2]WingLookTable!$A:$B,2,0),"캐릭터없음")</f>
        <v>Wing_BlackFullSineStripeFast</v>
      </c>
      <c r="T29">
        <f t="shared" ca="1" si="2"/>
        <v>268</v>
      </c>
      <c r="U2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v>
      </c>
      <c r="V29" t="str">
        <f t="shared" si="4"/>
        <v>{"dy":14,"sl":1,"id":"Actor0240m","stats":{"tr":3,"trp":6,"str":0,"dex":0,"int":15,"vit":0,"train":0,"wgGr0":0,"wgGr1":0,"wgGr2":0,"wgGr3":18,"wgLk":101}}</v>
      </c>
      <c r="Z29">
        <v>28</v>
      </c>
      <c r="AA29" t="s">
        <v>346</v>
      </c>
      <c r="AC29">
        <v>28</v>
      </c>
      <c r="AD29">
        <v>193</v>
      </c>
    </row>
    <row r="30" spans="1:30">
      <c r="A30">
        <v>14</v>
      </c>
      <c r="B30">
        <v>2</v>
      </c>
      <c r="C30" t="str">
        <f t="shared" ca="1" si="0"/>
        <v>Actor1029m</v>
      </c>
      <c r="D30" t="str">
        <f>IF(ISBLANK(F30),"",
IFERROR(VLOOKUP(F30,[2]ActorTable!$A:$H,MATCH("이름참고",[2]ActorTable!$1:$1,0),0),"캐릭터없음"))</f>
        <v>테이슨</v>
      </c>
      <c r="E30" t="str">
        <f t="shared" si="1"/>
        <v/>
      </c>
      <c r="F30" t="s">
        <v>383</v>
      </c>
      <c r="G30">
        <v>3</v>
      </c>
      <c r="H30">
        <v>6</v>
      </c>
      <c r="I30">
        <v>0</v>
      </c>
      <c r="J30">
        <v>15</v>
      </c>
      <c r="K30">
        <v>0</v>
      </c>
      <c r="L30">
        <v>0</v>
      </c>
      <c r="M30">
        <v>0</v>
      </c>
      <c r="N30">
        <v>0</v>
      </c>
      <c r="O30">
        <v>0</v>
      </c>
      <c r="P30">
        <v>0</v>
      </c>
      <c r="Q30">
        <v>18</v>
      </c>
      <c r="R30">
        <v>125</v>
      </c>
      <c r="S30" t="str">
        <f>IFERROR(VLOOKUP(R30,[2]WingLookTable!$A:$B,2,0),"캐릭터없음")</f>
        <v>Wing_CyanOtherBeeOtherSlow</v>
      </c>
      <c r="T30">
        <f t="shared" ca="1" si="2"/>
        <v>160</v>
      </c>
      <c r="U3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30" t="str">
        <f t="shared" si="4"/>
        <v>{"dy":14,"sl":2,"id":"Actor1108m","stats":{"tr":3,"trp":6,"str":0,"dex":15,"int":0,"vit":0,"train":0,"wgGr0":0,"wgGr1":0,"wgGr2":0,"wgGr3":18,"wgLk":125}}</v>
      </c>
      <c r="Z30">
        <v>29</v>
      </c>
      <c r="AA30" t="s">
        <v>347</v>
      </c>
      <c r="AC30">
        <v>29</v>
      </c>
      <c r="AD30">
        <v>196</v>
      </c>
    </row>
    <row r="31" spans="1:30">
      <c r="A31">
        <v>15</v>
      </c>
      <c r="B31">
        <v>1</v>
      </c>
      <c r="C31" t="str">
        <f t="shared" ca="1" si="0"/>
        <v>Actor2128m</v>
      </c>
      <c r="D31" t="str">
        <f>IF(ISBLANK(F31),"",
IFERROR(VLOOKUP(F31,[2]ActorTable!$A:$H,MATCH("이름참고",[2]ActorTable!$1:$1,0),0),"캐릭터없음"))</f>
        <v>닉스</v>
      </c>
      <c r="E31" t="str">
        <f t="shared" si="1"/>
        <v/>
      </c>
      <c r="F31" t="s">
        <v>386</v>
      </c>
      <c r="G31">
        <v>3</v>
      </c>
      <c r="H31">
        <v>6</v>
      </c>
      <c r="I31">
        <v>0</v>
      </c>
      <c r="J31">
        <v>0</v>
      </c>
      <c r="K31">
        <v>15</v>
      </c>
      <c r="L31">
        <v>0</v>
      </c>
      <c r="M31">
        <v>0</v>
      </c>
      <c r="N31">
        <v>0</v>
      </c>
      <c r="O31">
        <v>0</v>
      </c>
      <c r="P31">
        <v>0</v>
      </c>
      <c r="Q31">
        <v>18</v>
      </c>
      <c r="R31">
        <v>372</v>
      </c>
      <c r="S31" t="str">
        <f>IFERROR(VLOOKUP(R31,[2]WingLookTable!$A:$B,2,0),"캐릭터없음")</f>
        <v>Wing_WhiteFullNoiseOtherFast</v>
      </c>
      <c r="T31">
        <f t="shared" ca="1" si="2"/>
        <v>211</v>
      </c>
      <c r="U3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1" t="str">
        <f t="shared" si="4"/>
        <v>{"dy":15,"sl":1,"id":"Actor1109m","stats":{"tr":3,"trp":6,"str":0,"dex":0,"int":15,"vit":0,"train":0,"wgGr0":0,"wgGr1":0,"wgGr2":0,"wgGr3":18,"wgLk":372}}</v>
      </c>
      <c r="Z31">
        <v>30</v>
      </c>
      <c r="AA31" t="s">
        <v>348</v>
      </c>
      <c r="AC31">
        <v>30</v>
      </c>
      <c r="AD31">
        <v>199</v>
      </c>
    </row>
    <row r="32" spans="1:30">
      <c r="A32">
        <v>15</v>
      </c>
      <c r="B32">
        <v>2</v>
      </c>
      <c r="C32" t="str">
        <f t="shared" ca="1" si="0"/>
        <v>Actor3021m</v>
      </c>
      <c r="D32" t="str">
        <f>IF(ISBLANK(F32),"",
IFERROR(VLOOKUP(F32,[2]ActorTable!$A:$H,MATCH("이름참고",[2]ActorTable!$1:$1,0),0),"캐릭터없음"))</f>
        <v>슬로니카</v>
      </c>
      <c r="E32" t="str">
        <f t="shared" si="1"/>
        <v/>
      </c>
      <c r="F32" t="s">
        <v>384</v>
      </c>
      <c r="G32">
        <v>3</v>
      </c>
      <c r="H32">
        <v>6</v>
      </c>
      <c r="I32">
        <v>0</v>
      </c>
      <c r="J32">
        <v>0</v>
      </c>
      <c r="K32">
        <v>15</v>
      </c>
      <c r="L32">
        <v>0</v>
      </c>
      <c r="M32">
        <v>0</v>
      </c>
      <c r="N32">
        <v>0</v>
      </c>
      <c r="O32">
        <v>0</v>
      </c>
      <c r="P32">
        <v>0</v>
      </c>
      <c r="Q32">
        <v>18</v>
      </c>
      <c r="R32">
        <v>366</v>
      </c>
      <c r="S32" t="str">
        <f>IFERROR(VLOOKUP(R32,[2]WingLookTable!$A:$B,2,0),"캐릭터없음")</f>
        <v>Wing_RedNoiseNoiseOtherFast</v>
      </c>
      <c r="T32">
        <f t="shared" ca="1" si="2"/>
        <v>163</v>
      </c>
      <c r="U3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2" t="str">
        <f t="shared" si="4"/>
        <v>{"dy":15,"sl":2,"id":"Actor3114m","stats":{"tr":3,"trp":6,"str":0,"dex":0,"int":15,"vit":0,"train":0,"wgGr0":0,"wgGr1":0,"wgGr2":0,"wgGr3":18,"wgLk":366}}</v>
      </c>
      <c r="AC32">
        <v>31</v>
      </c>
      <c r="AD32">
        <v>202</v>
      </c>
    </row>
    <row r="33" spans="1:30">
      <c r="A33">
        <v>16</v>
      </c>
      <c r="B33">
        <v>1</v>
      </c>
      <c r="C33" t="str">
        <f t="shared" ca="1" si="0"/>
        <v>Actor0201m</v>
      </c>
      <c r="D33" t="str">
        <f>IF(ISBLANK(F33),"",
IFERROR(VLOOKUP(F33,[2]ActorTable!$A:$H,MATCH("이름참고",[2]ActorTable!$1:$1,0),0),"캐릭터없음"))</f>
        <v>간파울</v>
      </c>
      <c r="E33" t="str">
        <f t="shared" si="1"/>
        <v/>
      </c>
      <c r="F33" t="s">
        <v>382</v>
      </c>
      <c r="G33">
        <v>3</v>
      </c>
      <c r="H33">
        <v>6</v>
      </c>
      <c r="I33">
        <v>0</v>
      </c>
      <c r="J33">
        <v>15</v>
      </c>
      <c r="K33">
        <v>0</v>
      </c>
      <c r="L33">
        <v>0</v>
      </c>
      <c r="M33">
        <v>0</v>
      </c>
      <c r="N33">
        <v>0</v>
      </c>
      <c r="O33">
        <v>0</v>
      </c>
      <c r="P33">
        <v>0</v>
      </c>
      <c r="Q33">
        <v>18</v>
      </c>
      <c r="R33">
        <v>276</v>
      </c>
      <c r="S33" t="str">
        <f>IFERROR(VLOOKUP(R33,[2]WingLookTable!$A:$B,2,0),"캐릭터없음")</f>
        <v>Wing_WhiteSineNoiseFullFast</v>
      </c>
      <c r="T33">
        <f t="shared" ca="1" si="2"/>
        <v>190</v>
      </c>
      <c r="U3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3" t="str">
        <f t="shared" si="4"/>
        <v>{"dy":16,"sl":1,"id":"Actor0201m","stats":{"tr":3,"trp":6,"str":0,"dex":15,"int":0,"vit":0,"train":0,"wgGr0":0,"wgGr1":0,"wgGr2":0,"wgGr3":18,"wgLk":276}}</v>
      </c>
      <c r="AC33">
        <v>32</v>
      </c>
      <c r="AD33">
        <v>205</v>
      </c>
    </row>
    <row r="34" spans="1:30">
      <c r="A34">
        <v>16</v>
      </c>
      <c r="B34">
        <v>2</v>
      </c>
      <c r="C34" t="str">
        <f t="shared" ref="C34:C65" ca="1" si="7">VLOOKUP(RANDBETWEEN(1,COUNTA(Z:Z)-1),Z:AA,2,0)</f>
        <v>Actor3019m</v>
      </c>
      <c r="D34" t="str">
        <f>IF(ISBLANK(F34),"",
IFERROR(VLOOKUP(F34,[2]ActorTable!$A:$H,MATCH("이름참고",[2]ActorTable!$1:$1,0),0),"캐릭터없음"))</f>
        <v>카츄진</v>
      </c>
      <c r="E34" t="str">
        <f t="shared" si="1"/>
        <v/>
      </c>
      <c r="F34" t="s">
        <v>362</v>
      </c>
      <c r="G34">
        <v>3</v>
      </c>
      <c r="H34">
        <v>6</v>
      </c>
      <c r="I34">
        <v>0</v>
      </c>
      <c r="J34">
        <v>0</v>
      </c>
      <c r="K34">
        <v>15</v>
      </c>
      <c r="L34">
        <v>0</v>
      </c>
      <c r="M34">
        <v>0</v>
      </c>
      <c r="N34">
        <v>0</v>
      </c>
      <c r="O34">
        <v>0</v>
      </c>
      <c r="P34">
        <v>0</v>
      </c>
      <c r="Q34">
        <v>18</v>
      </c>
      <c r="R34">
        <v>248</v>
      </c>
      <c r="S34" t="str">
        <f>IFERROR(VLOOKUP(R34,[2]WingLookTable!$A:$B,2,0),"캐릭터없음")</f>
        <v>Wing_RedOtherOtherFullFast</v>
      </c>
      <c r="T34">
        <f t="shared" ref="T34:T65" ca="1" si="8">VLOOKUP(RANDBETWEEN(1,COUNTA(AC:AC)-1),AC:AD,2,0)</f>
        <v>280</v>
      </c>
      <c r="U3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4" t="str">
        <f t="shared" si="4"/>
        <v>{"dy":16,"sl":2,"id":"Actor3117m","stats":{"tr":3,"trp":6,"str":0,"dex":0,"int":15,"vit":0,"train":0,"wgGr0":0,"wgGr1":0,"wgGr2":0,"wgGr3":18,"wgLk":248}}</v>
      </c>
      <c r="AC34">
        <v>33</v>
      </c>
      <c r="AD34">
        <v>208</v>
      </c>
    </row>
    <row r="35" spans="1:30">
      <c r="A35">
        <v>17</v>
      </c>
      <c r="B35">
        <v>1</v>
      </c>
      <c r="C35" t="str">
        <f t="shared" ca="1" si="7"/>
        <v>Actor0201m</v>
      </c>
      <c r="D35" t="str">
        <f>IF(ISBLANK(F35),"",
IFERROR(VLOOKUP(F35,[2]ActorTable!$A:$H,MATCH("이름참고",[2]ActorTable!$1:$1,0),0),"캐릭터없음"))</f>
        <v>라무무</v>
      </c>
      <c r="E35" t="str">
        <f t="shared" si="1"/>
        <v/>
      </c>
      <c r="F35" t="s">
        <v>380</v>
      </c>
      <c r="G35">
        <v>3</v>
      </c>
      <c r="H35">
        <v>6</v>
      </c>
      <c r="I35">
        <v>0</v>
      </c>
      <c r="J35">
        <v>15</v>
      </c>
      <c r="K35">
        <v>0</v>
      </c>
      <c r="L35">
        <v>0</v>
      </c>
      <c r="M35">
        <v>0</v>
      </c>
      <c r="N35">
        <v>0</v>
      </c>
      <c r="O35">
        <v>0</v>
      </c>
      <c r="P35">
        <v>0</v>
      </c>
      <c r="Q35">
        <v>18</v>
      </c>
      <c r="R35">
        <v>172</v>
      </c>
      <c r="S35" t="str">
        <f>IFERROR(VLOOKUP(R35,[2]WingLookTable!$A:$B,2,0),"캐릭터없음")</f>
        <v>Wing_DustMultiSineOtherFullSlow</v>
      </c>
      <c r="T35">
        <f t="shared" ca="1" si="8"/>
        <v>321</v>
      </c>
      <c r="U3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5" t="str">
        <f t="shared" ref="V35:V65" si="9">"{"""&amp;A$1&amp;""":"&amp;A35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{"dy":17,"sl":1,"id":"Actor3231m","stats":{"tr":3,"trp":6,"str":0,"dex":15,"int":0,"vit":0,"train":0,"wgGr0":0,"wgGr1":0,"wgGr2":0,"wgGr3":18,"wgLk":172}}</v>
      </c>
      <c r="AC35">
        <v>34</v>
      </c>
      <c r="AD35">
        <v>211</v>
      </c>
    </row>
    <row r="36" spans="1:30">
      <c r="A36">
        <v>17</v>
      </c>
      <c r="B36">
        <v>2</v>
      </c>
      <c r="C36" t="str">
        <f t="shared" ca="1" si="7"/>
        <v>Actor2015m</v>
      </c>
      <c r="D36" t="str">
        <f>IF(ISBLANK(F36),"",
IFERROR(VLOOKUP(F36,[2]ActorTable!$A:$H,MATCH("이름참고",[2]ActorTable!$1:$1,0),0),"캐릭터없음"))</f>
        <v>원더</v>
      </c>
      <c r="E36" t="str">
        <f t="shared" si="1"/>
        <v/>
      </c>
      <c r="F36" t="s">
        <v>387</v>
      </c>
      <c r="G36">
        <v>3</v>
      </c>
      <c r="H36">
        <v>6</v>
      </c>
      <c r="I36">
        <v>0</v>
      </c>
      <c r="J36">
        <v>0</v>
      </c>
      <c r="K36">
        <v>15</v>
      </c>
      <c r="L36">
        <v>0</v>
      </c>
      <c r="M36">
        <v>0</v>
      </c>
      <c r="N36">
        <v>0</v>
      </c>
      <c r="O36">
        <v>0</v>
      </c>
      <c r="P36">
        <v>0</v>
      </c>
      <c r="Q36">
        <v>18</v>
      </c>
      <c r="R36">
        <v>360</v>
      </c>
      <c r="S36" t="str">
        <f>IFERROR(VLOOKUP(R36,[2]WingLookTable!$A:$B,2,0),"캐릭터없음")</f>
        <v>Wing_MultiFullSineStripeSlow</v>
      </c>
      <c r="T36">
        <f t="shared" ca="1" si="8"/>
        <v>248</v>
      </c>
      <c r="U3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6" t="str">
        <f t="shared" si="9"/>
        <v>{"dy":17,"sl":2,"id":"Actor2128m","stats":{"tr":3,"trp":6,"str":0,"dex":0,"int":15,"vit":0,"train":0,"wgGr0":0,"wgGr1":0,"wgGr2":0,"wgGr3":18,"wgLk":360}}</v>
      </c>
      <c r="AC36">
        <v>35</v>
      </c>
      <c r="AD36">
        <v>214</v>
      </c>
    </row>
    <row r="37" spans="1:30">
      <c r="A37">
        <v>18</v>
      </c>
      <c r="B37">
        <v>1</v>
      </c>
      <c r="C37" t="str">
        <f t="shared" ca="1" si="7"/>
        <v>Actor0037m</v>
      </c>
      <c r="D37" t="str">
        <f>IF(ISBLANK(F37),"",
IFERROR(VLOOKUP(F37,[2]ActorTable!$A:$H,MATCH("이름참고",[2]ActorTable!$1:$1,0),0),"캐릭터없음"))</f>
        <v>니엘</v>
      </c>
      <c r="E37" t="str">
        <f t="shared" si="1"/>
        <v/>
      </c>
      <c r="F37" t="s">
        <v>381</v>
      </c>
      <c r="G37">
        <v>3</v>
      </c>
      <c r="H37">
        <v>6</v>
      </c>
      <c r="I37">
        <v>0</v>
      </c>
      <c r="J37">
        <v>15</v>
      </c>
      <c r="K37">
        <v>0</v>
      </c>
      <c r="L37">
        <v>0</v>
      </c>
      <c r="M37">
        <v>0</v>
      </c>
      <c r="N37">
        <v>0</v>
      </c>
      <c r="O37">
        <v>0</v>
      </c>
      <c r="P37">
        <v>0</v>
      </c>
      <c r="Q37">
        <v>18</v>
      </c>
      <c r="R37">
        <v>163</v>
      </c>
      <c r="S37" t="str">
        <f>IFERROR(VLOOKUP(R37,[2]WingLookTable!$A:$B,2,0),"캐릭터없음")</f>
        <v>Wing_DustGreenSineOtherFullFast</v>
      </c>
      <c r="T37">
        <f t="shared" ca="1" si="8"/>
        <v>321</v>
      </c>
      <c r="U3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7" t="str">
        <f t="shared" si="9"/>
        <v>{"dy":18,"sl":1,"id":"Actor2238m","stats":{"tr":3,"trp":6,"str":0,"dex":15,"int":0,"vit":0,"train":0,"wgGr0":0,"wgGr1":0,"wgGr2":0,"wgGr3":18,"wgLk":163}}</v>
      </c>
      <c r="AC37">
        <v>36</v>
      </c>
      <c r="AD37">
        <v>217</v>
      </c>
    </row>
    <row r="38" spans="1:30">
      <c r="A38">
        <v>18</v>
      </c>
      <c r="B38">
        <v>2</v>
      </c>
      <c r="C38" t="str">
        <f t="shared" ca="1" si="7"/>
        <v>Actor0007m</v>
      </c>
      <c r="D38" t="str">
        <f>IF(ISBLANK(F38),"",
IFERROR(VLOOKUP(F38,[2]ActorTable!$A:$H,MATCH("이름참고",[2]ActorTable!$1:$1,0),0),"캐릭터없음"))</f>
        <v>오비우스</v>
      </c>
      <c r="E38" t="str">
        <f>IF(AND(B38=1,NOT(ISBLANK(F38))),
IF(F38=F40,"같음",""),"")</f>
        <v/>
      </c>
      <c r="F38" t="s">
        <v>357</v>
      </c>
      <c r="G38">
        <v>3</v>
      </c>
      <c r="H38">
        <v>6</v>
      </c>
      <c r="I38">
        <v>0</v>
      </c>
      <c r="J38">
        <v>0</v>
      </c>
      <c r="K38">
        <v>15</v>
      </c>
      <c r="L38">
        <v>0</v>
      </c>
      <c r="M38">
        <v>0</v>
      </c>
      <c r="N38">
        <v>0</v>
      </c>
      <c r="O38">
        <v>0</v>
      </c>
      <c r="P38">
        <v>0</v>
      </c>
      <c r="Q38">
        <v>18</v>
      </c>
      <c r="R38">
        <v>272</v>
      </c>
      <c r="S38" t="str">
        <f>IFERROR(VLOOKUP(R38,[2]WingLookTable!$A:$B,2,0),"캐릭터없음")</f>
        <v>Wing_WhiteNoiseOtherFullFast</v>
      </c>
      <c r="T38">
        <f t="shared" ca="1" si="8"/>
        <v>148</v>
      </c>
      <c r="U3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8" t="str">
        <f t="shared" si="9"/>
        <v>{"dy":18,"sl":2,"id":"Actor1141m","stats":{"tr":3,"trp":6,"str":0,"dex":0,"int":15,"vit":0,"train":0,"wgGr0":0,"wgGr1":0,"wgGr2":0,"wgGr3":18,"wgLk":272}}</v>
      </c>
      <c r="AC38">
        <v>37</v>
      </c>
      <c r="AD38">
        <v>220</v>
      </c>
    </row>
    <row r="39" spans="1:30">
      <c r="A39">
        <v>18</v>
      </c>
      <c r="B39">
        <v>3</v>
      </c>
      <c r="C39" t="str">
        <f t="shared" ca="1" si="7"/>
        <v>Actor2011m</v>
      </c>
      <c r="D39" t="str">
        <f>IF(ISBLANK(F39),"",
IFERROR(VLOOKUP(F39,[2]ActorTable!$A:$H,MATCH("이름참고",[2]ActorTable!$1:$1,0),0),"캐릭터없음"))</f>
        <v>젤리아</v>
      </c>
      <c r="E39" t="str">
        <f>IF(AND(B39=1,NOT(ISBLANK(F39))),
IF(F39=F41,"같음",""),"")</f>
        <v/>
      </c>
      <c r="F39" t="s">
        <v>385</v>
      </c>
      <c r="G39">
        <v>3</v>
      </c>
      <c r="H39">
        <v>6</v>
      </c>
      <c r="I39">
        <v>0</v>
      </c>
      <c r="J39">
        <v>15</v>
      </c>
      <c r="K39">
        <v>0</v>
      </c>
      <c r="L39">
        <v>0</v>
      </c>
      <c r="M39">
        <v>0</v>
      </c>
      <c r="N39">
        <v>0</v>
      </c>
      <c r="O39">
        <v>0</v>
      </c>
      <c r="P39">
        <v>0</v>
      </c>
      <c r="Q39">
        <v>18</v>
      </c>
      <c r="R39">
        <v>178</v>
      </c>
      <c r="S39" t="str">
        <f>IFERROR(VLOOKUP(R39,[2]WingLookTable!$A:$B,2,0),"캐릭터없음")</f>
        <v>Wing_DustMultiSineSineFullFast</v>
      </c>
      <c r="T39">
        <f t="shared" ca="1" si="8"/>
        <v>121</v>
      </c>
      <c r="U39" t="str">
        <f t="shared" ref="U39" ca="1" si="10">IF(ROW()=2,V39,OFFSET(U39,-1,0)&amp;IF(LEN(V39)=0,"",","&amp;V39))</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9" t="str">
        <f t="shared" si="9"/>
        <v>{"dy":18,"sl":3,"id":"Actor1005m","stats":{"tr":3,"trp":6,"str":0,"dex":15,"int":0,"vit":0,"train":0,"wgGr0":0,"wgGr1":0,"wgGr2":0,"wgGr3":18,"wgLk":178}}</v>
      </c>
      <c r="AC39">
        <v>38</v>
      </c>
      <c r="AD39">
        <v>223</v>
      </c>
    </row>
    <row r="40" spans="1:30">
      <c r="A40">
        <v>19</v>
      </c>
      <c r="B40">
        <v>1</v>
      </c>
      <c r="C40" t="str">
        <f t="shared" ca="1" si="7"/>
        <v>Actor3114m</v>
      </c>
      <c r="D40" t="str">
        <f>IF(ISBLANK(F40),"",
IFERROR(VLOOKUP(F40,[2]ActorTable!$A:$H,MATCH("이름참고",[2]ActorTable!$1:$1,0),0),"캐릭터없음"))</f>
        <v>카츄진</v>
      </c>
      <c r="E40" t="str">
        <f t="shared" ref="E40:E65" si="11">IF(AND(B40=1,NOT(ISBLANK(F40))),
IF(F40=F41,"같음",""),"")</f>
        <v/>
      </c>
      <c r="F40" t="s">
        <v>333</v>
      </c>
      <c r="G40">
        <v>3</v>
      </c>
      <c r="H40">
        <v>6</v>
      </c>
      <c r="I40">
        <v>0</v>
      </c>
      <c r="J40">
        <v>15</v>
      </c>
      <c r="K40">
        <v>0</v>
      </c>
      <c r="L40">
        <v>0</v>
      </c>
      <c r="M40">
        <v>0</v>
      </c>
      <c r="N40">
        <v>0</v>
      </c>
      <c r="O40">
        <v>0</v>
      </c>
      <c r="P40">
        <v>0</v>
      </c>
      <c r="Q40">
        <v>18</v>
      </c>
      <c r="R40">
        <v>321</v>
      </c>
      <c r="S40" t="str">
        <f>IFERROR(VLOOKUP(R40,[2]WingLookTable!$A:$B,2,0),"캐릭터없음")</f>
        <v>Wing_DustMultiOtherOtherOtherSlow</v>
      </c>
      <c r="T40">
        <f t="shared" ca="1" si="8"/>
        <v>151</v>
      </c>
      <c r="U4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40" t="str">
        <f t="shared" si="9"/>
        <v>{"dy":19,"sl":1,"id":"Actor3117m","stats":{"tr":3,"trp":6,"str":0,"dex":15,"int":0,"vit":0,"train":0,"wgGr0":0,"wgGr1":0,"wgGr2":0,"wgGr3":18,"wgLk":321}}</v>
      </c>
      <c r="AC40">
        <v>39</v>
      </c>
      <c r="AD40">
        <v>226</v>
      </c>
    </row>
    <row r="41" spans="1:30">
      <c r="A41">
        <v>19</v>
      </c>
      <c r="B41">
        <v>2</v>
      </c>
      <c r="C41" t="str">
        <f t="shared" ca="1" si="7"/>
        <v>Actor1005m</v>
      </c>
      <c r="D41" t="str">
        <f>IF(ISBLANK(F41),"",
IFERROR(VLOOKUP(F41,[2]ActorTable!$A:$H,MATCH("이름참고",[2]ActorTable!$1:$1,0),0),"캐릭터없음"))</f>
        <v>베이</v>
      </c>
      <c r="E41" t="str">
        <f t="shared" si="11"/>
        <v/>
      </c>
      <c r="F41" t="s">
        <v>322</v>
      </c>
      <c r="G41">
        <v>3</v>
      </c>
      <c r="H41">
        <v>6</v>
      </c>
      <c r="I41">
        <v>0</v>
      </c>
      <c r="J41">
        <v>0</v>
      </c>
      <c r="K41">
        <v>15</v>
      </c>
      <c r="L41">
        <v>0</v>
      </c>
      <c r="M41">
        <v>0</v>
      </c>
      <c r="N41">
        <v>0</v>
      </c>
      <c r="O41">
        <v>0</v>
      </c>
      <c r="P41">
        <v>0</v>
      </c>
      <c r="Q41">
        <v>18</v>
      </c>
      <c r="R41">
        <v>175</v>
      </c>
      <c r="S41" t="str">
        <f>IFERROR(VLOOKUP(R41,[2]WingLookTable!$A:$B,2,0),"캐릭터없음")</f>
        <v>Wing_DustMultiSineOtherFullSlow2</v>
      </c>
      <c r="T41">
        <f t="shared" ca="1" si="8"/>
        <v>193</v>
      </c>
      <c r="U4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1" t="str">
        <f t="shared" si="9"/>
        <v>{"dy":19,"sl":2,"id":"Actor0104m","stats":{"tr":3,"trp":6,"str":0,"dex":0,"int":15,"vit":0,"train":0,"wgGr0":0,"wgGr1":0,"wgGr2":0,"wgGr3":18,"wgLk":175}}</v>
      </c>
      <c r="AC41">
        <v>40</v>
      </c>
      <c r="AD41">
        <v>229</v>
      </c>
    </row>
    <row r="42" spans="1:30">
      <c r="A42">
        <v>20</v>
      </c>
      <c r="B42">
        <v>1</v>
      </c>
      <c r="C42" t="str">
        <f t="shared" ca="1" si="7"/>
        <v>Actor0030m</v>
      </c>
      <c r="D42" t="str">
        <f>IF(ISBLANK(F42),"",
IFERROR(VLOOKUP(F42,[2]ActorTable!$A:$H,MATCH("이름참고",[2]ActorTable!$1:$1,0),0),"캐릭터없음"))</f>
        <v>프로토27</v>
      </c>
      <c r="E42" t="str">
        <f t="shared" si="11"/>
        <v/>
      </c>
      <c r="F42" t="s">
        <v>389</v>
      </c>
      <c r="G42">
        <v>3</v>
      </c>
      <c r="H42">
        <v>6</v>
      </c>
      <c r="I42">
        <v>0</v>
      </c>
      <c r="J42">
        <v>15</v>
      </c>
      <c r="K42">
        <v>0</v>
      </c>
      <c r="L42">
        <v>0</v>
      </c>
      <c r="M42">
        <v>0</v>
      </c>
      <c r="N42">
        <v>0</v>
      </c>
      <c r="O42">
        <v>0</v>
      </c>
      <c r="P42">
        <v>0</v>
      </c>
      <c r="Q42">
        <v>18</v>
      </c>
      <c r="R42">
        <v>248</v>
      </c>
      <c r="S42" t="str">
        <f>IFERROR(VLOOKUP(R42,[2]WingLookTable!$A:$B,2,0),"캐릭터없음")</f>
        <v>Wing_RedOtherOtherFullFast</v>
      </c>
      <c r="T42">
        <f t="shared" ca="1" si="8"/>
        <v>321</v>
      </c>
      <c r="U4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2" t="str">
        <f t="shared" si="9"/>
        <v>{"dy":20,"sl":1,"id":"Actor1216m","stats":{"tr":3,"trp":6,"str":0,"dex":15,"int":0,"vit":0,"train":0,"wgGr0":0,"wgGr1":0,"wgGr2":0,"wgGr3":18,"wgLk":248}}</v>
      </c>
      <c r="AC42">
        <v>41</v>
      </c>
      <c r="AD42">
        <v>232</v>
      </c>
    </row>
    <row r="43" spans="1:30">
      <c r="A43">
        <v>20</v>
      </c>
      <c r="B43">
        <v>2</v>
      </c>
      <c r="C43" t="str">
        <f t="shared" ca="1" si="7"/>
        <v>Actor0007m</v>
      </c>
      <c r="D43" t="str">
        <f>IF(ISBLANK(F43),"",
IFERROR(VLOOKUP(F43,[2]ActorTable!$A:$H,MATCH("이름참고",[2]ActorTable!$1:$1,0),0),"캐릭터없음"))</f>
        <v>솔</v>
      </c>
      <c r="E43" t="str">
        <f t="shared" si="11"/>
        <v/>
      </c>
      <c r="F43" t="s">
        <v>390</v>
      </c>
      <c r="G43">
        <v>3</v>
      </c>
      <c r="H43">
        <v>6</v>
      </c>
      <c r="I43">
        <v>0</v>
      </c>
      <c r="J43">
        <v>0</v>
      </c>
      <c r="K43">
        <v>15</v>
      </c>
      <c r="L43">
        <v>0</v>
      </c>
      <c r="M43">
        <v>0</v>
      </c>
      <c r="N43">
        <v>0</v>
      </c>
      <c r="O43">
        <v>0</v>
      </c>
      <c r="P43">
        <v>0</v>
      </c>
      <c r="Q43">
        <v>18</v>
      </c>
      <c r="R43">
        <v>217</v>
      </c>
      <c r="S43" t="str">
        <f>IFERROR(VLOOKUP(R43,[2]WingLookTable!$A:$B,2,0),"캐릭터없음")</f>
        <v>Wing_GreenOtherSineFullFast</v>
      </c>
      <c r="T43">
        <f t="shared" ca="1" si="8"/>
        <v>229</v>
      </c>
      <c r="U4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3" t="str">
        <f t="shared" si="9"/>
        <v>{"dy":20,"sl":2,"id":"Actor2015m","stats":{"tr":3,"trp":6,"str":0,"dex":0,"int":15,"vit":0,"train":0,"wgGr0":0,"wgGr1":0,"wgGr2":0,"wgGr3":18,"wgLk":217}}</v>
      </c>
      <c r="AC43">
        <v>42</v>
      </c>
      <c r="AD43">
        <v>236</v>
      </c>
    </row>
    <row r="44" spans="1:30">
      <c r="A44">
        <v>21</v>
      </c>
      <c r="B44">
        <v>1</v>
      </c>
      <c r="C44" t="str">
        <f t="shared" ca="1" si="7"/>
        <v>Actor1108m</v>
      </c>
      <c r="D44" t="str">
        <f>IF(ISBLANK(F44),"",
IFERROR(VLOOKUP(F44,[2]ActorTable!$A:$H,MATCH("이름참고",[2]ActorTable!$1:$1,0),0),"캐릭터없음"))</f>
        <v>슬로니카</v>
      </c>
      <c r="E44" t="str">
        <f t="shared" si="11"/>
        <v/>
      </c>
      <c r="F44" t="s">
        <v>388</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t="shared" ca="1" si="8"/>
        <v>145</v>
      </c>
      <c r="U4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4" t="str">
        <f t="shared" si="9"/>
        <v>{"dy":21,"sl":1,"id":"Actor3114m","stats":{"tr":3,"trp":6,"str":0,"dex":0,"int":15,"vit":0,"train":0,"wgGr0":0,"wgGr1":0,"wgGr2":0,"wgGr3":18,"wgLk":157}}</v>
      </c>
      <c r="AC44">
        <v>43</v>
      </c>
      <c r="AD44">
        <v>240</v>
      </c>
    </row>
    <row r="45" spans="1:30">
      <c r="A45">
        <v>21</v>
      </c>
      <c r="B45">
        <v>2</v>
      </c>
      <c r="C45" t="str">
        <f t="shared" ca="1" si="7"/>
        <v>Actor3231m</v>
      </c>
      <c r="D45" t="str">
        <f>IF(ISBLANK(F45),"",
IFERROR(VLOOKUP(F45,[2]ActorTable!$A:$H,MATCH("이름참고",[2]ActorTable!$1:$1,0),0),"캐릭터없음"))</f>
        <v>헤르윈</v>
      </c>
      <c r="E45" t="str">
        <f t="shared" si="11"/>
        <v/>
      </c>
      <c r="F45" t="s">
        <v>391</v>
      </c>
      <c r="G45">
        <v>3</v>
      </c>
      <c r="H45">
        <v>6</v>
      </c>
      <c r="I45">
        <v>0</v>
      </c>
      <c r="J45">
        <v>0</v>
      </c>
      <c r="K45">
        <v>15</v>
      </c>
      <c r="L45">
        <v>0</v>
      </c>
      <c r="M45">
        <v>0</v>
      </c>
      <c r="N45">
        <v>0</v>
      </c>
      <c r="O45">
        <v>0</v>
      </c>
      <c r="P45">
        <v>0</v>
      </c>
      <c r="Q45">
        <v>18</v>
      </c>
      <c r="R45">
        <v>151</v>
      </c>
      <c r="S45" t="str">
        <f>IFERROR(VLOOKUP(R45,[2]WingLookTable!$A:$B,2,0),"캐릭터없음")</f>
        <v>Wing_DustCyanSineOtherFullFast</v>
      </c>
      <c r="T45">
        <f t="shared" ca="1" si="8"/>
        <v>199</v>
      </c>
      <c r="U4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5" t="str">
        <f t="shared" si="9"/>
        <v>{"dy":21,"sl":2,"id":"Actor0007m","stats":{"tr":3,"trp":6,"str":0,"dex":0,"int":15,"vit":0,"train":0,"wgGr0":0,"wgGr1":0,"wgGr2":0,"wgGr3":18,"wgLk":151}}</v>
      </c>
      <c r="AC45">
        <v>44</v>
      </c>
      <c r="AD45">
        <v>244</v>
      </c>
    </row>
    <row r="46" spans="1:30">
      <c r="A46">
        <v>22</v>
      </c>
      <c r="B46">
        <v>1</v>
      </c>
      <c r="C46" t="str">
        <f t="shared" ca="1" si="7"/>
        <v>Actor0030m</v>
      </c>
      <c r="D46" t="str">
        <f>IF(ISBLANK(F46),"",
IFERROR(VLOOKUP(F46,[2]ActorTable!$A:$H,MATCH("이름참고",[2]ActorTable!$1:$1,0),0),"캐릭터없음"))</f>
        <v>라무무</v>
      </c>
      <c r="E46" t="str">
        <f t="shared" si="11"/>
        <v/>
      </c>
      <c r="F46" t="s">
        <v>392</v>
      </c>
      <c r="G46">
        <v>3</v>
      </c>
      <c r="H46">
        <v>6</v>
      </c>
      <c r="I46">
        <v>0</v>
      </c>
      <c r="J46">
        <v>10</v>
      </c>
      <c r="K46">
        <v>5</v>
      </c>
      <c r="L46">
        <v>0</v>
      </c>
      <c r="M46">
        <v>0</v>
      </c>
      <c r="N46">
        <v>0</v>
      </c>
      <c r="O46">
        <v>0</v>
      </c>
      <c r="P46">
        <v>0</v>
      </c>
      <c r="Q46">
        <v>18</v>
      </c>
      <c r="R46">
        <v>175</v>
      </c>
      <c r="S46" t="str">
        <f>IFERROR(VLOOKUP(R46,[2]WingLookTable!$A:$B,2,0),"캐릭터없음")</f>
        <v>Wing_DustMultiSineOtherFullSlow2</v>
      </c>
      <c r="T46">
        <f t="shared" ca="1" si="8"/>
        <v>318</v>
      </c>
      <c r="U4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6" t="str">
        <f t="shared" si="9"/>
        <v>{"dy":22,"sl":1,"id":"Actor3231m","stats":{"tr":3,"trp":6,"str":0,"dex":10,"int":5,"vit":0,"train":0,"wgGr0":0,"wgGr1":0,"wgGr2":0,"wgGr3":18,"wgLk":175}}</v>
      </c>
      <c r="AC46">
        <v>45</v>
      </c>
      <c r="AD46">
        <v>248</v>
      </c>
    </row>
    <row r="47" spans="1:30">
      <c r="A47">
        <v>22</v>
      </c>
      <c r="B47">
        <v>2</v>
      </c>
      <c r="C47" t="str">
        <f t="shared" ca="1" si="7"/>
        <v>Actor2238m</v>
      </c>
      <c r="D47" t="str">
        <f>IF(ISBLANK(F47),"",
IFERROR(VLOOKUP(F47,[2]ActorTable!$A:$H,MATCH("이름참고",[2]ActorTable!$1:$1,0),0),"캐릭터없음"))</f>
        <v>프리스</v>
      </c>
      <c r="E47" t="str">
        <f t="shared" si="11"/>
        <v/>
      </c>
      <c r="F47" t="s">
        <v>393</v>
      </c>
      <c r="G47">
        <v>3</v>
      </c>
      <c r="H47">
        <v>6</v>
      </c>
      <c r="I47">
        <v>0</v>
      </c>
      <c r="J47">
        <v>0</v>
      </c>
      <c r="K47">
        <v>15</v>
      </c>
      <c r="L47">
        <v>0</v>
      </c>
      <c r="M47">
        <v>0</v>
      </c>
      <c r="N47">
        <v>0</v>
      </c>
      <c r="O47">
        <v>0</v>
      </c>
      <c r="P47">
        <v>0</v>
      </c>
      <c r="Q47">
        <v>18</v>
      </c>
      <c r="R47">
        <v>268</v>
      </c>
      <c r="S47" t="str">
        <f>IFERROR(VLOOKUP(R47,[2]WingLookTable!$A:$B,2,0),"캐릭터없음")</f>
        <v>Wing_SkySineSineFullSlow</v>
      </c>
      <c r="T47">
        <f t="shared" ca="1" si="8"/>
        <v>332</v>
      </c>
      <c r="U4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7" t="str">
        <f t="shared" si="9"/>
        <v>{"dy":22,"sl":2,"id":"Actor0125m","stats":{"tr":3,"trp":6,"str":0,"dex":0,"int":15,"vit":0,"train":0,"wgGr0":0,"wgGr1":0,"wgGr2":0,"wgGr3":18,"wgLk":268}}</v>
      </c>
      <c r="AC47">
        <v>46</v>
      </c>
      <c r="AD47">
        <v>252</v>
      </c>
    </row>
    <row r="48" spans="1:30">
      <c r="A48">
        <v>23</v>
      </c>
      <c r="B48">
        <v>1</v>
      </c>
      <c r="C48" t="str">
        <f t="shared" ca="1" si="7"/>
        <v>Actor2010m</v>
      </c>
      <c r="D48" t="str">
        <f>IF(ISBLANK(F48),"",
IFERROR(VLOOKUP(F48,[2]ActorTable!$A:$H,MATCH("이름참고",[2]ActorTable!$1:$1,0),0),"캐릭터없음"))</f>
        <v>니엘</v>
      </c>
      <c r="E48" t="str">
        <f t="shared" si="11"/>
        <v/>
      </c>
      <c r="F48" t="s">
        <v>394</v>
      </c>
      <c r="G48">
        <v>3</v>
      </c>
      <c r="H48">
        <v>6</v>
      </c>
      <c r="I48">
        <v>0</v>
      </c>
      <c r="J48">
        <v>15</v>
      </c>
      <c r="K48">
        <v>0</v>
      </c>
      <c r="L48">
        <v>0</v>
      </c>
      <c r="M48">
        <v>0</v>
      </c>
      <c r="N48">
        <v>0</v>
      </c>
      <c r="O48">
        <v>0</v>
      </c>
      <c r="P48">
        <v>0</v>
      </c>
      <c r="Q48">
        <v>18</v>
      </c>
      <c r="R48">
        <v>229</v>
      </c>
      <c r="S48" t="str">
        <f>IFERROR(VLOOKUP(R48,[2]WingLookTable!$A:$B,2,0),"캐릭터없음")</f>
        <v>Wing_MultiOtherOtherOtherFast</v>
      </c>
      <c r="T48">
        <f t="shared" ca="1" si="8"/>
        <v>202</v>
      </c>
      <c r="U4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8" t="str">
        <f t="shared" si="9"/>
        <v>{"dy":23,"sl":1,"id":"Actor2238m","stats":{"tr":3,"trp":6,"str":0,"dex":15,"int":0,"vit":0,"train":0,"wgGr0":0,"wgGr1":0,"wgGr2":0,"wgGr3":18,"wgLk":229}}</v>
      </c>
      <c r="AC48">
        <v>47</v>
      </c>
      <c r="AD48">
        <v>256</v>
      </c>
    </row>
    <row r="49" spans="1:30">
      <c r="A49">
        <v>23</v>
      </c>
      <c r="B49">
        <v>2</v>
      </c>
      <c r="C49" t="str">
        <f t="shared" ca="1" si="7"/>
        <v>Actor3021m</v>
      </c>
      <c r="D49" t="str">
        <f>IF(ISBLANK(F49),"",
IFERROR(VLOOKUP(F49,[2]ActorTable!$A:$H,MATCH("이름참고",[2]ActorTable!$1:$1,0),0),"캐릭터없음"))</f>
        <v>케이저</v>
      </c>
      <c r="E49" t="str">
        <f t="shared" si="11"/>
        <v/>
      </c>
      <c r="F49" t="s">
        <v>400</v>
      </c>
      <c r="G49">
        <v>3</v>
      </c>
      <c r="H49">
        <v>6</v>
      </c>
      <c r="I49">
        <v>0</v>
      </c>
      <c r="J49">
        <v>0</v>
      </c>
      <c r="K49">
        <v>15</v>
      </c>
      <c r="L49">
        <v>0</v>
      </c>
      <c r="M49">
        <v>0</v>
      </c>
      <c r="N49">
        <v>0</v>
      </c>
      <c r="O49">
        <v>0</v>
      </c>
      <c r="P49">
        <v>0</v>
      </c>
      <c r="Q49">
        <v>18</v>
      </c>
      <c r="R49">
        <v>202</v>
      </c>
      <c r="S49" t="str">
        <f>IFERROR(VLOOKUP(R49,[2]WingLookTable!$A:$B,2,0),"캐릭터없음")</f>
        <v>Wing_FireOtherSineFullFast</v>
      </c>
      <c r="T49">
        <f t="shared" ca="1" si="8"/>
        <v>340</v>
      </c>
      <c r="U4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9" t="str">
        <f t="shared" si="9"/>
        <v>{"dy":23,"sl":2,"id":"Actor0113m","stats":{"tr":3,"trp":6,"str":0,"dex":0,"int":15,"vit":0,"train":0,"wgGr0":0,"wgGr1":0,"wgGr2":0,"wgGr3":18,"wgLk":202}}</v>
      </c>
      <c r="AC49">
        <v>48</v>
      </c>
      <c r="AD49">
        <v>260</v>
      </c>
    </row>
    <row r="50" spans="1:30">
      <c r="A50">
        <v>24</v>
      </c>
      <c r="B50">
        <v>1</v>
      </c>
      <c r="C50" t="str">
        <f t="shared" ca="1" si="7"/>
        <v>Actor0024m</v>
      </c>
      <c r="D50" t="str">
        <f>IF(ISBLANK(F50),"",
IFERROR(VLOOKUP(F50,[2]ActorTable!$A:$H,MATCH("이름참고",[2]ActorTable!$1:$1,0),0),"캐릭터없음"))</f>
        <v>클레타</v>
      </c>
      <c r="E50" t="str">
        <f t="shared" si="11"/>
        <v/>
      </c>
      <c r="F50" t="s">
        <v>395</v>
      </c>
      <c r="G50">
        <v>3</v>
      </c>
      <c r="H50">
        <v>6</v>
      </c>
      <c r="I50">
        <v>0</v>
      </c>
      <c r="J50">
        <v>5</v>
      </c>
      <c r="K50">
        <v>10</v>
      </c>
      <c r="L50">
        <v>0</v>
      </c>
      <c r="M50">
        <v>0</v>
      </c>
      <c r="N50">
        <v>0</v>
      </c>
      <c r="O50">
        <v>0</v>
      </c>
      <c r="P50">
        <v>0</v>
      </c>
      <c r="Q50">
        <v>18</v>
      </c>
      <c r="R50">
        <v>294</v>
      </c>
      <c r="S50" t="str">
        <f>IFERROR(VLOOKUP(R50,[2]WingLookTable!$A:$B,2,0),"캐릭터없음")</f>
        <v>Wing_BlueOtherFullOtherSlow</v>
      </c>
      <c r="T50">
        <f t="shared" ca="1" si="8"/>
        <v>154</v>
      </c>
      <c r="U5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50" t="str">
        <f t="shared" si="9"/>
        <v>{"dy":24,"sl":1,"id":"Actor0240m","stats":{"tr":3,"trp":6,"str":0,"dex":5,"int":10,"vit":0,"train":0,"wgGr0":0,"wgGr1":0,"wgGr2":0,"wgGr3":18,"wgLk":294}}</v>
      </c>
      <c r="AC50">
        <v>49</v>
      </c>
      <c r="AD50">
        <v>264</v>
      </c>
    </row>
    <row r="51" spans="1:30">
      <c r="A51">
        <v>24</v>
      </c>
      <c r="B51">
        <v>2</v>
      </c>
      <c r="C51" t="str">
        <f t="shared" ca="1" si="7"/>
        <v>Actor0104m</v>
      </c>
      <c r="D51" t="str">
        <f>IF(ISBLANK(F51),"",
IFERROR(VLOOKUP(F51,[2]ActorTable!$A:$H,MATCH("이름참고",[2]ActorTable!$1:$1,0),0),"캐릭터없음"))</f>
        <v>클라크</v>
      </c>
      <c r="E51" t="str">
        <f t="shared" si="11"/>
        <v/>
      </c>
      <c r="F51" t="s">
        <v>399</v>
      </c>
      <c r="G51">
        <v>3</v>
      </c>
      <c r="H51">
        <v>6</v>
      </c>
      <c r="I51">
        <v>0</v>
      </c>
      <c r="J51">
        <v>0</v>
      </c>
      <c r="K51">
        <v>15</v>
      </c>
      <c r="L51">
        <v>0</v>
      </c>
      <c r="M51">
        <v>0</v>
      </c>
      <c r="N51">
        <v>0</v>
      </c>
      <c r="O51">
        <v>0</v>
      </c>
      <c r="P51">
        <v>0</v>
      </c>
      <c r="Q51">
        <v>18</v>
      </c>
      <c r="R51">
        <v>252</v>
      </c>
      <c r="S51" t="str">
        <f>IFERROR(VLOOKUP(R51,[2]WingLookTable!$A:$B,2,0),"캐릭터없음")</f>
        <v>Wing_RedSineFullOtherFast</v>
      </c>
      <c r="T51">
        <f t="shared" ca="1" si="8"/>
        <v>113</v>
      </c>
      <c r="U5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1" t="str">
        <f t="shared" si="9"/>
        <v>{"dy":24,"sl":2,"id":"Actor2011m","stats":{"tr":3,"trp":6,"str":0,"dex":0,"int":15,"vit":0,"train":0,"wgGr0":0,"wgGr1":0,"wgGr2":0,"wgGr3":18,"wgLk":252}}</v>
      </c>
      <c r="AC51">
        <v>50</v>
      </c>
      <c r="AD51">
        <v>268</v>
      </c>
    </row>
    <row r="52" spans="1:30">
      <c r="A52">
        <v>25</v>
      </c>
      <c r="B52">
        <v>1</v>
      </c>
      <c r="C52" t="str">
        <f t="shared" ca="1" si="7"/>
        <v>Actor3019m</v>
      </c>
      <c r="D52" t="str">
        <f>IF(ISBLANK(F52),"",
IFERROR(VLOOKUP(F52,[2]ActorTable!$A:$H,MATCH("이름참고",[2]ActorTable!$1:$1,0),0),"캐릭터없음"))</f>
        <v>프로토27</v>
      </c>
      <c r="E52" t="str">
        <f t="shared" si="11"/>
        <v/>
      </c>
      <c r="F52" t="s">
        <v>389</v>
      </c>
      <c r="G52">
        <v>3</v>
      </c>
      <c r="H52">
        <v>6</v>
      </c>
      <c r="I52">
        <v>15</v>
      </c>
      <c r="J52">
        <v>0</v>
      </c>
      <c r="K52">
        <v>0</v>
      </c>
      <c r="L52">
        <v>0</v>
      </c>
      <c r="M52">
        <v>0</v>
      </c>
      <c r="N52">
        <v>0</v>
      </c>
      <c r="O52">
        <v>0</v>
      </c>
      <c r="P52">
        <v>0</v>
      </c>
      <c r="Q52">
        <v>18</v>
      </c>
      <c r="R52">
        <v>166</v>
      </c>
      <c r="S52" t="str">
        <f>IFERROR(VLOOKUP(R52,[2]WingLookTable!$A:$B,2,0),"캐릭터없음")</f>
        <v>Wing_DustMultiNoisePatternFullFast</v>
      </c>
      <c r="T52">
        <f t="shared" ca="1" si="8"/>
        <v>199</v>
      </c>
      <c r="U5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2" t="str">
        <f t="shared" si="9"/>
        <v>{"dy":25,"sl":1,"id":"Actor1216m","stats":{"tr":3,"trp":6,"str":15,"dex":0,"int":0,"vit":0,"train":0,"wgGr0":0,"wgGr1":0,"wgGr2":0,"wgGr3":18,"wgLk":166}}</v>
      </c>
      <c r="AC52">
        <v>51</v>
      </c>
      <c r="AD52">
        <v>272</v>
      </c>
    </row>
    <row r="53" spans="1:30">
      <c r="A53">
        <v>25</v>
      </c>
      <c r="B53">
        <v>2</v>
      </c>
      <c r="C53" t="str">
        <f t="shared" ca="1" si="7"/>
        <v>Actor0037m</v>
      </c>
      <c r="D53" t="str">
        <f>IF(ISBLANK(F53),"",
IFERROR(VLOOKUP(F53,[2]ActorTable!$A:$H,MATCH("이름참고",[2]ActorTable!$1:$1,0),0),"캐릭터없음"))</f>
        <v>무테이</v>
      </c>
      <c r="E53" t="str">
        <f t="shared" si="11"/>
        <v/>
      </c>
      <c r="F53" t="s">
        <v>396</v>
      </c>
      <c r="G53">
        <v>3</v>
      </c>
      <c r="H53">
        <v>6</v>
      </c>
      <c r="I53">
        <v>0</v>
      </c>
      <c r="J53">
        <v>0</v>
      </c>
      <c r="K53">
        <v>15</v>
      </c>
      <c r="L53">
        <v>0</v>
      </c>
      <c r="M53">
        <v>0</v>
      </c>
      <c r="N53">
        <v>0</v>
      </c>
      <c r="O53">
        <v>0</v>
      </c>
      <c r="P53">
        <v>0</v>
      </c>
      <c r="Q53">
        <v>18</v>
      </c>
      <c r="R53">
        <v>315</v>
      </c>
      <c r="S53" t="str">
        <f>IFERROR(VLOOKUP(R53,[2]WingLookTable!$A:$B,2,0),"캐릭터없음")</f>
        <v>Wing_DustMultiNoiseOtherOtherSlow</v>
      </c>
      <c r="T53">
        <f t="shared" ca="1" si="8"/>
        <v>117</v>
      </c>
      <c r="U5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3" t="str">
        <f t="shared" si="9"/>
        <v>{"dy":25,"sl":2,"id":"Actor3021m","stats":{"tr":3,"trp":6,"str":0,"dex":0,"int":15,"vit":0,"train":0,"wgGr0":0,"wgGr1":0,"wgGr2":0,"wgGr3":18,"wgLk":315}}</v>
      </c>
      <c r="AC53">
        <v>52</v>
      </c>
      <c r="AD53">
        <v>276</v>
      </c>
    </row>
    <row r="54" spans="1:30">
      <c r="A54">
        <v>26</v>
      </c>
      <c r="B54">
        <v>1</v>
      </c>
      <c r="C54" t="str">
        <f t="shared" ca="1" si="7"/>
        <v>Actor3019m</v>
      </c>
      <c r="D54" t="str">
        <f>IF(ISBLANK(F54),"",
IFERROR(VLOOKUP(F54,[2]ActorTable!$A:$H,MATCH("이름참고",[2]ActorTable!$1:$1,0),0),"캐릭터없음"))</f>
        <v>닉스</v>
      </c>
      <c r="E54" t="str">
        <f t="shared" si="11"/>
        <v/>
      </c>
      <c r="F54" t="s">
        <v>397</v>
      </c>
      <c r="G54">
        <v>3</v>
      </c>
      <c r="H54">
        <v>6</v>
      </c>
      <c r="I54">
        <v>0</v>
      </c>
      <c r="J54">
        <v>0</v>
      </c>
      <c r="K54">
        <v>15</v>
      </c>
      <c r="L54">
        <v>0</v>
      </c>
      <c r="M54">
        <v>0</v>
      </c>
      <c r="N54">
        <v>0</v>
      </c>
      <c r="O54">
        <v>0</v>
      </c>
      <c r="P54">
        <v>0</v>
      </c>
      <c r="Q54">
        <v>18</v>
      </c>
      <c r="R54">
        <v>369</v>
      </c>
      <c r="S54" t="str">
        <f>IFERROR(VLOOKUP(R54,[2]WingLookTable!$A:$B,2,0),"캐릭터없음")</f>
        <v>Wing_SkyLightningSineOtherFast</v>
      </c>
      <c r="T54">
        <f t="shared" ca="1" si="8"/>
        <v>202</v>
      </c>
      <c r="U5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4" t="str">
        <f t="shared" si="9"/>
        <v>{"dy":26,"sl":1,"id":"Actor1109m","stats":{"tr":3,"trp":6,"str":0,"dex":0,"int":15,"vit":0,"train":0,"wgGr0":0,"wgGr1":0,"wgGr2":0,"wgGr3":18,"wgLk":369}}</v>
      </c>
      <c r="AC54">
        <v>53</v>
      </c>
      <c r="AD54">
        <v>280</v>
      </c>
    </row>
    <row r="55" spans="1:30">
      <c r="A55">
        <v>26</v>
      </c>
      <c r="B55">
        <v>2</v>
      </c>
      <c r="C55" t="str">
        <f t="shared" ca="1" si="7"/>
        <v>Actor1141m</v>
      </c>
      <c r="D55" t="str">
        <f>IF(ISBLANK(F55),"",
IFERROR(VLOOKUP(F55,[2]ActorTable!$A:$H,MATCH("이름참고",[2]ActorTable!$1:$1,0),0),"캐릭터없음"))</f>
        <v>그루퍼스</v>
      </c>
      <c r="E55" t="str">
        <f t="shared" si="11"/>
        <v/>
      </c>
      <c r="F55" t="s">
        <v>398</v>
      </c>
      <c r="G55">
        <v>3</v>
      </c>
      <c r="H55">
        <v>6</v>
      </c>
      <c r="I55">
        <v>0</v>
      </c>
      <c r="J55">
        <v>15</v>
      </c>
      <c r="K55">
        <v>0</v>
      </c>
      <c r="L55">
        <v>0</v>
      </c>
      <c r="M55">
        <v>0</v>
      </c>
      <c r="N55">
        <v>0</v>
      </c>
      <c r="O55">
        <v>0</v>
      </c>
      <c r="P55">
        <v>0</v>
      </c>
      <c r="Q55">
        <v>18</v>
      </c>
      <c r="R55">
        <v>160</v>
      </c>
      <c r="S55" t="str">
        <f>IFERROR(VLOOKUP(R55,[2]WingLookTable!$A:$B,2,0),"캐릭터없음")</f>
        <v>Wing_DustGreenSineFullOtherFast</v>
      </c>
      <c r="T55">
        <f t="shared" ca="1" si="8"/>
        <v>129</v>
      </c>
      <c r="U5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5" t="str">
        <f t="shared" si="9"/>
        <v>{"dy":26,"sl":2,"id":"Actor2010m","stats":{"tr":3,"trp":6,"str":0,"dex":15,"int":0,"vit":0,"train":0,"wgGr0":0,"wgGr1":0,"wgGr2":0,"wgGr3":18,"wgLk":160}}</v>
      </c>
      <c r="AC55">
        <v>54</v>
      </c>
      <c r="AD55">
        <v>284</v>
      </c>
    </row>
    <row r="56" spans="1:30">
      <c r="A56">
        <v>27</v>
      </c>
      <c r="B56">
        <v>1</v>
      </c>
      <c r="C56" t="str">
        <f t="shared" ca="1" si="7"/>
        <v>Actor1002m</v>
      </c>
      <c r="D56" t="str">
        <f>IF(ISBLANK(F56),"",
IFERROR(VLOOKUP(F56,[2]ActorTable!$A:$H,MATCH("이름참고",[2]ActorTable!$1:$1,0),0),"캐릭터없음"))</f>
        <v>오비우스</v>
      </c>
      <c r="E56" t="str">
        <f t="shared" si="11"/>
        <v/>
      </c>
      <c r="F56" t="s">
        <v>432</v>
      </c>
      <c r="G56">
        <v>3</v>
      </c>
      <c r="H56">
        <v>6</v>
      </c>
      <c r="I56">
        <v>0</v>
      </c>
      <c r="J56">
        <v>0</v>
      </c>
      <c r="K56">
        <v>15</v>
      </c>
      <c r="L56">
        <v>0</v>
      </c>
      <c r="M56">
        <v>0</v>
      </c>
      <c r="N56">
        <v>0</v>
      </c>
      <c r="O56">
        <v>0</v>
      </c>
      <c r="P56">
        <v>0</v>
      </c>
      <c r="Q56">
        <v>18</v>
      </c>
      <c r="R56">
        <v>226</v>
      </c>
      <c r="S56" t="str">
        <f>IFERROR(VLOOKUP(R56,[2]WingLookTable!$A:$B,2,0),"캐릭터없음")</f>
        <v>Wing_MultiOtherNoiseFullFast</v>
      </c>
      <c r="T56">
        <f t="shared" ca="1" si="8"/>
        <v>181</v>
      </c>
      <c r="U5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6" t="str">
        <f t="shared" si="9"/>
        <v>{"dy":27,"sl":1,"id":"Actor1141m","stats":{"tr":3,"trp":6,"str":0,"dex":0,"int":15,"vit":0,"train":0,"wgGr0":0,"wgGr1":0,"wgGr2":0,"wgGr3":18,"wgLk":226}}</v>
      </c>
      <c r="AC56">
        <v>55</v>
      </c>
      <c r="AD56">
        <v>288</v>
      </c>
    </row>
    <row r="57" spans="1:30">
      <c r="A57">
        <v>27</v>
      </c>
      <c r="B57">
        <v>2</v>
      </c>
      <c r="C57" t="str">
        <f t="shared" ca="1" si="7"/>
        <v>Actor1029m</v>
      </c>
      <c r="D57" t="str">
        <f>IF(ISBLANK(F57),"",
IFERROR(VLOOKUP(F57,[2]ActorTable!$A:$H,MATCH("이름참고",[2]ActorTable!$1:$1,0),0),"캐릭터없음"))</f>
        <v>소하</v>
      </c>
      <c r="E57" t="str">
        <f t="shared" si="11"/>
        <v/>
      </c>
      <c r="F57" t="s">
        <v>433</v>
      </c>
      <c r="G57">
        <v>3</v>
      </c>
      <c r="H57">
        <v>6</v>
      </c>
      <c r="I57">
        <v>0</v>
      </c>
      <c r="J57">
        <v>15</v>
      </c>
      <c r="K57">
        <v>0</v>
      </c>
      <c r="L57">
        <v>0</v>
      </c>
      <c r="M57">
        <v>0</v>
      </c>
      <c r="N57">
        <v>0</v>
      </c>
      <c r="O57">
        <v>0</v>
      </c>
      <c r="P57">
        <v>0</v>
      </c>
      <c r="Q57">
        <v>18</v>
      </c>
      <c r="R57">
        <v>190</v>
      </c>
      <c r="S57" t="str">
        <f>IFERROR(VLOOKUP(R57,[2]WingLookTable!$A:$B,2,0),"캐릭터없음")</f>
        <v>Wing_DustYellowNoisePatternStripeSlow</v>
      </c>
      <c r="T57">
        <f t="shared" ca="1" si="8"/>
        <v>369</v>
      </c>
      <c r="U5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7" t="str">
        <f t="shared" si="9"/>
        <v>{"dy":27,"sl":2,"id":"Actor1002m","stats":{"tr":3,"trp":6,"str":0,"dex":15,"int":0,"vit":0,"train":0,"wgGr0":0,"wgGr1":0,"wgGr2":0,"wgGr3":18,"wgLk":190}}</v>
      </c>
      <c r="AC57">
        <v>56</v>
      </c>
      <c r="AD57">
        <v>291</v>
      </c>
    </row>
    <row r="58" spans="1:30">
      <c r="A58">
        <v>28</v>
      </c>
      <c r="B58">
        <v>1</v>
      </c>
      <c r="C58" t="str">
        <f t="shared" ca="1" si="7"/>
        <v>Actor2010m</v>
      </c>
      <c r="D58" t="str">
        <f>IF(ISBLANK(F58),"",
IFERROR(VLOOKUP(F58,[2]ActorTable!$A:$H,MATCH("이름참고",[2]ActorTable!$1:$1,0),0),"캐릭터없음"))</f>
        <v>프로토27</v>
      </c>
      <c r="E58" t="str">
        <f t="shared" si="11"/>
        <v/>
      </c>
      <c r="F58" t="s">
        <v>438</v>
      </c>
      <c r="G58">
        <v>3</v>
      </c>
      <c r="H58">
        <v>6</v>
      </c>
      <c r="I58">
        <v>15</v>
      </c>
      <c r="J58">
        <v>0</v>
      </c>
      <c r="K58">
        <v>0</v>
      </c>
      <c r="L58">
        <v>0</v>
      </c>
      <c r="M58">
        <v>0</v>
      </c>
      <c r="N58">
        <v>0</v>
      </c>
      <c r="O58">
        <v>0</v>
      </c>
      <c r="P58">
        <v>0</v>
      </c>
      <c r="Q58">
        <v>18</v>
      </c>
      <c r="R58">
        <v>113</v>
      </c>
      <c r="S58" t="str">
        <f>IFERROR(VLOOKUP(R58,[2]WingLookTable!$A:$B,2,0),"캐릭터없음")</f>
        <v>Wing_BlueSineFullStripeFast</v>
      </c>
      <c r="T58">
        <f t="shared" ca="1" si="8"/>
        <v>272</v>
      </c>
      <c r="U5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8" t="str">
        <f t="shared" si="9"/>
        <v>{"dy":28,"sl":1,"id":"Actor1216m","stats":{"tr":3,"trp":6,"str":15,"dex":0,"int":0,"vit":0,"train":0,"wgGr0":0,"wgGr1":0,"wgGr2":0,"wgGr3":18,"wgLk":113}}</v>
      </c>
      <c r="AC58">
        <v>57</v>
      </c>
      <c r="AD58">
        <v>294</v>
      </c>
    </row>
    <row r="59" spans="1:30">
      <c r="A59">
        <v>28</v>
      </c>
      <c r="B59">
        <v>2</v>
      </c>
      <c r="C59" t="str">
        <f t="shared" ca="1" si="7"/>
        <v>Actor3021m</v>
      </c>
      <c r="D59" t="str">
        <f>IF(ISBLANK(F59),"",
IFERROR(VLOOKUP(F59,[2]ActorTable!$A:$H,MATCH("이름참고",[2]ActorTable!$1:$1,0),0),"캐릭터없음"))</f>
        <v>튤린</v>
      </c>
      <c r="E59" t="str">
        <f t="shared" si="11"/>
        <v/>
      </c>
      <c r="F59" t="s">
        <v>437</v>
      </c>
      <c r="G59">
        <v>3</v>
      </c>
      <c r="H59">
        <v>6</v>
      </c>
      <c r="I59">
        <v>0</v>
      </c>
      <c r="J59">
        <v>15</v>
      </c>
      <c r="K59">
        <v>0</v>
      </c>
      <c r="L59">
        <v>0</v>
      </c>
      <c r="M59">
        <v>0</v>
      </c>
      <c r="N59">
        <v>0</v>
      </c>
      <c r="O59">
        <v>0</v>
      </c>
      <c r="P59">
        <v>0</v>
      </c>
      <c r="Q59">
        <v>18</v>
      </c>
      <c r="R59">
        <v>280</v>
      </c>
      <c r="S59" t="str">
        <f>IFERROR(VLOOKUP(R59,[2]WingLookTable!$A:$B,2,0),"캐릭터없음")</f>
        <v>Wing_YellowFullSineStripeSlow</v>
      </c>
      <c r="T59">
        <f t="shared" ca="1" si="8"/>
        <v>129</v>
      </c>
      <c r="U5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59" t="str">
        <f t="shared" si="9"/>
        <v>{"dy":28,"sl":2,"id":"Actor0037m","stats":{"tr":3,"trp":6,"str":0,"dex":15,"int":0,"vit":0,"train":0,"wgGr0":0,"wgGr1":0,"wgGr2":0,"wgGr3":18,"wgLk":280}}</v>
      </c>
      <c r="AC59">
        <v>58</v>
      </c>
      <c r="AD59">
        <v>297</v>
      </c>
    </row>
    <row r="60" spans="1:30">
      <c r="A60">
        <v>29</v>
      </c>
      <c r="B60">
        <v>1</v>
      </c>
      <c r="C60" t="str">
        <f t="shared" ca="1" si="7"/>
        <v>Actor3019m</v>
      </c>
      <c r="D60" t="str">
        <f>IF(ISBLANK(F60),"",
IFERROR(VLOOKUP(F60,[2]ActorTable!$A:$H,MATCH("이름참고",[2]ActorTable!$1:$1,0),0),"캐릭터없음"))</f>
        <v>니엘</v>
      </c>
      <c r="E60" t="str">
        <f t="shared" si="11"/>
        <v/>
      </c>
      <c r="F60" t="s">
        <v>439</v>
      </c>
      <c r="G60">
        <v>3</v>
      </c>
      <c r="H60">
        <v>6</v>
      </c>
      <c r="I60">
        <v>0</v>
      </c>
      <c r="J60">
        <v>0</v>
      </c>
      <c r="K60">
        <v>15</v>
      </c>
      <c r="L60">
        <v>0</v>
      </c>
      <c r="M60">
        <v>0</v>
      </c>
      <c r="N60">
        <v>0</v>
      </c>
      <c r="O60">
        <v>0</v>
      </c>
      <c r="P60">
        <v>0</v>
      </c>
      <c r="Q60">
        <v>18</v>
      </c>
      <c r="R60">
        <v>211</v>
      </c>
      <c r="S60" t="str">
        <f>IFERROR(VLOOKUP(R60,[2]WingLookTable!$A:$B,2,0),"캐릭터없음")</f>
        <v>Wing_FireSinePatternFullSlow</v>
      </c>
      <c r="T60">
        <f t="shared" ca="1" si="8"/>
        <v>309</v>
      </c>
      <c r="U6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60" t="str">
        <f t="shared" si="9"/>
        <v>{"dy":29,"sl":1,"id":"Actor2238m","stats":{"tr":3,"trp":6,"str":0,"dex":0,"int":15,"vit":0,"train":0,"wgGr0":0,"wgGr1":0,"wgGr2":0,"wgGr3":18,"wgLk":211}}</v>
      </c>
      <c r="AC60">
        <v>59</v>
      </c>
      <c r="AD60">
        <v>300</v>
      </c>
    </row>
    <row r="61" spans="1:30">
      <c r="A61">
        <v>29</v>
      </c>
      <c r="B61">
        <v>2</v>
      </c>
      <c r="C61" t="str">
        <f t="shared" ca="1" si="7"/>
        <v>Actor2010m</v>
      </c>
      <c r="D61" t="str">
        <f>IF(ISBLANK(F61),"",
IFERROR(VLOOKUP(F61,[2]ActorTable!$A:$H,MATCH("이름참고",[2]ActorTable!$1:$1,0),0),"캐릭터없음"))</f>
        <v>테이슨</v>
      </c>
      <c r="E61" t="str">
        <f t="shared" si="11"/>
        <v/>
      </c>
      <c r="F61" t="s">
        <v>436</v>
      </c>
      <c r="G61">
        <v>3</v>
      </c>
      <c r="H61">
        <v>6</v>
      </c>
      <c r="I61">
        <v>0</v>
      </c>
      <c r="J61">
        <v>15</v>
      </c>
      <c r="K61">
        <v>0</v>
      </c>
      <c r="L61">
        <v>0</v>
      </c>
      <c r="M61">
        <v>0</v>
      </c>
      <c r="N61">
        <v>0</v>
      </c>
      <c r="O61">
        <v>0</v>
      </c>
      <c r="P61">
        <v>0</v>
      </c>
      <c r="Q61">
        <v>18</v>
      </c>
      <c r="R61">
        <v>340</v>
      </c>
      <c r="S61" t="str">
        <f>IFERROR(VLOOKUP(R61,[2]WingLookTable!$A:$B,2,0),"캐릭터없음")</f>
        <v>Wing_DustRedStripeFullOtherSlow</v>
      </c>
      <c r="T61">
        <f t="shared" ca="1" si="8"/>
        <v>193</v>
      </c>
      <c r="U6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1" t="str">
        <f t="shared" si="9"/>
        <v>{"dy":29,"sl":2,"id":"Actor1108m","stats":{"tr":3,"trp":6,"str":0,"dex":15,"int":0,"vit":0,"train":0,"wgGr0":0,"wgGr1":0,"wgGr2":0,"wgGr3":18,"wgLk":340}}</v>
      </c>
      <c r="AC61">
        <v>60</v>
      </c>
      <c r="AD61">
        <v>303</v>
      </c>
    </row>
    <row r="62" spans="1:30">
      <c r="A62">
        <v>30</v>
      </c>
      <c r="B62">
        <v>1</v>
      </c>
      <c r="C62" t="str">
        <f t="shared" ca="1" si="7"/>
        <v>Actor2010m</v>
      </c>
      <c r="D62" t="str">
        <f>IF(ISBLANK(F62),"",
IFERROR(VLOOKUP(F62,[2]ActorTable!$A:$H,MATCH("이름참고",[2]ActorTable!$1:$1,0),0),"캐릭터없음"))</f>
        <v>카츄진</v>
      </c>
      <c r="E62" t="str">
        <f t="shared" si="11"/>
        <v/>
      </c>
      <c r="F62" t="s">
        <v>444</v>
      </c>
      <c r="G62">
        <v>3</v>
      </c>
      <c r="H62">
        <v>6</v>
      </c>
      <c r="I62">
        <v>0</v>
      </c>
      <c r="J62">
        <v>15</v>
      </c>
      <c r="K62">
        <v>0</v>
      </c>
      <c r="L62">
        <v>0</v>
      </c>
      <c r="M62">
        <v>0</v>
      </c>
      <c r="N62">
        <v>0</v>
      </c>
      <c r="O62">
        <v>0</v>
      </c>
      <c r="P62">
        <v>0</v>
      </c>
      <c r="Q62">
        <v>18</v>
      </c>
      <c r="R62">
        <v>187</v>
      </c>
      <c r="S62" t="str">
        <f>IFERROR(VLOOKUP(R62,[2]WingLookTable!$A:$B,2,0),"캐릭터없음")</f>
        <v>Wing_DustPurpleSinePatternFullFast</v>
      </c>
      <c r="T62">
        <f t="shared" ca="1" si="8"/>
        <v>141</v>
      </c>
      <c r="U6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v>
      </c>
      <c r="V62" t="str">
        <f t="shared" si="9"/>
        <v>{"dy":30,"sl":1,"id":"Actor3117m","stats":{"tr":3,"trp":6,"str":0,"dex":15,"int":0,"vit":0,"train":0,"wgGr0":0,"wgGr1":0,"wgGr2":0,"wgGr3":18,"wgLk":187}}</v>
      </c>
      <c r="AC62">
        <v>61</v>
      </c>
      <c r="AD62">
        <v>306</v>
      </c>
    </row>
    <row r="63" spans="1:30">
      <c r="A63">
        <v>30</v>
      </c>
      <c r="B63">
        <v>2</v>
      </c>
      <c r="C63" t="str">
        <f t="shared" ca="1" si="7"/>
        <v>Actor3231m</v>
      </c>
      <c r="D63" t="str">
        <f>IF(ISBLANK(F63),"",
IFERROR(VLOOKUP(F63,[2]ActorTable!$A:$H,MATCH("이름참고",[2]ActorTable!$1:$1,0),0),"캐릭터없음"))</f>
        <v>딘즈</v>
      </c>
      <c r="E63" t="str">
        <f t="shared" si="11"/>
        <v/>
      </c>
      <c r="F63" t="s">
        <v>443</v>
      </c>
      <c r="G63">
        <v>3</v>
      </c>
      <c r="H63">
        <v>6</v>
      </c>
      <c r="I63">
        <v>0</v>
      </c>
      <c r="J63">
        <v>5</v>
      </c>
      <c r="K63">
        <v>10</v>
      </c>
      <c r="L63">
        <v>0</v>
      </c>
      <c r="M63">
        <v>0</v>
      </c>
      <c r="N63">
        <v>0</v>
      </c>
      <c r="O63">
        <v>0</v>
      </c>
      <c r="P63">
        <v>0</v>
      </c>
      <c r="Q63">
        <v>18</v>
      </c>
      <c r="R63">
        <v>291</v>
      </c>
      <c r="S63" t="str">
        <f>IFERROR(VLOOKUP(R63,[2]WingLookTable!$A:$B,2,0),"캐릭터없음")</f>
        <v>Wing_BlackNoiseSineOtherSlow</v>
      </c>
      <c r="T63">
        <f t="shared" ca="1" si="8"/>
        <v>276</v>
      </c>
      <c r="U6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v>
      </c>
      <c r="V63" t="str">
        <f t="shared" si="9"/>
        <v>{"dy":30,"sl":2,"id":"Actor3022m","stats":{"tr":3,"trp":6,"str":0,"dex":5,"int":10,"vit":0,"train":0,"wgGr0":0,"wgGr1":0,"wgGr2":0,"wgGr3":18,"wgLk":291}}</v>
      </c>
      <c r="AC63">
        <v>62</v>
      </c>
      <c r="AD63">
        <v>309</v>
      </c>
    </row>
    <row r="64" spans="1:30">
      <c r="A64">
        <v>31</v>
      </c>
      <c r="B64">
        <v>1</v>
      </c>
      <c r="C64" t="str">
        <f t="shared" ca="1" si="7"/>
        <v>Actor1216m</v>
      </c>
      <c r="D64" t="str">
        <f>IF(ISBLANK(F64),"",
IFERROR(VLOOKUP(F64,[2]ActorTable!$A:$H,MATCH("이름참고",[2]ActorTable!$1:$1,0),0),"캐릭터없음"))</f>
        <v>라무무</v>
      </c>
      <c r="E64" t="str">
        <f t="shared" si="11"/>
        <v/>
      </c>
      <c r="F64" t="s">
        <v>442</v>
      </c>
      <c r="G64">
        <v>3</v>
      </c>
      <c r="H64">
        <v>6</v>
      </c>
      <c r="I64">
        <v>0</v>
      </c>
      <c r="J64">
        <v>0</v>
      </c>
      <c r="K64">
        <v>15</v>
      </c>
      <c r="L64">
        <v>0</v>
      </c>
      <c r="M64">
        <v>0</v>
      </c>
      <c r="N64">
        <v>0</v>
      </c>
      <c r="O64">
        <v>0</v>
      </c>
      <c r="P64">
        <v>0</v>
      </c>
      <c r="Q64">
        <v>18</v>
      </c>
      <c r="R64">
        <v>223</v>
      </c>
      <c r="S64" t="str">
        <f>IFERROR(VLOOKUP(R64,[2]WingLookTable!$A:$B,2,0),"캐릭터없음")</f>
        <v>Wing_MultiFullOtherFullFast</v>
      </c>
      <c r="T64">
        <f t="shared" ca="1" si="8"/>
        <v>352</v>
      </c>
      <c r="U6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v>
      </c>
      <c r="V64" t="str">
        <f t="shared" si="9"/>
        <v>{"dy":31,"sl":1,"id":"Actor3231m","stats":{"tr":3,"trp":6,"str":0,"dex":0,"int":15,"vit":0,"train":0,"wgGr0":0,"wgGr1":0,"wgGr2":0,"wgGr3":18,"wgLk":223}}</v>
      </c>
      <c r="AC64">
        <v>63</v>
      </c>
      <c r="AD64">
        <v>312</v>
      </c>
    </row>
    <row r="65" spans="1:30">
      <c r="A65">
        <v>31</v>
      </c>
      <c r="B65">
        <v>2</v>
      </c>
      <c r="C65" t="str">
        <f t="shared" ca="1" si="7"/>
        <v>Actor2011m</v>
      </c>
      <c r="D65" t="str">
        <f>IF(ISBLANK(F65),"",
IFERROR(VLOOKUP(F65,[2]ActorTable!$A:$H,MATCH("이름참고",[2]ActorTable!$1:$1,0),0),"캐릭터없음"))</f>
        <v>프리스</v>
      </c>
      <c r="E65" t="str">
        <f t="shared" si="11"/>
        <v/>
      </c>
      <c r="F65" t="s">
        <v>449</v>
      </c>
      <c r="G65">
        <v>3</v>
      </c>
      <c r="H65">
        <v>6</v>
      </c>
      <c r="I65">
        <v>8</v>
      </c>
      <c r="J65">
        <v>0</v>
      </c>
      <c r="K65">
        <v>0</v>
      </c>
      <c r="L65">
        <v>7</v>
      </c>
      <c r="M65">
        <v>0</v>
      </c>
      <c r="N65">
        <v>0</v>
      </c>
      <c r="O65">
        <v>0</v>
      </c>
      <c r="P65">
        <v>0</v>
      </c>
      <c r="Q65">
        <v>18</v>
      </c>
      <c r="R65">
        <v>268</v>
      </c>
      <c r="S65" t="str">
        <f>IFERROR(VLOOKUP(R65,[2]WingLookTable!$A:$B,2,0),"캐릭터없음")</f>
        <v>Wing_SkySineSineFullSlow</v>
      </c>
      <c r="T65">
        <f t="shared" ca="1" si="8"/>
        <v>190</v>
      </c>
      <c r="U6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1039m","stats":{"tr":3,"trp":6,"str":0,"dex":15,"int":0,"vit":0,"train":0,"wgGr0":0,"wgGr1":0,"wgGr2":0,"wgGr3":18,"wgLk":214}},{"dy":12,"sl":2,"id":"Actor2015m","stats":{"tr":3,"trp":6,"str":0,"dex":0,"int":15,"vit":0,"train":0,"wgGr0":0,"wgGr1":0,"wgGr2":0,"wgGr3":18,"wgLk":321}},{"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V65" t="str">
        <f t="shared" si="9"/>
        <v>{"dy":31,"sl":2,"id":"Actor0125m","stats":{"tr":3,"trp":6,"str":8,"dex":0,"int":0,"vit":7,"train":0,"wgGr0":0,"wgGr1":0,"wgGr2":0,"wgGr3":18,"wgLk":268}}</v>
      </c>
      <c r="AC65">
        <v>64</v>
      </c>
      <c r="AD65">
        <v>315</v>
      </c>
    </row>
    <row r="66" spans="1:30">
      <c r="AC66">
        <v>65</v>
      </c>
      <c r="AD66">
        <v>318</v>
      </c>
    </row>
    <row r="67" spans="1:30">
      <c r="AC67">
        <v>66</v>
      </c>
      <c r="AD67">
        <v>321</v>
      </c>
    </row>
    <row r="68" spans="1:30">
      <c r="AC68">
        <v>67</v>
      </c>
      <c r="AD68">
        <v>324</v>
      </c>
    </row>
    <row r="69" spans="1:30">
      <c r="AC69">
        <v>68</v>
      </c>
      <c r="AD69">
        <v>328</v>
      </c>
    </row>
    <row r="70" spans="1:30">
      <c r="AC70">
        <v>69</v>
      </c>
      <c r="AD70">
        <v>332</v>
      </c>
    </row>
    <row r="71" spans="1:30">
      <c r="AC71">
        <v>70</v>
      </c>
      <c r="AD71">
        <v>336</v>
      </c>
    </row>
    <row r="72" spans="1:30">
      <c r="AC72">
        <v>71</v>
      </c>
      <c r="AD72">
        <v>340</v>
      </c>
    </row>
    <row r="73" spans="1:30">
      <c r="AC73">
        <v>72</v>
      </c>
      <c r="AD73">
        <v>344</v>
      </c>
    </row>
    <row r="74" spans="1:30">
      <c r="AC74">
        <v>73</v>
      </c>
      <c r="AD74">
        <v>348</v>
      </c>
    </row>
    <row r="75" spans="1:30">
      <c r="AC75">
        <v>74</v>
      </c>
      <c r="AD75">
        <v>352</v>
      </c>
    </row>
    <row r="76" spans="1:30">
      <c r="AC76">
        <v>75</v>
      </c>
      <c r="AD76">
        <v>356</v>
      </c>
    </row>
    <row r="77" spans="1:30">
      <c r="AC77">
        <v>76</v>
      </c>
      <c r="AD77">
        <v>360</v>
      </c>
    </row>
    <row r="78" spans="1:30">
      <c r="AC78">
        <v>77</v>
      </c>
      <c r="AD78">
        <v>363</v>
      </c>
    </row>
    <row r="79" spans="1:30">
      <c r="AC79">
        <v>78</v>
      </c>
      <c r="AD79">
        <v>366</v>
      </c>
    </row>
    <row r="80" spans="1:30">
      <c r="AC80">
        <v>79</v>
      </c>
      <c r="AD80">
        <v>369</v>
      </c>
    </row>
    <row r="81" spans="29:30">
      <c r="AC81">
        <v>80</v>
      </c>
      <c r="AD81">
        <v>372</v>
      </c>
    </row>
  </sheetData>
  <sortState xmlns:xlrd2="http://schemas.microsoft.com/office/spreadsheetml/2017/richdata2" ref="Z2:AA32">
    <sortCondition ref="Z2:Z32"/>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461</v>
      </c>
      <c r="B5">
        <v>175</v>
      </c>
      <c r="C5" t="s">
        <v>459</v>
      </c>
      <c r="D5" t="s">
        <v>460</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230</v>
      </c>
      <c r="C2" s="1">
        <v>0.99</v>
      </c>
      <c r="D2" s="1">
        <v>1200</v>
      </c>
      <c r="E2">
        <v>15</v>
      </c>
    </row>
    <row r="3" spans="1:6">
      <c r="A3" t="s">
        <v>16</v>
      </c>
      <c r="B3" t="s">
        <v>232</v>
      </c>
      <c r="C3" s="1">
        <v>4.99</v>
      </c>
      <c r="D3" s="1">
        <v>5900</v>
      </c>
      <c r="E3">
        <v>85</v>
      </c>
    </row>
    <row r="4" spans="1:6">
      <c r="A4" t="s">
        <v>17</v>
      </c>
      <c r="B4" t="s">
        <v>234</v>
      </c>
      <c r="C4" s="1">
        <v>9.99</v>
      </c>
      <c r="D4" s="1">
        <v>12000</v>
      </c>
      <c r="E4">
        <v>180</v>
      </c>
      <c r="F4" t="s">
        <v>21</v>
      </c>
    </row>
    <row r="5" spans="1:6">
      <c r="A5" t="s">
        <v>18</v>
      </c>
      <c r="B5" t="s">
        <v>235</v>
      </c>
      <c r="C5" s="1">
        <v>19.989999999999998</v>
      </c>
      <c r="D5" s="1">
        <v>25000</v>
      </c>
      <c r="E5">
        <v>390</v>
      </c>
    </row>
    <row r="6" spans="1:6">
      <c r="A6" t="s">
        <v>19</v>
      </c>
      <c r="B6" t="s">
        <v>231</v>
      </c>
      <c r="C6" s="1">
        <v>49.99</v>
      </c>
      <c r="D6" s="1">
        <v>65000</v>
      </c>
      <c r="E6">
        <v>1050</v>
      </c>
    </row>
    <row r="7" spans="1:6">
      <c r="A7" t="s">
        <v>20</v>
      </c>
      <c r="B7" t="s">
        <v>233</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236</v>
      </c>
      <c r="C2">
        <v>30</v>
      </c>
      <c r="D2">
        <v>9500</v>
      </c>
    </row>
    <row r="3" spans="1:6">
      <c r="A3" t="s">
        <v>7</v>
      </c>
      <c r="B3" t="s">
        <v>237</v>
      </c>
      <c r="C3">
        <v>140</v>
      </c>
      <c r="D3">
        <v>48000</v>
      </c>
      <c r="E3" t="s">
        <v>10</v>
      </c>
      <c r="F3">
        <v>8</v>
      </c>
    </row>
    <row r="4" spans="1:6">
      <c r="A4" t="s">
        <v>8</v>
      </c>
      <c r="B4" t="s">
        <v>238</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281</v>
      </c>
      <c r="B1" s="2" t="s">
        <v>11</v>
      </c>
      <c r="C1" s="4" t="s">
        <v>30</v>
      </c>
      <c r="D1" s="5" t="s">
        <v>29</v>
      </c>
      <c r="E1" s="3" t="s">
        <v>5</v>
      </c>
      <c r="F1" s="3" t="s">
        <v>282</v>
      </c>
    </row>
    <row r="2" spans="1:6">
      <c r="A2" t="s">
        <v>283</v>
      </c>
      <c r="B2" t="s">
        <v>285</v>
      </c>
      <c r="C2" s="1">
        <v>1.99</v>
      </c>
      <c r="D2" s="1">
        <v>2500</v>
      </c>
      <c r="F2">
        <v>1</v>
      </c>
    </row>
    <row r="3" spans="1:6">
      <c r="A3" t="s">
        <v>284</v>
      </c>
      <c r="B3" t="s">
        <v>286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2021-08-09T13:15:39Z</dcterms:modified>
</cp:coreProperties>
</file>