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B975FAD-70A1-4899-8B80-8E610229378A}" xr6:coauthVersionLast="47" xr6:coauthVersionMax="47" xr10:uidLastSave="{00000000-0000-0000-0000-000000000000}"/>
  <bookViews>
    <workbookView xWindow="-28920" yWindow="-120" windowWidth="29040" windowHeight="15840" tabRatio="653" activeTab="3" xr2:uid="{1BFDBDDD-03BC-42BF-BA52-8E4216F92F7B}"/>
    <workbookView xWindow="-120" yWindow="-120" windowWidth="29040" windowHeight="15840" tabRatio="651" activeTab="4"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57" i="11" l="1"/>
  <c r="S57" i="11"/>
  <c r="C57" i="11"/>
  <c r="T54" i="11"/>
  <c r="S54" i="11"/>
  <c r="C54" i="11"/>
  <c r="T72" i="11" l="1"/>
  <c r="S72" i="11"/>
  <c r="T73" i="11"/>
  <c r="S73" i="11"/>
  <c r="C73" i="11"/>
  <c r="T3" i="11"/>
  <c r="S3" i="11"/>
  <c r="C3" i="11"/>
  <c r="T5" i="11"/>
  <c r="S5" i="11"/>
  <c r="C5" i="11"/>
  <c r="B5" i="11"/>
  <c r="V5" i="11" s="1"/>
  <c r="AB35" i="11"/>
  <c r="AB34" i="11"/>
  <c r="J25" i="8" l="1"/>
  <c r="L25" i="8"/>
  <c r="J26" i="8"/>
  <c r="L26" i="8"/>
  <c r="T60" i="11"/>
  <c r="S60" i="11"/>
  <c r="T39" i="11"/>
  <c r="S39" i="11"/>
  <c r="T40" i="11"/>
  <c r="S40" i="11"/>
  <c r="T41" i="11"/>
  <c r="S41" i="11"/>
  <c r="C41" i="11"/>
  <c r="T24" i="11"/>
  <c r="S24" i="11"/>
  <c r="T25" i="11"/>
  <c r="S25" i="11"/>
  <c r="T26" i="11"/>
  <c r="S26" i="11"/>
  <c r="C26" i="11"/>
  <c r="T8" i="11"/>
  <c r="S8" i="11"/>
  <c r="T9" i="11"/>
  <c r="S9" i="11"/>
  <c r="T10" i="11"/>
  <c r="S10" i="11"/>
  <c r="C10" i="11"/>
  <c r="T61" i="11"/>
  <c r="S61" i="11"/>
  <c r="S22" i="11" l="1"/>
  <c r="T22" i="11"/>
  <c r="S23" i="11"/>
  <c r="T23" i="11"/>
  <c r="S13" i="11"/>
  <c r="T13" i="11"/>
  <c r="S14" i="11"/>
  <c r="T14" i="11"/>
  <c r="T62" i="11"/>
  <c r="S62" i="11"/>
  <c r="S63" i="11"/>
  <c r="T63" i="11"/>
  <c r="S64" i="11"/>
  <c r="T64" i="11"/>
  <c r="C23" i="11"/>
  <c r="C14" i="11"/>
  <c r="C64" i="11"/>
  <c r="AA370" i="9" l="1"/>
  <c r="AA339" i="9"/>
  <c r="T52" i="11" l="1"/>
  <c r="S52" i="11"/>
  <c r="C52" i="11"/>
  <c r="T53" i="11"/>
  <c r="S53" i="11"/>
  <c r="C53" i="11"/>
  <c r="T50" i="11"/>
  <c r="S50" i="11"/>
  <c r="C50" i="11"/>
  <c r="T51" i="11"/>
  <c r="S51" i="11"/>
  <c r="C51" i="11"/>
  <c r="T37" i="11"/>
  <c r="S37" i="11"/>
  <c r="C37" i="11"/>
  <c r="T38" i="11"/>
  <c r="S38" i="11"/>
  <c r="C38" i="11"/>
  <c r="T21" i="11"/>
  <c r="S21" i="11"/>
  <c r="C21" i="11"/>
  <c r="C22" i="11"/>
  <c r="C19" i="11"/>
  <c r="S19" i="11"/>
  <c r="T19" i="11"/>
  <c r="T20" i="11"/>
  <c r="S20" i="11"/>
  <c r="C20" i="11"/>
  <c r="T6" i="11"/>
  <c r="S6" i="11"/>
  <c r="C6" i="11"/>
  <c r="T7" i="11"/>
  <c r="S7" i="11"/>
  <c r="C7" i="11"/>
  <c r="C63" i="11"/>
  <c r="C65" i="11" l="1"/>
  <c r="S65" i="11"/>
  <c r="T65" i="11"/>
  <c r="C66" i="11"/>
  <c r="S66" i="11"/>
  <c r="T66" i="11"/>
  <c r="C60" i="11"/>
  <c r="C61" i="11"/>
  <c r="C44" i="11"/>
  <c r="S44" i="11"/>
  <c r="T44" i="11"/>
  <c r="C45" i="11"/>
  <c r="S45" i="11"/>
  <c r="T45" i="11"/>
  <c r="C27" i="11"/>
  <c r="S27" i="11"/>
  <c r="T27" i="11"/>
  <c r="C28" i="11"/>
  <c r="S28" i="11"/>
  <c r="T28" i="11"/>
  <c r="C29" i="11"/>
  <c r="S29" i="11"/>
  <c r="T29" i="11"/>
  <c r="C30" i="11"/>
  <c r="S30" i="11"/>
  <c r="T30" i="11"/>
  <c r="C13" i="11"/>
  <c r="T15" i="11"/>
  <c r="S15" i="11"/>
  <c r="C15" i="11"/>
  <c r="B15" i="11"/>
  <c r="V15" i="11" l="1"/>
  <c r="AB33" i="11"/>
  <c r="T49" i="11"/>
  <c r="S49" i="11"/>
  <c r="C49" i="11"/>
  <c r="T34" i="11"/>
  <c r="S34" i="11"/>
  <c r="C34" i="11"/>
  <c r="C72" i="11"/>
  <c r="B71" i="11" l="1"/>
  <c r="B69" i="11"/>
  <c r="B67" i="11"/>
  <c r="B65" i="11"/>
  <c r="B62" i="11"/>
  <c r="B60" i="11"/>
  <c r="V60" i="11" s="1"/>
  <c r="B58" i="11"/>
  <c r="B55" i="11"/>
  <c r="B56" i="11" s="1"/>
  <c r="B57" i="11" s="1"/>
  <c r="V57" i="11" s="1"/>
  <c r="B52" i="11"/>
  <c r="B48" i="11"/>
  <c r="B49" i="11" s="1"/>
  <c r="V49" i="11" s="1"/>
  <c r="B46" i="11"/>
  <c r="B44" i="11"/>
  <c r="B42" i="11"/>
  <c r="B43" i="11" s="1"/>
  <c r="B39" i="11"/>
  <c r="V39" i="11" s="1"/>
  <c r="B35" i="11"/>
  <c r="B33" i="11"/>
  <c r="B34" i="11" s="1"/>
  <c r="V34" i="11" s="1"/>
  <c r="B31" i="11"/>
  <c r="B24" i="11"/>
  <c r="B21" i="11"/>
  <c r="B17" i="11"/>
  <c r="B18" i="11" s="1"/>
  <c r="B16" i="11"/>
  <c r="E15" i="11" s="1"/>
  <c r="B11" i="11"/>
  <c r="B12" i="11" s="1"/>
  <c r="E11" i="11" s="1"/>
  <c r="B8" i="11"/>
  <c r="B6" i="11"/>
  <c r="E5" i="11" s="1"/>
  <c r="B2" i="11"/>
  <c r="B3" i="11" s="1"/>
  <c r="T70" i="11"/>
  <c r="S70" i="11"/>
  <c r="C70" i="11"/>
  <c r="E57" i="11" l="1"/>
  <c r="V3" i="11"/>
  <c r="B25" i="11"/>
  <c r="V25" i="11" s="1"/>
  <c r="V24" i="11"/>
  <c r="B9" i="11"/>
  <c r="B10" i="11" s="1"/>
  <c r="V10" i="11" s="1"/>
  <c r="V8" i="11"/>
  <c r="B63" i="11"/>
  <c r="B64" i="11" s="1"/>
  <c r="V62" i="11"/>
  <c r="B47" i="11"/>
  <c r="E46" i="11" s="1"/>
  <c r="B53" i="11"/>
  <c r="V52" i="11"/>
  <c r="B22" i="11"/>
  <c r="V22" i="11" s="1"/>
  <c r="V21" i="11"/>
  <c r="V6" i="11"/>
  <c r="B7" i="11"/>
  <c r="E6" i="11" s="1"/>
  <c r="V65" i="11"/>
  <c r="B61" i="11"/>
  <c r="V61" i="11" s="1"/>
  <c r="B45" i="11"/>
  <c r="E44" i="11" s="1"/>
  <c r="V44" i="11"/>
  <c r="B29" i="11"/>
  <c r="B66" i="11"/>
  <c r="B50" i="11"/>
  <c r="E49" i="11" s="1"/>
  <c r="B36" i="11"/>
  <c r="E34" i="11"/>
  <c r="E17" i="11"/>
  <c r="B19" i="11"/>
  <c r="B72" i="11"/>
  <c r="V72" i="11" s="1"/>
  <c r="B59" i="11"/>
  <c r="E59" i="11" s="1"/>
  <c r="E33" i="11"/>
  <c r="B68" i="11"/>
  <c r="E68" i="11" s="1"/>
  <c r="B40" i="11"/>
  <c r="E55" i="11"/>
  <c r="E48" i="11"/>
  <c r="E43" i="11"/>
  <c r="E42" i="11"/>
  <c r="B70" i="11"/>
  <c r="B32" i="11"/>
  <c r="B37" i="11"/>
  <c r="B4" i="11"/>
  <c r="E3" i="11" s="1"/>
  <c r="E52" i="11" l="1"/>
  <c r="B54" i="11"/>
  <c r="E53" i="11" s="1"/>
  <c r="E71" i="11"/>
  <c r="B73" i="11"/>
  <c r="B26" i="11"/>
  <c r="V26" i="11" s="1"/>
  <c r="E24" i="11"/>
  <c r="B41" i="11"/>
  <c r="E41" i="11" s="1"/>
  <c r="V40" i="11"/>
  <c r="E9" i="11"/>
  <c r="V9" i="11"/>
  <c r="E8" i="11"/>
  <c r="E10" i="11"/>
  <c r="E60" i="11"/>
  <c r="E62" i="11"/>
  <c r="V64" i="11"/>
  <c r="E63" i="11"/>
  <c r="E64" i="11"/>
  <c r="V63" i="11"/>
  <c r="E21" i="11"/>
  <c r="B23" i="11"/>
  <c r="V23" i="11" s="1"/>
  <c r="E47" i="11"/>
  <c r="E36" i="11"/>
  <c r="E32" i="11"/>
  <c r="V53" i="11"/>
  <c r="V50" i="11"/>
  <c r="B51" i="11"/>
  <c r="E50" i="11" s="1"/>
  <c r="V37" i="11"/>
  <c r="B38" i="11"/>
  <c r="E37" i="11" s="1"/>
  <c r="V19" i="11"/>
  <c r="B20" i="11"/>
  <c r="E19" i="11" s="1"/>
  <c r="E7" i="11"/>
  <c r="V7" i="11"/>
  <c r="V66" i="11"/>
  <c r="E66" i="11"/>
  <c r="E65" i="11"/>
  <c r="E61" i="11"/>
  <c r="E45" i="11"/>
  <c r="V45" i="11"/>
  <c r="V29" i="11"/>
  <c r="B30" i="11"/>
  <c r="E29" i="11" s="1"/>
  <c r="B27" i="11"/>
  <c r="B13" i="11"/>
  <c r="E12" i="11" s="1"/>
  <c r="E18" i="11"/>
  <c r="E35" i="11"/>
  <c r="E58" i="11"/>
  <c r="E67" i="11"/>
  <c r="E40" i="11"/>
  <c r="E39" i="11"/>
  <c r="E56" i="11"/>
  <c r="E2" i="11"/>
  <c r="E70" i="11"/>
  <c r="V70" i="11"/>
  <c r="E69" i="11"/>
  <c r="E31" i="11"/>
  <c r="E16" i="11"/>
  <c r="V54" i="11" l="1"/>
  <c r="E54" i="11"/>
  <c r="E25" i="11"/>
  <c r="V73" i="11"/>
  <c r="E73" i="11"/>
  <c r="V41" i="11"/>
  <c r="E26" i="11"/>
  <c r="E22" i="11"/>
  <c r="B14" i="11"/>
  <c r="V14" i="11" s="1"/>
  <c r="V13" i="11"/>
  <c r="E23" i="11"/>
  <c r="E4" i="11"/>
  <c r="V51" i="11"/>
  <c r="E51" i="11"/>
  <c r="V38" i="11"/>
  <c r="E38" i="11"/>
  <c r="V20" i="11"/>
  <c r="E20" i="11"/>
  <c r="V27" i="11"/>
  <c r="B28" i="11"/>
  <c r="E30" i="11"/>
  <c r="V30" i="11"/>
  <c r="E72" i="11"/>
  <c r="E13" i="11" l="1"/>
  <c r="E14" i="11"/>
  <c r="E28" i="11"/>
  <c r="V28" i="11"/>
  <c r="E27" i="11"/>
  <c r="AH333" i="9"/>
  <c r="AB32" i="11" l="1"/>
  <c r="AB31" i="11" l="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J28" i="8" l="1"/>
  <c r="J29" i="8"/>
  <c r="S71" i="11" l="1"/>
  <c r="S69" i="11"/>
  <c r="S68" i="11"/>
  <c r="S67" i="11"/>
  <c r="S59" i="11"/>
  <c r="S58" i="11"/>
  <c r="S56" i="11"/>
  <c r="S55" i="11"/>
  <c r="S48" i="11"/>
  <c r="S47" i="11"/>
  <c r="S46" i="11"/>
  <c r="S43" i="11"/>
  <c r="S42" i="11"/>
  <c r="S36" i="11"/>
  <c r="S35" i="11"/>
  <c r="S33" i="11"/>
  <c r="S32" i="11"/>
  <c r="S31" i="11"/>
  <c r="S18" i="11"/>
  <c r="S17" i="11"/>
  <c r="S16" i="11"/>
  <c r="S12" i="11"/>
  <c r="S11" i="11"/>
  <c r="S4" i="11"/>
  <c r="S2" i="11"/>
  <c r="V71" i="11" l="1"/>
  <c r="V69" i="11"/>
  <c r="V68" i="11"/>
  <c r="V67" i="11"/>
  <c r="V59" i="11"/>
  <c r="V58" i="11"/>
  <c r="V56" i="11"/>
  <c r="V55" i="11"/>
  <c r="V48" i="11"/>
  <c r="V47" i="11"/>
  <c r="V46" i="11"/>
  <c r="V43" i="11"/>
  <c r="V42" i="11"/>
  <c r="V36" i="11"/>
  <c r="V35" i="11"/>
  <c r="V33" i="11"/>
  <c r="V32" i="11"/>
  <c r="V31" i="11"/>
  <c r="V18" i="11"/>
  <c r="V17" i="11"/>
  <c r="V16" i="11"/>
  <c r="V12" i="11"/>
  <c r="V11" i="11"/>
  <c r="V4" i="11"/>
  <c r="V2" i="11"/>
  <c r="U2" i="11" s="1"/>
  <c r="U3" i="11" s="1"/>
  <c r="U4" i="11" l="1"/>
  <c r="U5" i="11" s="1"/>
  <c r="U6" i="11" l="1"/>
  <c r="U7" i="11" l="1"/>
  <c r="U8" i="11" l="1"/>
  <c r="U9" i="11" s="1"/>
  <c r="U10" i="11" s="1"/>
  <c r="U11" i="11" s="1"/>
  <c r="U12" i="11" s="1"/>
  <c r="U13" i="11" s="1"/>
  <c r="U14" i="11" s="1"/>
  <c r="C71" i="11"/>
  <c r="C69" i="11"/>
  <c r="C68" i="11"/>
  <c r="C67" i="11"/>
  <c r="C62" i="11"/>
  <c r="C59" i="11"/>
  <c r="C58" i="11"/>
  <c r="C56" i="11"/>
  <c r="C55" i="11"/>
  <c r="C48" i="11"/>
  <c r="C47" i="11"/>
  <c r="C46" i="11"/>
  <c r="C43" i="11"/>
  <c r="C42" i="11"/>
  <c r="C40" i="11"/>
  <c r="C39" i="11"/>
  <c r="C36" i="11"/>
  <c r="C35" i="11"/>
  <c r="C33" i="11"/>
  <c r="C32" i="11"/>
  <c r="C31" i="11"/>
  <c r="C25" i="11"/>
  <c r="C24" i="11"/>
  <c r="C18" i="11"/>
  <c r="C17" i="11"/>
  <c r="C16" i="11"/>
  <c r="C12" i="11"/>
  <c r="C11" i="11"/>
  <c r="C9" i="11"/>
  <c r="C8" i="11"/>
  <c r="C4" i="11"/>
  <c r="C2" i="11"/>
  <c r="T71" i="11"/>
  <c r="T69" i="11"/>
  <c r="T68" i="11"/>
  <c r="T67" i="11"/>
  <c r="T59" i="11"/>
  <c r="T58" i="11"/>
  <c r="T56" i="11"/>
  <c r="T55" i="11"/>
  <c r="T48" i="11"/>
  <c r="T47" i="11"/>
  <c r="T46" i="11"/>
  <c r="T43" i="11"/>
  <c r="T42" i="11"/>
  <c r="T36" i="11"/>
  <c r="T35" i="11"/>
  <c r="T33" i="11"/>
  <c r="T32" i="11"/>
  <c r="T31" i="11"/>
  <c r="T18" i="11"/>
  <c r="T17" i="11"/>
  <c r="T16" i="11"/>
  <c r="T12" i="11"/>
  <c r="T11" i="11"/>
  <c r="T4" i="11"/>
  <c r="T2" i="11"/>
  <c r="U15" i="11" l="1"/>
  <c r="U16" i="11" s="1"/>
  <c r="U17" i="11" s="1"/>
  <c r="U18" i="11" s="1"/>
  <c r="U19" i="11" s="1"/>
  <c r="AZ6" i="9"/>
  <c r="U20" i="11" l="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21" i="11" l="1"/>
  <c r="U22" i="11" s="1"/>
  <c r="U23" i="11" s="1"/>
  <c r="U24" i="11" s="1"/>
  <c r="AW11" i="9"/>
  <c r="AW12" i="9"/>
  <c r="AW8" i="9"/>
  <c r="AW9" i="9"/>
  <c r="AW13" i="9"/>
  <c r="AW5" i="9"/>
  <c r="AW4" i="9"/>
  <c r="AW3" i="9"/>
  <c r="AW6" i="9"/>
  <c r="AW7" i="9"/>
  <c r="AW14" i="9"/>
  <c r="AW15" i="9"/>
  <c r="AW2" i="9"/>
  <c r="U25" i="11" l="1"/>
  <c r="J32" i="8"/>
  <c r="J31" i="8"/>
  <c r="J30" i="8"/>
  <c r="J27" i="8"/>
  <c r="J24" i="8"/>
  <c r="J23" i="8"/>
  <c r="J22" i="8"/>
  <c r="J21" i="8"/>
  <c r="J20" i="8"/>
  <c r="J19" i="8"/>
  <c r="J18" i="8"/>
  <c r="J17" i="8"/>
  <c r="J16" i="8"/>
  <c r="J15" i="8"/>
  <c r="J14" i="8"/>
  <c r="J13" i="8"/>
  <c r="J12" i="8"/>
  <c r="J11" i="8"/>
  <c r="J10" i="8"/>
  <c r="J9" i="8"/>
  <c r="J8" i="8"/>
  <c r="J7" i="8"/>
  <c r="J6" i="8"/>
  <c r="J5" i="8"/>
  <c r="J4" i="8"/>
  <c r="J3" i="8"/>
  <c r="J2" i="8"/>
  <c r="U26" i="11" l="1"/>
  <c r="U27" i="11" s="1"/>
  <c r="U28" i="11" s="1"/>
  <c r="U29" i="11" s="1"/>
  <c r="U30" i="11" s="1"/>
  <c r="U31" i="11" s="1"/>
  <c r="U32" i="11" s="1"/>
  <c r="U33" i="11" s="1"/>
  <c r="U34" i="11" s="1"/>
  <c r="U35" i="11" s="1"/>
  <c r="U36" i="11" s="1"/>
  <c r="U37" i="11" s="1"/>
  <c r="U38" i="11" s="1"/>
  <c r="AK15" i="9"/>
  <c r="AK26" i="9"/>
  <c r="AK35" i="9"/>
  <c r="AK37" i="9"/>
  <c r="AK44" i="9"/>
  <c r="AK47" i="9"/>
  <c r="AK50" i="9"/>
  <c r="AK51" i="9"/>
  <c r="AK55" i="9"/>
  <c r="AK64" i="9"/>
  <c r="AK76" i="9"/>
  <c r="AK80" i="9"/>
  <c r="AK81" i="9"/>
  <c r="AK87" i="9"/>
  <c r="AK94" i="9"/>
  <c r="AK95" i="9"/>
  <c r="AK96" i="9"/>
  <c r="AK106" i="9"/>
  <c r="AK114" i="9"/>
  <c r="AK116" i="9"/>
  <c r="AK134" i="9"/>
  <c r="AK136" i="9"/>
  <c r="AK145" i="9"/>
  <c r="AK154" i="9"/>
  <c r="AK156" i="9"/>
  <c r="AK165" i="9"/>
  <c r="AK175" i="9"/>
  <c r="AK185" i="9"/>
  <c r="AK194" i="9"/>
  <c r="AK216" i="9"/>
  <c r="AK224" i="9"/>
  <c r="AK231" i="9"/>
  <c r="AK234" i="9"/>
  <c r="AK286" i="9"/>
  <c r="AK295" i="9"/>
  <c r="AK311" i="9"/>
  <c r="AK319" i="9"/>
  <c r="AK350" i="9"/>
  <c r="U39" i="11" l="1"/>
  <c r="U40" i="11" s="1"/>
  <c r="U41" i="11" s="1"/>
  <c r="U42" i="11" s="1"/>
  <c r="U43" i="11" s="1"/>
  <c r="AU12" i="9"/>
  <c r="AU11" i="9"/>
  <c r="AU10" i="9"/>
  <c r="U44" i="11" l="1"/>
  <c r="U45" i="11" s="1"/>
  <c r="U46" i="11" s="1"/>
  <c r="U47" i="11" s="1"/>
  <c r="U48" i="11" s="1"/>
  <c r="U49" i="11" s="1"/>
  <c r="U50" i="11" s="1"/>
  <c r="U51" i="11" s="1"/>
  <c r="U52" i="11" s="1"/>
  <c r="U53" i="11" s="1"/>
  <c r="AU20" i="9"/>
  <c r="AU21" i="9"/>
  <c r="AU19" i="9"/>
  <c r="U54" i="11" l="1"/>
  <c r="U55" i="11" s="1"/>
  <c r="U56"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U57" i="11" l="1"/>
  <c r="U58" i="11" s="1"/>
  <c r="U59" i="11" s="1"/>
  <c r="U60" i="11" s="1"/>
  <c r="U61" i="11" s="1"/>
  <c r="U62" i="11" s="1"/>
  <c r="U63" i="11" s="1"/>
  <c r="U64" i="11" s="1"/>
  <c r="U65" i="11" s="1"/>
  <c r="U66" i="11" s="1"/>
  <c r="U67" i="11" s="1"/>
  <c r="U68" i="11" s="1"/>
  <c r="U69" i="11" s="1"/>
  <c r="U70" i="11" s="1"/>
  <c r="U71" i="11" s="1"/>
  <c r="U72" i="11" s="1"/>
  <c r="U73" i="11" s="1"/>
  <c r="CA43" i="9"/>
  <c r="X2" i="11" l="1"/>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CA2" i="9" l="1"/>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F373" i="9" l="1"/>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BV67" i="9" l="1"/>
  <c r="BV86" i="9" l="1"/>
  <c r="BV114" i="9"/>
  <c r="BV81" i="9"/>
  <c r="BV84" i="9"/>
  <c r="BV87" i="9"/>
  <c r="BV82" i="9"/>
  <c r="BV83" i="9"/>
  <c r="BV128" i="9"/>
  <c r="BV85" i="9"/>
  <c r="E373" i="9" l="1"/>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P66" i="9" l="1"/>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R66" i="9" l="1"/>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N350" i="9" l="1"/>
  <c r="T350" i="9" s="1"/>
  <c r="S349" i="9"/>
  <c r="D3" i="8"/>
  <c r="E3" i="8" s="1"/>
  <c r="AC9" i="8"/>
  <c r="AC10" i="8" s="1"/>
  <c r="R2" i="8"/>
  <c r="S350" i="9" l="1"/>
  <c r="D4" i="8"/>
  <c r="E4" i="8" s="1"/>
  <c r="D5" i="8" l="1"/>
  <c r="E5" i="8" s="1"/>
  <c r="D6" i="8" l="1"/>
  <c r="E6" i="8" s="1"/>
  <c r="D7" i="8" l="1"/>
  <c r="E7" i="8" s="1"/>
  <c r="AJ331" i="9"/>
  <c r="AJ362" i="9"/>
  <c r="AJ360" i="9"/>
  <c r="D8" i="8" l="1"/>
  <c r="E8" i="8" s="1"/>
  <c r="D9" i="8" l="1"/>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110" i="9"/>
  <c r="AK111" i="9"/>
  <c r="AK342" i="9"/>
  <c r="AK373" i="9"/>
  <c r="AK100" i="9"/>
  <c r="AK101" i="9"/>
  <c r="AK370" i="9"/>
  <c r="AK339" i="9"/>
  <c r="N121" i="9" l="1"/>
  <c r="N347" i="9"/>
  <c r="N316" i="9"/>
  <c r="T121" i="9" l="1"/>
  <c r="R121" i="9"/>
  <c r="Q121" i="9"/>
  <c r="S121" i="9"/>
  <c r="N348" i="9"/>
  <c r="T347" i="9"/>
  <c r="Q347" i="9"/>
  <c r="Q348" i="9" s="1"/>
  <c r="Q349" i="9" s="1"/>
  <c r="Q350" i="9" s="1"/>
  <c r="S347" i="9"/>
  <c r="R347" i="9"/>
  <c r="R348" i="9" s="1"/>
  <c r="R349" i="9" s="1"/>
  <c r="R350" i="9" s="1"/>
  <c r="R316" i="9"/>
  <c r="S316" i="9"/>
  <c r="T316" i="9"/>
  <c r="Q316"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T4"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5" i="9" l="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311" i="9"/>
  <c r="AA110" i="9"/>
  <c r="AA100" i="9"/>
  <c r="AA111" i="9"/>
  <c r="AA101" i="9"/>
  <c r="AN311" i="9" l="1"/>
  <c r="AN370" i="9"/>
  <c r="AN111" i="9"/>
  <c r="AN100" i="9"/>
  <c r="AN110" i="9"/>
  <c r="AN101" i="9"/>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30"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A310" i="9" l="1"/>
  <c r="AN339" i="9" l="1"/>
  <c r="AN310" i="9"/>
  <c r="AK290" i="9" l="1"/>
  <c r="AK291" i="9"/>
  <c r="AK270" i="9"/>
  <c r="AK271" i="9"/>
  <c r="AK251" i="9"/>
  <c r="AK250" i="9"/>
  <c r="AK220" i="9"/>
  <c r="AK221" i="9"/>
  <c r="AK141" i="9"/>
  <c r="AK140" i="9"/>
  <c r="AK191" i="9"/>
  <c r="AK190" i="9"/>
  <c r="N346" i="9" l="1"/>
  <c r="N317" i="9"/>
  <c r="Q317" i="9" s="1"/>
  <c r="Q318" i="9" s="1"/>
  <c r="Q319" i="9" s="1"/>
  <c r="N318" i="9"/>
  <c r="AA190" i="9"/>
  <c r="AA191" i="9"/>
  <c r="AA140" i="9"/>
  <c r="T346" i="9" l="1"/>
  <c r="AV6" i="9" s="1"/>
  <c r="S346" i="9"/>
  <c r="R346" i="9"/>
  <c r="Q346" i="9"/>
  <c r="R317" i="9"/>
  <c r="R318" i="9" s="1"/>
  <c r="R319" i="9" s="1"/>
  <c r="T317" i="9"/>
  <c r="S317" i="9"/>
  <c r="T318" i="9"/>
  <c r="AV11" i="9" s="1"/>
  <c r="S318" i="9"/>
  <c r="AN140" i="9"/>
  <c r="AN191" i="9"/>
  <c r="AN190" i="9"/>
  <c r="AA80" i="9" l="1"/>
  <c r="AA171" i="9"/>
  <c r="AA221" i="9"/>
  <c r="AA170" i="9"/>
  <c r="AA220" i="9"/>
  <c r="AA81" i="9"/>
  <c r="AA50" i="9"/>
  <c r="AA51" i="9"/>
  <c r="AA291" i="9"/>
  <c r="AA290" i="9"/>
  <c r="AN171" i="9" l="1"/>
  <c r="AN170" i="9"/>
  <c r="AN81" i="9"/>
  <c r="AN80" i="9"/>
  <c r="AN51" i="9"/>
  <c r="AN50" i="9"/>
  <c r="AN220" i="9"/>
  <c r="AN290" i="9"/>
  <c r="AN221" i="9"/>
  <c r="AN291" i="9"/>
  <c r="AK315" i="9" l="1"/>
  <c r="AK316" i="9"/>
  <c r="AK346" i="9"/>
  <c r="AK347" i="9"/>
  <c r="AK364" i="9"/>
  <c r="AK333" i="9"/>
  <c r="AK160" i="9"/>
  <c r="AK161" i="9"/>
  <c r="AK356" i="9"/>
  <c r="AK325" i="9"/>
  <c r="AK355" i="9"/>
  <c r="AK324" i="9"/>
  <c r="AK121" i="9"/>
  <c r="AK30" i="9"/>
  <c r="AK31" i="9"/>
  <c r="AK201" i="9"/>
  <c r="AK329" i="9"/>
  <c r="AK360" i="9"/>
  <c r="AK200" i="9"/>
  <c r="AK71" i="9"/>
  <c r="AK70" i="9"/>
  <c r="AK367" i="9"/>
  <c r="AK11" i="9"/>
  <c r="AK336" i="9"/>
  <c r="AK10" i="9"/>
  <c r="AK320" i="9"/>
  <c r="AK351" i="9"/>
  <c r="AK120" i="9"/>
  <c r="AA360" i="9" l="1"/>
  <c r="AA329" i="9"/>
  <c r="AA367" i="9"/>
  <c r="AA342" i="9"/>
  <c r="AA325" i="9"/>
  <c r="AA336" i="9"/>
  <c r="AA373" i="9"/>
  <c r="AA351" i="9"/>
  <c r="AA320" i="9"/>
  <c r="AA356" i="9"/>
  <c r="AA141" i="9"/>
  <c r="AA354" i="9"/>
  <c r="AA161" i="9"/>
  <c r="AA350" i="9"/>
  <c r="AA347" i="9"/>
  <c r="AA71" i="9"/>
  <c r="AA324" i="9"/>
  <c r="AA120" i="9"/>
  <c r="AA30" i="9"/>
  <c r="AA11" i="9"/>
  <c r="AA346" i="9"/>
  <c r="AA364" i="9"/>
  <c r="AA31" i="9"/>
  <c r="AA316" i="9"/>
  <c r="AA121" i="9"/>
  <c r="AA160" i="9"/>
  <c r="AA10" i="9"/>
  <c r="AA319" i="9"/>
  <c r="AA70" i="9"/>
  <c r="AA333" i="9"/>
  <c r="AA200" i="9"/>
  <c r="AA355" i="9"/>
  <c r="AA315" i="9"/>
  <c r="AA201" i="9"/>
  <c r="AA323" i="9"/>
  <c r="AN141" i="9" l="1"/>
  <c r="AN350" i="9"/>
  <c r="AN319" i="9"/>
  <c r="AN323" i="9"/>
  <c r="AN354" i="9"/>
  <c r="AN342" i="9"/>
  <c r="AN373" i="9"/>
  <c r="AN11" i="9"/>
  <c r="AN316" i="9"/>
  <c r="AN161" i="9"/>
  <c r="AN324" i="9"/>
  <c r="AN315" i="9"/>
  <c r="AN200" i="9"/>
  <c r="AN160" i="9"/>
  <c r="AN71" i="9"/>
  <c r="AN356" i="9"/>
  <c r="AN367" i="9"/>
  <c r="AN120" i="9"/>
  <c r="AN10" i="9"/>
  <c r="AN347" i="9"/>
  <c r="AN346" i="9"/>
  <c r="AN201" i="9"/>
  <c r="AN351" i="9"/>
  <c r="AN333" i="9"/>
  <c r="AN70" i="9"/>
  <c r="AN320" i="9"/>
  <c r="AN336" i="9"/>
  <c r="AN360" i="9"/>
  <c r="AN364" i="9"/>
  <c r="AN329" i="9"/>
  <c r="AN325" i="9"/>
  <c r="AN355" i="9"/>
  <c r="AN31" i="9"/>
  <c r="AN121" i="9"/>
  <c r="AN30" i="9"/>
  <c r="CB33" i="9" l="1"/>
  <c r="CB35" i="9"/>
  <c r="CB28" i="9"/>
  <c r="CB7" i="9"/>
  <c r="CB24" i="9"/>
  <c r="D21" i="11" l="1"/>
  <c r="CB39" i="9"/>
  <c r="D57" i="11"/>
  <c r="AK90" i="9"/>
  <c r="AK91" i="9"/>
  <c r="CB16" i="9"/>
  <c r="AK301" i="9"/>
  <c r="AK300" i="9"/>
  <c r="AK362" i="9"/>
  <c r="AK363" i="9"/>
  <c r="AK331" i="9"/>
  <c r="AK332" i="9"/>
  <c r="CB29" i="9"/>
  <c r="AK361" i="9"/>
  <c r="AK330" i="9"/>
  <c r="AK280" i="9"/>
  <c r="CB34" i="9"/>
  <c r="CB13" i="9"/>
  <c r="D7" i="11"/>
  <c r="CB6" i="9"/>
  <c r="AK150" i="9"/>
  <c r="AK151" i="9"/>
  <c r="AK20" i="9"/>
  <c r="AK21" i="9"/>
  <c r="CB12" i="9"/>
  <c r="AK349" i="9"/>
  <c r="AK318" i="9"/>
  <c r="AK348" i="9"/>
  <c r="CB9" i="9"/>
  <c r="AK317" i="9"/>
  <c r="AK369" i="9"/>
  <c r="AK338" i="9"/>
  <c r="AK337" i="9"/>
  <c r="AK368" i="9"/>
  <c r="CB14" i="9"/>
  <c r="AK372" i="9"/>
  <c r="AK340" i="9"/>
  <c r="CB26" i="9"/>
  <c r="AK371" i="9"/>
  <c r="AK341" i="9"/>
  <c r="AK211" i="9"/>
  <c r="AK210" i="9"/>
  <c r="CB40" i="9"/>
  <c r="CB11" i="9"/>
  <c r="CB43" i="9"/>
  <c r="CB27" i="9"/>
  <c r="CB10" i="9"/>
  <c r="D23" i="11"/>
  <c r="CB3" i="9"/>
  <c r="N270" i="9" s="1"/>
  <c r="CB45" i="9"/>
  <c r="AK281" i="9"/>
  <c r="CB18" i="9"/>
  <c r="AK60" i="9"/>
  <c r="AK61" i="9"/>
  <c r="CB25" i="9"/>
  <c r="CB36" i="9"/>
  <c r="CB37" i="9"/>
  <c r="CB38" i="9"/>
  <c r="AK240" i="9"/>
  <c r="CB22" i="9"/>
  <c r="CB5" i="9"/>
  <c r="D62" i="11"/>
  <c r="CB19" i="9"/>
  <c r="AK241" i="9"/>
  <c r="CB30" i="9"/>
  <c r="CB8" i="9"/>
  <c r="CB44" i="9"/>
  <c r="D17" i="11"/>
  <c r="CB2" i="9"/>
  <c r="AK181" i="9"/>
  <c r="AK180" i="9"/>
  <c r="CB42" i="9"/>
  <c r="D46" i="11"/>
  <c r="AK344" i="9"/>
  <c r="AK343" i="9"/>
  <c r="AK345" i="9"/>
  <c r="CB17" i="9"/>
  <c r="D54" i="11"/>
  <c r="CB31" i="9"/>
  <c r="AK260" i="9"/>
  <c r="AK261" i="9"/>
  <c r="AK334" i="9"/>
  <c r="AK365" i="9"/>
  <c r="CB20" i="9"/>
  <c r="D37" i="11"/>
  <c r="AK328" i="9"/>
  <c r="AK359" i="9"/>
  <c r="AK357" i="9"/>
  <c r="AK326" i="9"/>
  <c r="AK358" i="9"/>
  <c r="AK327" i="9"/>
  <c r="CB32" i="9"/>
  <c r="D59" i="11"/>
  <c r="AK131" i="9"/>
  <c r="AK130" i="9"/>
  <c r="CB23" i="9"/>
  <c r="D33" i="11"/>
  <c r="CB4" i="9"/>
  <c r="D31" i="11"/>
  <c r="AK312" i="9"/>
  <c r="AK313" i="9"/>
  <c r="AK314" i="9"/>
  <c r="CB41" i="9"/>
  <c r="AK322" i="9"/>
  <c r="AK353" i="9"/>
  <c r="AK352" i="9"/>
  <c r="AK321" i="9"/>
  <c r="CB15" i="9"/>
  <c r="AK40" i="9"/>
  <c r="AK41" i="9"/>
  <c r="CB21" i="9"/>
  <c r="D60" i="11" l="1"/>
  <c r="D69" i="11"/>
  <c r="D19" i="11"/>
  <c r="D73" i="11"/>
  <c r="D10" i="11"/>
  <c r="D43" i="11"/>
  <c r="D34" i="11"/>
  <c r="D70" i="11"/>
  <c r="D28" i="11"/>
  <c r="D4" i="11"/>
  <c r="D36" i="11"/>
  <c r="D56" i="11"/>
  <c r="D49" i="11"/>
  <c r="D50" i="11"/>
  <c r="D67" i="11"/>
  <c r="D11" i="11"/>
  <c r="D29" i="11"/>
  <c r="D48" i="11"/>
  <c r="D72" i="11"/>
  <c r="D18" i="11"/>
  <c r="D58" i="11"/>
  <c r="D15" i="11"/>
  <c r="D26" i="11"/>
  <c r="D51" i="11"/>
  <c r="D42" i="11"/>
  <c r="D32" i="11"/>
  <c r="D13" i="11"/>
  <c r="D2" i="11"/>
  <c r="D39" i="11"/>
  <c r="D8" i="11"/>
  <c r="D64" i="11"/>
  <c r="D14" i="11"/>
  <c r="D9" i="11"/>
  <c r="D65" i="11"/>
  <c r="D35" i="11"/>
  <c r="D3" i="11"/>
  <c r="D63" i="11"/>
  <c r="D44" i="11"/>
  <c r="D30" i="11"/>
  <c r="D68" i="11"/>
  <c r="D12" i="11"/>
  <c r="AD1" i="9" a="1"/>
  <c r="AD1" i="9" s="1"/>
  <c r="D20" i="11"/>
  <c r="D45" i="11"/>
  <c r="D25" i="11"/>
  <c r="D52" i="11"/>
  <c r="D40" i="11"/>
  <c r="D41" i="11"/>
  <c r="D47" i="11"/>
  <c r="D22" i="11"/>
  <c r="D61" i="11"/>
  <c r="D53" i="11"/>
  <c r="D66" i="11"/>
  <c r="D5" i="11"/>
  <c r="D71" i="11"/>
  <c r="D24" i="11"/>
  <c r="D38" i="11"/>
  <c r="D16" i="11"/>
  <c r="S270" i="9"/>
  <c r="T1" i="9" s="1" a="1"/>
  <c r="T1" i="9" s="1"/>
  <c r="T270" i="9"/>
  <c r="D6" i="11"/>
  <c r="D27" i="11"/>
  <c r="D55" i="11"/>
  <c r="AA261" i="9"/>
  <c r="AA260" i="9"/>
  <c r="AA270" i="9"/>
  <c r="AA366" i="9"/>
  <c r="AA363" i="9"/>
  <c r="AA151" i="9"/>
  <c r="AA184" i="9"/>
  <c r="AA306" i="9"/>
  <c r="AA113" i="9"/>
  <c r="AA268" i="9"/>
  <c r="AA14" i="9"/>
  <c r="AA255" i="9"/>
  <c r="AA258" i="9"/>
  <c r="AA265" i="9"/>
  <c r="AA279" i="9"/>
  <c r="AA224" i="9"/>
  <c r="AA75" i="9"/>
  <c r="AA92" i="9"/>
  <c r="AA206" i="9"/>
  <c r="AA213" i="9"/>
  <c r="AA167" i="9"/>
  <c r="AA204" i="9"/>
  <c r="AA358" i="9"/>
  <c r="AA59" i="9"/>
  <c r="AA19" i="9"/>
  <c r="AA162" i="9"/>
  <c r="AA45" i="9"/>
  <c r="AA134" i="9"/>
  <c r="AA136" i="9"/>
  <c r="AA37" i="9"/>
  <c r="AA272" i="9"/>
  <c r="AA44" i="9"/>
  <c r="AA277" i="9"/>
  <c r="AA86" i="9"/>
  <c r="AA237" i="9"/>
  <c r="AA328" i="9"/>
  <c r="AA195" i="9"/>
  <c r="AA12" i="9"/>
  <c r="AA188" i="9"/>
  <c r="AA16" i="9"/>
  <c r="AA67" i="9"/>
  <c r="AA338" i="9"/>
  <c r="AA159" i="9"/>
  <c r="AA286" i="9"/>
  <c r="AA193" i="9"/>
  <c r="AA146" i="9"/>
  <c r="AA327" i="9"/>
  <c r="AA13" i="9"/>
  <c r="AA68" i="9"/>
  <c r="AA284" i="9"/>
  <c r="AA94" i="9"/>
  <c r="AA119" i="9"/>
  <c r="AA103" i="9"/>
  <c r="AA273" i="9"/>
  <c r="AA318" i="9"/>
  <c r="AA313" i="9"/>
  <c r="AA307" i="9"/>
  <c r="AA90" i="9"/>
  <c r="AA232" i="9"/>
  <c r="AA186" i="9"/>
  <c r="AA122" i="9"/>
  <c r="AA129" i="9"/>
  <c r="AA250" i="9"/>
  <c r="AA369" i="9"/>
  <c r="AA280" i="9"/>
  <c r="AA194" i="9"/>
  <c r="AA74" i="9"/>
  <c r="AA207" i="9"/>
  <c r="AA117" i="9"/>
  <c r="AA126" i="9"/>
  <c r="AA46" i="9"/>
  <c r="AA73" i="9"/>
  <c r="AA48" i="9"/>
  <c r="AA118" i="9"/>
  <c r="AA283" i="9"/>
  <c r="AA292" i="9"/>
  <c r="AA259" i="9"/>
  <c r="AA240" i="9"/>
  <c r="AA198" i="9"/>
  <c r="AA215" i="9"/>
  <c r="AA2" i="9"/>
  <c r="AA49" i="9"/>
  <c r="AA106" i="9"/>
  <c r="AA99" i="9"/>
  <c r="AA168" i="9"/>
  <c r="AA96" i="9"/>
  <c r="AA175" i="9"/>
  <c r="AA353" i="9"/>
  <c r="AA147" i="9"/>
  <c r="AA264" i="9"/>
  <c r="AA131" i="9"/>
  <c r="AA294" i="9"/>
  <c r="AA181" i="9"/>
  <c r="AA88" i="9"/>
  <c r="AA25" i="9"/>
  <c r="AA247" i="9"/>
  <c r="AA165" i="9"/>
  <c r="AA371" i="9"/>
  <c r="AA62" i="9"/>
  <c r="AA214" i="9"/>
  <c r="AA228" i="9"/>
  <c r="AA78" i="9"/>
  <c r="AA211" i="9"/>
  <c r="AA156" i="9"/>
  <c r="AA52" i="9"/>
  <c r="AA235" i="9"/>
  <c r="AA276" i="9"/>
  <c r="AA180" i="9"/>
  <c r="AA274" i="9"/>
  <c r="AA312" i="9"/>
  <c r="AA249" i="9"/>
  <c r="AA166" i="9"/>
  <c r="AA65" i="9"/>
  <c r="AA183" i="9"/>
  <c r="AA231" i="9"/>
  <c r="AA7" i="9"/>
  <c r="AA285" i="9"/>
  <c r="AA189" i="9"/>
  <c r="AA152" i="9"/>
  <c r="AA263" i="9"/>
  <c r="AA58" i="9"/>
  <c r="AA368" i="9"/>
  <c r="AA85" i="9"/>
  <c r="AA21" i="9"/>
  <c r="AA79" i="9"/>
  <c r="AA262" i="9"/>
  <c r="AA185" i="9"/>
  <c r="AA53" i="9"/>
  <c r="AA218" i="9"/>
  <c r="AA47" i="9"/>
  <c r="AA205" i="9"/>
  <c r="AA24" i="9"/>
  <c r="AA223" i="9"/>
  <c r="AA54" i="9"/>
  <c r="AA28" i="9"/>
  <c r="AA61" i="9"/>
  <c r="AA176" i="9"/>
  <c r="AA172" i="9"/>
  <c r="AA87" i="9"/>
  <c r="AA69" i="9"/>
  <c r="AA93" i="9"/>
  <c r="AA173" i="9"/>
  <c r="AA242" i="9"/>
  <c r="AA317" i="9"/>
  <c r="AA137" i="9"/>
  <c r="AA149" i="9"/>
  <c r="AA35" i="9"/>
  <c r="AA36" i="9"/>
  <c r="AA352" i="9"/>
  <c r="AA20" i="9"/>
  <c r="AA208" i="9"/>
  <c r="AA8" i="9"/>
  <c r="AA345" i="9"/>
  <c r="AA344" i="9"/>
  <c r="AA210" i="9"/>
  <c r="AA95" i="9"/>
  <c r="AA302" i="9"/>
  <c r="AA303" i="9"/>
  <c r="AA143" i="9"/>
  <c r="AA17" i="9"/>
  <c r="AA372" i="9"/>
  <c r="AA127" i="9"/>
  <c r="AA182" i="9"/>
  <c r="AA63" i="9"/>
  <c r="AA254" i="9"/>
  <c r="AA330" i="9"/>
  <c r="AA4" i="9"/>
  <c r="AA293" i="9"/>
  <c r="AA187" i="9"/>
  <c r="AA179" i="9"/>
  <c r="AA251" i="9"/>
  <c r="AA202" i="9"/>
  <c r="AA138" i="9"/>
  <c r="AA278" i="9"/>
  <c r="AA157" i="9"/>
  <c r="AA287" i="9"/>
  <c r="AA91" i="9"/>
  <c r="AA216" i="9"/>
  <c r="AA115" i="9"/>
  <c r="AA38" i="9"/>
  <c r="AA164" i="9"/>
  <c r="AA109" i="9"/>
  <c r="AA253" i="9"/>
  <c r="AA266" i="9"/>
  <c r="AA108" i="9"/>
  <c r="AA3" i="9"/>
  <c r="AA41" i="9"/>
  <c r="AA222" i="9"/>
  <c r="AA150" i="9"/>
  <c r="AA197" i="9"/>
  <c r="AA40" i="9"/>
  <c r="AA18" i="9"/>
  <c r="AA145" i="9"/>
  <c r="AA305" i="9"/>
  <c r="AA233" i="9"/>
  <c r="AA5" i="9"/>
  <c r="AA241" i="9"/>
  <c r="AA308" i="9"/>
  <c r="AA77" i="9"/>
  <c r="AA22" i="9"/>
  <c r="AA107" i="9"/>
  <c r="AA225" i="9"/>
  <c r="AA144" i="9"/>
  <c r="AA196" i="9"/>
  <c r="AA248" i="9"/>
  <c r="AA97" i="9"/>
  <c r="AA359" i="9"/>
  <c r="AA326" i="9"/>
  <c r="AA104" i="9"/>
  <c r="AA60" i="9"/>
  <c r="AA114" i="9"/>
  <c r="AA252" i="9"/>
  <c r="AA123" i="9"/>
  <c r="AA304" i="9"/>
  <c r="AA322" i="9"/>
  <c r="AA158" i="9"/>
  <c r="AA299" i="9"/>
  <c r="AA33" i="9"/>
  <c r="AA314" i="9"/>
  <c r="AA296" i="9"/>
  <c r="AA281" i="9"/>
  <c r="AA365" i="9"/>
  <c r="AA343" i="9"/>
  <c r="AA295" i="9"/>
  <c r="AA105" i="9"/>
  <c r="AA239" i="9"/>
  <c r="AA337" i="9"/>
  <c r="AA256" i="9"/>
  <c r="AA357" i="9"/>
  <c r="AA321" i="9"/>
  <c r="AA332" i="9"/>
  <c r="AA219" i="9"/>
  <c r="AA23" i="9"/>
  <c r="AA124" i="9"/>
  <c r="AA178" i="9"/>
  <c r="AA72" i="9"/>
  <c r="AA89" i="9"/>
  <c r="AA177" i="9"/>
  <c r="AA55" i="9"/>
  <c r="AA331" i="9"/>
  <c r="AA348" i="9"/>
  <c r="AA300" i="9"/>
  <c r="AA9" i="9"/>
  <c r="AA230" i="9"/>
  <c r="AA125" i="9"/>
  <c r="AA229" i="9"/>
  <c r="AA29" i="9"/>
  <c r="AA155" i="9"/>
  <c r="AA42" i="9"/>
  <c r="AA244" i="9"/>
  <c r="AA27" i="9"/>
  <c r="AA226" i="9"/>
  <c r="AA84" i="9"/>
  <c r="AA82" i="9"/>
  <c r="AA269" i="9"/>
  <c r="AA32" i="9"/>
  <c r="AA39" i="9"/>
  <c r="AA209" i="9"/>
  <c r="AA236" i="9"/>
  <c r="AA217" i="9"/>
  <c r="AA116" i="9"/>
  <c r="AA245" i="9"/>
  <c r="AA282" i="9"/>
  <c r="AA34" i="9"/>
  <c r="AA335" i="9"/>
  <c r="AA130" i="9"/>
  <c r="AA212" i="9"/>
  <c r="AA139" i="9"/>
  <c r="AA334" i="9"/>
  <c r="AA361" i="9"/>
  <c r="AA15" i="9"/>
  <c r="AA112" i="9"/>
  <c r="AA98" i="9"/>
  <c r="AA257" i="9"/>
  <c r="AA26" i="9"/>
  <c r="AA199" i="9"/>
  <c r="AA309" i="9"/>
  <c r="AA64" i="9"/>
  <c r="AA243" i="9"/>
  <c r="AA76" i="9"/>
  <c r="AA169" i="9"/>
  <c r="AA289" i="9"/>
  <c r="AA234" i="9"/>
  <c r="AA153" i="9"/>
  <c r="AA340" i="9"/>
  <c r="AA6" i="9"/>
  <c r="AA154" i="9"/>
  <c r="AA297" i="9"/>
  <c r="AA133" i="9"/>
  <c r="AA132" i="9"/>
  <c r="AA102" i="9"/>
  <c r="AA362" i="9"/>
  <c r="AA301" i="9"/>
  <c r="AA43" i="9"/>
  <c r="AA271" i="9"/>
  <c r="AA163" i="9"/>
  <c r="AA57" i="9"/>
  <c r="AA298" i="9"/>
  <c r="AA128" i="9"/>
  <c r="AA349" i="9"/>
  <c r="AA246" i="9"/>
  <c r="AA148" i="9"/>
  <c r="AA135" i="9"/>
  <c r="AA288" i="9"/>
  <c r="AA174" i="9"/>
  <c r="AA192" i="9"/>
  <c r="AA267" i="9"/>
  <c r="AA203" i="9"/>
  <c r="AA66" i="9"/>
  <c r="AA142" i="9"/>
  <c r="AA238" i="9"/>
  <c r="AA56" i="9"/>
  <c r="AA83" i="9"/>
  <c r="AA341" i="9"/>
  <c r="AA275" i="9"/>
  <c r="AA227" i="9"/>
  <c r="AN270" i="9" l="1"/>
  <c r="AN271" i="9"/>
  <c r="AN251" i="9"/>
  <c r="AN250" i="9"/>
  <c r="AN230" i="9"/>
  <c r="AN231" i="9"/>
  <c r="AN335" i="9"/>
  <c r="AN366" i="9"/>
  <c r="AN343" i="9"/>
  <c r="AN183" i="9"/>
  <c r="AN318" i="9"/>
  <c r="AN179" i="9"/>
  <c r="AN34" i="9"/>
  <c r="AN172" i="9"/>
  <c r="AN365" i="9"/>
  <c r="AN65" i="9"/>
  <c r="AN273" i="9"/>
  <c r="AN227" i="9"/>
  <c r="AN210" i="9"/>
  <c r="AN9" i="9"/>
  <c r="AN281" i="9"/>
  <c r="AN166" i="9"/>
  <c r="AN103" i="9"/>
  <c r="AN187" i="9"/>
  <c r="AN43" i="9"/>
  <c r="AN176" i="9"/>
  <c r="AN296" i="9"/>
  <c r="AN249" i="9"/>
  <c r="AN119" i="9"/>
  <c r="AN275" i="9"/>
  <c r="AN282" i="9"/>
  <c r="AN129" i="9"/>
  <c r="AN314" i="9"/>
  <c r="AN312" i="9"/>
  <c r="AN94" i="9"/>
  <c r="AN293" i="9"/>
  <c r="AN344" i="9"/>
  <c r="AN300" i="9"/>
  <c r="AN33" i="9"/>
  <c r="AN274" i="9"/>
  <c r="AN284" i="9"/>
  <c r="AN341" i="9"/>
  <c r="AN301" i="9"/>
  <c r="AN61" i="9"/>
  <c r="AN299" i="9"/>
  <c r="AN180" i="9"/>
  <c r="AN68" i="9"/>
  <c r="AN4" i="9"/>
  <c r="AN345" i="9"/>
  <c r="AN122" i="9"/>
  <c r="AN158" i="9"/>
  <c r="AN276" i="9"/>
  <c r="AN13" i="9"/>
  <c r="AN83" i="9"/>
  <c r="AN245" i="9"/>
  <c r="AN348" i="9"/>
  <c r="AN322" i="9"/>
  <c r="AN235" i="9"/>
  <c r="AN327" i="9"/>
  <c r="AN330" i="9"/>
  <c r="AN362" i="9"/>
  <c r="AN28" i="9"/>
  <c r="AN304" i="9"/>
  <c r="AN52" i="9"/>
  <c r="AN146" i="9"/>
  <c r="AN56" i="9"/>
  <c r="AN8" i="9"/>
  <c r="AN186" i="9"/>
  <c r="AN123" i="9"/>
  <c r="AN156" i="9"/>
  <c r="AN193" i="9"/>
  <c r="AN76" i="9"/>
  <c r="AN116" i="9"/>
  <c r="AN331" i="9"/>
  <c r="AN252" i="9"/>
  <c r="AN211" i="9"/>
  <c r="AN286" i="9"/>
  <c r="AN254" i="9"/>
  <c r="AN102" i="9"/>
  <c r="AN54" i="9"/>
  <c r="AN114" i="9"/>
  <c r="AN78" i="9"/>
  <c r="AN159" i="9"/>
  <c r="AN238" i="9"/>
  <c r="AN132" i="9"/>
  <c r="AN232" i="9"/>
  <c r="AN60" i="9"/>
  <c r="AN228" i="9"/>
  <c r="AN338" i="9"/>
  <c r="AN243" i="9"/>
  <c r="AN208" i="9"/>
  <c r="AN55" i="9"/>
  <c r="AN104" i="9"/>
  <c r="AN214" i="9"/>
  <c r="AN67" i="9"/>
  <c r="AN63" i="9"/>
  <c r="AN217" i="9"/>
  <c r="AN223" i="9"/>
  <c r="AN326" i="9"/>
  <c r="AN62" i="9"/>
  <c r="AN16" i="9"/>
  <c r="AN142" i="9"/>
  <c r="AN20" i="9"/>
  <c r="AN90" i="9"/>
  <c r="AN359" i="9"/>
  <c r="AN371" i="9"/>
  <c r="AN188" i="9"/>
  <c r="AN64" i="9"/>
  <c r="AN133" i="9"/>
  <c r="AN177" i="9"/>
  <c r="AN97" i="9"/>
  <c r="AN165" i="9"/>
  <c r="AN12" i="9"/>
  <c r="AN182" i="9"/>
  <c r="AN236" i="9"/>
  <c r="AN24" i="9"/>
  <c r="AN248" i="9"/>
  <c r="AN247" i="9"/>
  <c r="AN195" i="9"/>
  <c r="AN66" i="9"/>
  <c r="AN352" i="9"/>
  <c r="AN89" i="9"/>
  <c r="AN196" i="9"/>
  <c r="AN25" i="9"/>
  <c r="AN328" i="9"/>
  <c r="AN309" i="9"/>
  <c r="AN209" i="9"/>
  <c r="AN205" i="9"/>
  <c r="AN144" i="9"/>
  <c r="AN88" i="9"/>
  <c r="AN237" i="9"/>
  <c r="AN127" i="9"/>
  <c r="AN297" i="9"/>
  <c r="AN307" i="9"/>
  <c r="AN225" i="9"/>
  <c r="AN181" i="9"/>
  <c r="AN86" i="9"/>
  <c r="AN203" i="9"/>
  <c r="AN39" i="9"/>
  <c r="AN72" i="9"/>
  <c r="AN107" i="9"/>
  <c r="AN294" i="9"/>
  <c r="AN277" i="9"/>
  <c r="AN199" i="9"/>
  <c r="AN36" i="9"/>
  <c r="AN47" i="9"/>
  <c r="AN22" i="9"/>
  <c r="AN131" i="9"/>
  <c r="AN44" i="9"/>
  <c r="AN372" i="9"/>
  <c r="AN154" i="9"/>
  <c r="AN178" i="9"/>
  <c r="AN77" i="9"/>
  <c r="AN264" i="9"/>
  <c r="AN272" i="9"/>
  <c r="AN267" i="9"/>
  <c r="AN32" i="9"/>
  <c r="AN218" i="9"/>
  <c r="AN308" i="9"/>
  <c r="AN147" i="9"/>
  <c r="AN37" i="9"/>
  <c r="AN26" i="9"/>
  <c r="AN35" i="9"/>
  <c r="AN169" i="9"/>
  <c r="AN241" i="9"/>
  <c r="AN353" i="9"/>
  <c r="AN136" i="9"/>
  <c r="AN17" i="9"/>
  <c r="AN6" i="9"/>
  <c r="AN124" i="9"/>
  <c r="AN5" i="9"/>
  <c r="AN175" i="9"/>
  <c r="AN134" i="9"/>
  <c r="AN192" i="9"/>
  <c r="AN269" i="9"/>
  <c r="AN53" i="9"/>
  <c r="AN233" i="9"/>
  <c r="AN96" i="9"/>
  <c r="AN45" i="9"/>
  <c r="AN257" i="9"/>
  <c r="AN149" i="9"/>
  <c r="AN313" i="9"/>
  <c r="AN305" i="9"/>
  <c r="AN168" i="9"/>
  <c r="AN162" i="9"/>
  <c r="AN143" i="9"/>
  <c r="AN340" i="9"/>
  <c r="AN185" i="9"/>
  <c r="AN145" i="9"/>
  <c r="AN99" i="9"/>
  <c r="AN19" i="9"/>
  <c r="AN174" i="9"/>
  <c r="AN82" i="9"/>
  <c r="AN23" i="9"/>
  <c r="AN18" i="9"/>
  <c r="AN106" i="9"/>
  <c r="AN59" i="9"/>
  <c r="AN98" i="9"/>
  <c r="AN137" i="9"/>
  <c r="AN262" i="9"/>
  <c r="AN40" i="9"/>
  <c r="AN49" i="9"/>
  <c r="AN358" i="9"/>
  <c r="AN303" i="9"/>
  <c r="AN153" i="9"/>
  <c r="AN219" i="9"/>
  <c r="AN197" i="9"/>
  <c r="AN2" i="9"/>
  <c r="AM2" i="9" s="1"/>
  <c r="AN204" i="9"/>
  <c r="AN288" i="9"/>
  <c r="AN84" i="9"/>
  <c r="AN79" i="9"/>
  <c r="AN150" i="9"/>
  <c r="AN215" i="9"/>
  <c r="AN167" i="9"/>
  <c r="AN112" i="9"/>
  <c r="AN317" i="9"/>
  <c r="AN332" i="9"/>
  <c r="AN222" i="9"/>
  <c r="AN198" i="9"/>
  <c r="AN213" i="9"/>
  <c r="AN135" i="9"/>
  <c r="AN234" i="9"/>
  <c r="AN321" i="9"/>
  <c r="AN41" i="9"/>
  <c r="AN240" i="9"/>
  <c r="AN206" i="9"/>
  <c r="AN302" i="9"/>
  <c r="AN226" i="9"/>
  <c r="AN21" i="9"/>
  <c r="AN3" i="9"/>
  <c r="AN259" i="9"/>
  <c r="AN92" i="9"/>
  <c r="AN15" i="9"/>
  <c r="AN242" i="9"/>
  <c r="AN357" i="9"/>
  <c r="AN108" i="9"/>
  <c r="AN292" i="9"/>
  <c r="AN75" i="9"/>
  <c r="AN148" i="9"/>
  <c r="AN27" i="9"/>
  <c r="AN85" i="9"/>
  <c r="AN266" i="9"/>
  <c r="AN283" i="9"/>
  <c r="AN224" i="9"/>
  <c r="AN246" i="9"/>
  <c r="AN173" i="9"/>
  <c r="AN256" i="9"/>
  <c r="AN253" i="9"/>
  <c r="AN118" i="9"/>
  <c r="AN279" i="9"/>
  <c r="AN361" i="9"/>
  <c r="AN244" i="9"/>
  <c r="AN368" i="9"/>
  <c r="AN109" i="9"/>
  <c r="AN48" i="9"/>
  <c r="AN265" i="9"/>
  <c r="AN95" i="9"/>
  <c r="AN93" i="9"/>
  <c r="AN337" i="9"/>
  <c r="AN164" i="9"/>
  <c r="AN260" i="9"/>
  <c r="AN258" i="9"/>
  <c r="AN349" i="9"/>
  <c r="AN42" i="9"/>
  <c r="AN58" i="9"/>
  <c r="AN38" i="9"/>
  <c r="AN73" i="9"/>
  <c r="AN255" i="9"/>
  <c r="AN334" i="9"/>
  <c r="AN289" i="9"/>
  <c r="AN239" i="9"/>
  <c r="AN115" i="9"/>
  <c r="AN46" i="9"/>
  <c r="AN14" i="9"/>
  <c r="AN128" i="9"/>
  <c r="AN155" i="9"/>
  <c r="AN263" i="9"/>
  <c r="AN216" i="9"/>
  <c r="AN126" i="9"/>
  <c r="AN268" i="9"/>
  <c r="AN139" i="9"/>
  <c r="AN261" i="9"/>
  <c r="AN105" i="9"/>
  <c r="AN91" i="9"/>
  <c r="AN117" i="9"/>
  <c r="AN113" i="9"/>
  <c r="AN298" i="9"/>
  <c r="AN29" i="9"/>
  <c r="AN152" i="9"/>
  <c r="AN287" i="9"/>
  <c r="AN207" i="9"/>
  <c r="AN306" i="9"/>
  <c r="AN212" i="9"/>
  <c r="AN69" i="9"/>
  <c r="AN295" i="9"/>
  <c r="AN157" i="9"/>
  <c r="AN74" i="9"/>
  <c r="AN184" i="9"/>
  <c r="AN57" i="9"/>
  <c r="AN229" i="9"/>
  <c r="AN189" i="9"/>
  <c r="AN278" i="9"/>
  <c r="AN194" i="9"/>
  <c r="AN151" i="9"/>
  <c r="AN130" i="9"/>
  <c r="AN87" i="9"/>
  <c r="AN285" i="9"/>
  <c r="AN138" i="9"/>
  <c r="AN280" i="9"/>
  <c r="AN363" i="9"/>
  <c r="AN163" i="9"/>
  <c r="AN125" i="9"/>
  <c r="AN7" i="9"/>
  <c r="AN202" i="9"/>
  <c r="AN369" i="9"/>
  <c r="AM3" i="9" l="1"/>
  <c r="AM4" i="9" s="1"/>
  <c r="AM5" i="9" s="1"/>
  <c r="AM6" i="9" s="1"/>
  <c r="AM7" i="9" s="1"/>
  <c r="AM8" i="9" s="1"/>
  <c r="AM9" i="9" s="1"/>
  <c r="AM10" i="9" s="1"/>
  <c r="AM11" i="9" s="1"/>
  <c r="AM12" i="9" l="1"/>
  <c r="AM13" i="9" s="1"/>
  <c r="AM14" i="9" s="1"/>
  <c r="AM15" i="9" s="1"/>
  <c r="AM16" i="9" s="1"/>
  <c r="AM17" i="9" s="1"/>
  <c r="AM18" i="9" s="1"/>
  <c r="AM19" i="9" s="1"/>
  <c r="AM20" i="9" s="1"/>
  <c r="AM21" i="9" s="1"/>
  <c r="AM22" i="9" s="1"/>
  <c r="AM23" i="9" l="1"/>
  <c r="AM24" i="9" s="1"/>
  <c r="AM25" i="9" s="1"/>
  <c r="AM26" i="9" s="1"/>
  <c r="AM27" i="9" s="1"/>
  <c r="AM28" i="9" s="1"/>
  <c r="AM29" i="9" s="1"/>
  <c r="AM30" i="9" s="1"/>
  <c r="AM31" i="9" s="1"/>
  <c r="AM32" i="9" s="1"/>
  <c r="AM33" i="9" s="1"/>
  <c r="AM34" i="9" s="1"/>
  <c r="AM35" i="9" s="1"/>
  <c r="AM36" i="9" s="1"/>
  <c r="AM37" i="9" s="1"/>
  <c r="AM38" i="9" s="1"/>
  <c r="AM39" i="9" s="1"/>
  <c r="AM40" i="9" s="1"/>
  <c r="AM41" i="9" s="1"/>
  <c r="AM42" i="9" s="1"/>
  <c r="AM43" i="9" s="1"/>
  <c r="AM44" i="9" s="1"/>
  <c r="AM45" i="9" s="1"/>
  <c r="AM46" i="9" s="1"/>
  <c r="AM47" i="9" s="1"/>
  <c r="AM48" i="9" s="1"/>
  <c r="AM49" i="9" s="1"/>
  <c r="AM50" i="9" s="1"/>
  <c r="AM51" i="9" s="1"/>
  <c r="AM52" i="9" s="1"/>
  <c r="AM53" i="9" s="1"/>
  <c r="AM54" i="9" s="1"/>
  <c r="AM55" i="9" s="1"/>
  <c r="AM56" i="9" s="1"/>
  <c r="AM57" i="9" s="1"/>
  <c r="AM58" i="9" s="1"/>
  <c r="AM59" i="9" s="1"/>
  <c r="AM60" i="9" s="1"/>
  <c r="AM61" i="9" s="1"/>
  <c r="AM62" i="9" s="1"/>
  <c r="AM63" i="9" s="1"/>
  <c r="AM64" i="9" s="1"/>
  <c r="AM65" i="9" s="1"/>
  <c r="AM66" i="9" s="1"/>
  <c r="AM67" i="9" s="1"/>
  <c r="AM68" i="9" s="1"/>
  <c r="AM69" i="9" s="1"/>
  <c r="AM70" i="9" s="1"/>
  <c r="AM71" i="9" s="1"/>
  <c r="AM72" i="9" s="1"/>
  <c r="AM73" i="9" s="1"/>
  <c r="AM74" i="9" s="1"/>
  <c r="AM75" i="9" s="1"/>
  <c r="AM76" i="9" s="1"/>
  <c r="AM77" i="9" s="1"/>
  <c r="AM78" i="9" s="1"/>
  <c r="AM79" i="9" s="1"/>
  <c r="AM80" i="9" s="1"/>
  <c r="AM81" i="9" s="1"/>
  <c r="AM82" i="9" s="1"/>
  <c r="AM83" i="9" s="1"/>
  <c r="AM84" i="9" s="1"/>
  <c r="AM85" i="9" s="1"/>
  <c r="AM86" i="9" s="1"/>
  <c r="AM87" i="9" s="1"/>
  <c r="AM88" i="9" s="1"/>
  <c r="AM89" i="9" s="1"/>
  <c r="AM90" i="9" s="1"/>
  <c r="AM91" i="9" s="1"/>
  <c r="AM92" i="9" s="1"/>
  <c r="AM93" i="9" s="1"/>
  <c r="AM94" i="9" s="1"/>
  <c r="AM95" i="9" s="1"/>
  <c r="AM96" i="9" s="1"/>
  <c r="AM97" i="9" s="1"/>
  <c r="AM98" i="9" s="1"/>
  <c r="AM99" i="9" s="1"/>
  <c r="AM100" i="9" s="1"/>
  <c r="AM101" i="9" s="1"/>
  <c r="AM102" i="9" s="1"/>
  <c r="AM103" i="9" s="1"/>
  <c r="AM104" i="9" s="1"/>
  <c r="AM105" i="9" s="1"/>
  <c r="AM106" i="9" s="1"/>
  <c r="AM107" i="9" s="1"/>
  <c r="AM108" i="9" s="1"/>
  <c r="AM109" i="9" s="1"/>
  <c r="AM110" i="9" s="1"/>
  <c r="AM111" i="9" s="1"/>
  <c r="AM112" i="9" s="1"/>
  <c r="AM113" i="9" s="1"/>
  <c r="AM114" i="9" s="1"/>
  <c r="AM115" i="9" s="1"/>
  <c r="AM116" i="9" s="1"/>
  <c r="AM117" i="9" s="1"/>
  <c r="AM118" i="9" s="1"/>
  <c r="AM119" i="9" s="1"/>
  <c r="AM120" i="9" s="1"/>
  <c r="AM121" i="9" s="1"/>
  <c r="AM122" i="9" s="1"/>
  <c r="AM123" i="9" s="1"/>
  <c r="AM124" i="9" s="1"/>
  <c r="AM125" i="9" s="1"/>
  <c r="AM126" i="9" s="1"/>
  <c r="AM127" i="9" s="1"/>
  <c r="AM128" i="9" s="1"/>
  <c r="AM129" i="9" s="1"/>
  <c r="AM130" i="9" s="1"/>
  <c r="AM131" i="9" s="1"/>
  <c r="AM132" i="9" s="1"/>
  <c r="AM133" i="9" s="1"/>
  <c r="AM134" i="9" s="1"/>
  <c r="AM135" i="9" s="1"/>
  <c r="AM136" i="9" s="1"/>
  <c r="AM137" i="9" s="1"/>
  <c r="AM138" i="9" s="1"/>
  <c r="AM139" i="9" s="1"/>
  <c r="AM140" i="9" s="1"/>
  <c r="AM141" i="9" s="1"/>
  <c r="AM142" i="9" s="1"/>
  <c r="AM143" i="9" s="1"/>
  <c r="AM144" i="9" s="1"/>
  <c r="AM145" i="9" s="1"/>
  <c r="AM146" i="9" s="1"/>
  <c r="AM147" i="9" s="1"/>
  <c r="AM148" i="9" s="1"/>
  <c r="AM149" i="9" s="1"/>
  <c r="AM150" i="9" s="1"/>
  <c r="AM151" i="9" s="1"/>
  <c r="AM152" i="9" s="1"/>
  <c r="AM153" i="9" s="1"/>
  <c r="AM154" i="9" s="1"/>
  <c r="AM155" i="9" s="1"/>
  <c r="AM156" i="9" s="1"/>
  <c r="AM157" i="9" s="1"/>
  <c r="AM158" i="9" s="1"/>
  <c r="AM159" i="9" s="1"/>
  <c r="AM160" i="9" s="1"/>
  <c r="AM161" i="9" s="1"/>
  <c r="AM162" i="9" s="1"/>
  <c r="AM163" i="9" s="1"/>
  <c r="AM164" i="9" s="1"/>
  <c r="AM165" i="9" s="1"/>
  <c r="AM166" i="9" s="1"/>
  <c r="AM167" i="9" s="1"/>
  <c r="AM168" i="9" s="1"/>
  <c r="AM169" i="9" s="1"/>
  <c r="AM170" i="9" s="1"/>
  <c r="AM171" i="9" s="1"/>
  <c r="AM172" i="9" s="1"/>
  <c r="AM173" i="9" s="1"/>
  <c r="AM174" i="9" s="1"/>
  <c r="AM175" i="9" s="1"/>
  <c r="AM176" i="9" s="1"/>
  <c r="AM177" i="9" s="1"/>
  <c r="AM178" i="9" s="1"/>
  <c r="AM179" i="9" s="1"/>
  <c r="AM180" i="9" s="1"/>
  <c r="AM181" i="9" s="1"/>
  <c r="AM182" i="9" s="1"/>
  <c r="AM183" i="9" s="1"/>
  <c r="AM184" i="9" s="1"/>
  <c r="AM185" i="9" s="1"/>
  <c r="AM186" i="9" s="1"/>
  <c r="AM187" i="9" s="1"/>
  <c r="AM188" i="9" s="1"/>
  <c r="AM189" i="9" s="1"/>
  <c r="AM190" i="9" s="1"/>
  <c r="AM191" i="9" s="1"/>
  <c r="AM192" i="9" s="1"/>
  <c r="AM193" i="9" s="1"/>
  <c r="AM194" i="9" s="1"/>
  <c r="AM195" i="9" s="1"/>
  <c r="AM196" i="9" s="1"/>
  <c r="AM197" i="9" s="1"/>
  <c r="AM198" i="9" s="1"/>
  <c r="AM199" i="9" s="1"/>
  <c r="AM200" i="9" s="1"/>
  <c r="AM201" i="9" s="1"/>
  <c r="AM202" i="9" s="1"/>
  <c r="AM203" i="9" s="1"/>
  <c r="AM204" i="9" s="1"/>
  <c r="AM205" i="9" s="1"/>
  <c r="AM206" i="9" s="1"/>
  <c r="AM207" i="9" s="1"/>
  <c r="AM208" i="9" s="1"/>
  <c r="AM209" i="9" s="1"/>
  <c r="AM210" i="9" s="1"/>
  <c r="AM211" i="9" s="1"/>
  <c r="AM212" i="9" s="1"/>
  <c r="AM213" i="9" s="1"/>
  <c r="AM214" i="9" s="1"/>
  <c r="AM215" i="9" s="1"/>
  <c r="AM216" i="9" s="1"/>
  <c r="AM217" i="9" s="1"/>
  <c r="AM218" i="9" s="1"/>
  <c r="AM219" i="9" s="1"/>
  <c r="AM220" i="9" s="1"/>
  <c r="AM221" i="9" s="1"/>
  <c r="AM222" i="9" s="1"/>
  <c r="AM223" i="9" s="1"/>
  <c r="AM224" i="9" s="1"/>
  <c r="AM225" i="9" s="1"/>
  <c r="AM226" i="9" s="1"/>
  <c r="AM227" i="9" s="1"/>
  <c r="AM228" i="9" s="1"/>
  <c r="AM229" i="9" s="1"/>
  <c r="AM230" i="9" s="1"/>
  <c r="AM231" i="9" s="1"/>
  <c r="AM232" i="9" s="1"/>
  <c r="AM233" i="9" s="1"/>
  <c r="AM234" i="9" s="1"/>
  <c r="AM235" i="9" s="1"/>
  <c r="AM236" i="9" s="1"/>
  <c r="AM237" i="9" s="1"/>
  <c r="AM238" i="9" s="1"/>
  <c r="AM239" i="9" s="1"/>
  <c r="AM240" i="9" s="1"/>
  <c r="AM241" i="9" s="1"/>
  <c r="AM242" i="9" s="1"/>
  <c r="AM243" i="9" s="1"/>
  <c r="AM244" i="9" s="1"/>
  <c r="AM245" i="9" s="1"/>
  <c r="AM246" i="9" s="1"/>
  <c r="AM247" i="9" s="1"/>
  <c r="AM248" i="9" s="1"/>
  <c r="AM249" i="9" s="1"/>
  <c r="AM250" i="9" s="1"/>
  <c r="AM251" i="9" s="1"/>
  <c r="AM252" i="9" s="1"/>
  <c r="AM253" i="9" s="1"/>
  <c r="AM254" i="9" s="1"/>
  <c r="AM255" i="9" s="1"/>
  <c r="AM256" i="9" s="1"/>
  <c r="AM257" i="9" s="1"/>
  <c r="AM258" i="9" s="1"/>
  <c r="AM259" i="9" s="1"/>
  <c r="AM260" i="9" s="1"/>
  <c r="AM261" i="9" s="1"/>
  <c r="AM262" i="9" s="1"/>
  <c r="AM263" i="9" s="1"/>
  <c r="AM264" i="9" s="1"/>
  <c r="AM265" i="9" s="1"/>
  <c r="AM266" i="9" s="1"/>
  <c r="AM267" i="9" s="1"/>
  <c r="AM268" i="9" s="1"/>
  <c r="AM269" i="9" s="1"/>
  <c r="AM270" i="9" s="1"/>
  <c r="AM271" i="9" s="1"/>
  <c r="AM272" i="9" s="1"/>
  <c r="AM273" i="9" s="1"/>
  <c r="AM274" i="9" s="1"/>
  <c r="AM275" i="9" s="1"/>
  <c r="AM276" i="9" s="1"/>
  <c r="AM277" i="9" s="1"/>
  <c r="AM278" i="9" s="1"/>
  <c r="AM279" i="9" s="1"/>
  <c r="AM280" i="9" s="1"/>
  <c r="AM281" i="9" s="1"/>
  <c r="AM282" i="9" s="1"/>
  <c r="AM283" i="9" s="1"/>
  <c r="AM284" i="9" s="1"/>
  <c r="AM285" i="9" s="1"/>
  <c r="AM286" i="9" s="1"/>
  <c r="AM287" i="9" s="1"/>
  <c r="AM288" i="9" s="1"/>
  <c r="AM289" i="9" s="1"/>
  <c r="AM290" i="9" s="1"/>
  <c r="AM291" i="9" s="1"/>
  <c r="AM292" i="9" s="1"/>
  <c r="AM293" i="9" s="1"/>
  <c r="AM294" i="9" s="1"/>
  <c r="AM295" i="9" s="1"/>
  <c r="AM296" i="9" s="1"/>
  <c r="AM297" i="9" s="1"/>
  <c r="AM298" i="9" s="1"/>
  <c r="AM299" i="9" s="1"/>
  <c r="AM300" i="9" s="1"/>
  <c r="AM301" i="9" s="1"/>
  <c r="AM302" i="9" s="1"/>
  <c r="AM303" i="9" s="1"/>
  <c r="AM304" i="9" s="1"/>
  <c r="AM305" i="9" s="1"/>
  <c r="AM306" i="9" s="1"/>
  <c r="AM307" i="9" s="1"/>
  <c r="AM308" i="9" s="1"/>
  <c r="AM309" i="9" s="1"/>
  <c r="AM310" i="9" s="1"/>
  <c r="AM311" i="9" s="1"/>
  <c r="AM312" i="9" s="1"/>
  <c r="AM313" i="9" s="1"/>
  <c r="AM314" i="9" s="1"/>
  <c r="AM315" i="9" s="1"/>
  <c r="AM316" i="9" s="1"/>
  <c r="AM317" i="9" s="1"/>
  <c r="AM318" i="9" s="1"/>
  <c r="AM319" i="9" s="1"/>
  <c r="AM320" i="9" s="1"/>
  <c r="AM321" i="9" s="1"/>
  <c r="AM322" i="9" s="1"/>
  <c r="AM323" i="9" s="1"/>
  <c r="AM324" i="9" s="1"/>
  <c r="AM325" i="9" s="1"/>
  <c r="AM326" i="9" s="1"/>
  <c r="AM327" i="9" s="1"/>
  <c r="AM328" i="9" s="1"/>
  <c r="AM329" i="9" s="1"/>
  <c r="AM330" i="9" s="1"/>
  <c r="AM331" i="9" s="1"/>
  <c r="AM332" i="9" s="1"/>
  <c r="AM333" i="9" s="1"/>
  <c r="AM334" i="9" s="1"/>
  <c r="AM335" i="9" s="1"/>
  <c r="AM336" i="9" s="1"/>
  <c r="AM337" i="9" s="1"/>
  <c r="AM338" i="9" s="1"/>
  <c r="AM339" i="9" s="1"/>
  <c r="AM340" i="9" s="1"/>
  <c r="AM341" i="9" s="1"/>
  <c r="AM342" i="9" s="1"/>
  <c r="AM343" i="9" s="1"/>
  <c r="AM344" i="9" s="1"/>
  <c r="AM345" i="9" s="1"/>
  <c r="AM346" i="9" s="1"/>
  <c r="AM347" i="9" s="1"/>
  <c r="AM348" i="9" s="1"/>
  <c r="AM349" i="9" s="1"/>
  <c r="AM350" i="9" s="1"/>
  <c r="AM351" i="9" s="1"/>
  <c r="AM352" i="9" s="1"/>
  <c r="AM353" i="9" s="1"/>
  <c r="AM354" i="9" s="1"/>
  <c r="AM355" i="9" s="1"/>
  <c r="AM356" i="9" s="1"/>
  <c r="AM357" i="9" s="1"/>
  <c r="AM358" i="9" s="1"/>
  <c r="AM359" i="9" s="1"/>
  <c r="AM360" i="9" s="1"/>
  <c r="AM361" i="9" s="1"/>
  <c r="AM362" i="9" s="1"/>
  <c r="AM363" i="9" s="1"/>
  <c r="AM364" i="9" s="1"/>
  <c r="AM365" i="9" s="1"/>
  <c r="AM366" i="9" s="1"/>
  <c r="AM367" i="9" s="1"/>
  <c r="AM368" i="9" s="1"/>
  <c r="AM369" i="9" s="1"/>
  <c r="AM370" i="9" s="1"/>
  <c r="AM371" i="9" s="1"/>
  <c r="AM372" i="9" s="1"/>
  <c r="AM373" i="9" s="1"/>
  <c r="BE2" i="9" l="1"/>
  <c r="BE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<sst xmlns="http://schemas.openxmlformats.org/spreadsheetml/2006/main" count="1971" uniqueCount="522">
  <si>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</si>
  <si>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</si>
  <si>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</si>
  <si>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</si>
  <si>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</si>
  <si>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</si>
  <si>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</si>
  <si>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</si>
  <si>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</si>
  <si>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</si>
  <si>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</si>
  <si>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</si>
  <si>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</si>
  <si>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</si>
  <si>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</si>
  <si>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</si>
  <si>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</si>
  <si>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</si>
  <si>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</si>
  <si>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</si>
  <si>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</si>
  <si>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</si>
  <si>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</si>
  <si>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</si>
  <si>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</si>
  <si>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</si>
  <si>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</si>
  <si>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</si>
  <si>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</si>
  <si>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</si>
  <si>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</si>
  <si>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</si>
  <si>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</si>
  <si>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</si>
  <si>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</si>
  <si>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</si>
  <si>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</si>
  <si>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</si>
  <si>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</si>
  <si>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</si>
  <si>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</si>
  <si>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</si>
  <si>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</si>
  <si>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</si>
  <si>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</si>
  <si>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</si>
  <si>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</si>
  <si>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</si>
  <si>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</si>
  <si>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</si>
  <si>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</si>
  <si>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</si>
  <si>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</si>
  <si>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</si>
  <si>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</si>
  <si>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</si>
  <si>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</si>
  <si>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</si>
  <si>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</si>
  <si>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</si>
  <si>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</si>
  <si>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</si>
  <si>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</si>
  <si>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</si>
  <si>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</si>
  <si>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</si>
  <si>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</si>
  <si>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</si>
  <si>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</si>
  <si>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</si>
  <si>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</si>
  <si>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</si>
  <si>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</si>
  <si>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</si>
  <si>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</si>
  <si>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</si>
  <si>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</si>
  <si>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</si>
  <si>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</si>
  <si>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</si>
  <si>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</si>
  <si>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</si>
  <si>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</si>
  <si>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</si>
  <si>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</si>
  <si>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</si>
  <si>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</si>
  <si>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</si>
  <si>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</si>
  <si>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</si>
  <si>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</si>
  <si>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</si>
  <si>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</si>
  <si>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</si>
  <si>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</si>
  <si>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</si>
  <si>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</si>
  <si>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</si>
  <si>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</si>
  <si>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</si>
  <si>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</si>
  <si>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</si>
  <si>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</si>
  <si>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</si>
  <si>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</si>
  <si>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</si>
  <si>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</si>
  <si>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</si>
  <si>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</si>
  <si>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</si>
  <si>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</si>
  <si>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</si>
  <si>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</si>
  <si>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</si>
  <si>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</si>
  <si>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</si>
  <si>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</si>
  <si>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</si>
  <si>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</si>
  <si>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</si>
  <si>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</si>
  <si>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</si>
  <si>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</si>
  <si>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</si>
  <si>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</si>
  <si>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</si>
  <si>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</si>
  <si>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</si>
  <si>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</si>
  <si>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</si>
  <si>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</si>
  <si>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</si>
  <si>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</si>
  <si>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</si>
  <si>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</si>
  <si>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</si>
  <si>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</si>
  <si>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</si>
  <si>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</si>
  <si>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</si>
  <si>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</si>
  <si>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</si>
  <si>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</si>
  <si>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</si>
  <si>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</si>
  <si>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</si>
  <si>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</si>
  <si>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</si>
  <si>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</si>
  <si>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</si>
  <si>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</si>
  <si>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</si>
  <si>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</si>
  <si>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</si>
  <si>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</si>
  <si>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</si>
  <si>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</si>
  <si>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</si>
  <si>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</si>
  <si>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</si>
  <si>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</si>
  <si>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</si>
  <si>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</si>
  <si>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</si>
  <si>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</si>
  <si>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</si>
  <si>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</si>
  <si>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</si>
  <si>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</si>
  <si>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</si>
  <si>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</si>
  <si>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</si>
  <si>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</si>
  <si>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</si>
  <si>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</si>
  <si>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</si>
  <si>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</si>
  <si>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</si>
  <si>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</si>
  <si>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</si>
  <si>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</si>
  <si>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</si>
  <si>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</si>
  <si>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</si>
  <si>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</si>
  <si>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</si>
  <si>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</si>
  <si>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</si>
  <si>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</si>
  <si>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</si>
  <si>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</si>
  <si>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</si>
  <si>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</si>
  <si>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</si>
  <si>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</si>
  <si>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</si>
  <si>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</si>
  <si>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</si>
  <si>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</si>
  <si>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</si>
  <si>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</si>
  <si>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</si>
  <si>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</si>
  <si>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</si>
  <si>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</si>
  <si>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</si>
  <si>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</si>
  <si>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</si>
  <si>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</si>
  <si>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</si>
  <si>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</si>
  <si>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</si>
  <si>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</si>
  <si>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</si>
  <si>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</si>
  <si>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</si>
  <si>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</si>
  <si>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</si>
  <si>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</si>
  <si>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</si>
  <si>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</si>
  <si>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</si>
  <si>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</si>
  <si>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</si>
  <si>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</si>
  <si>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</si>
  <si>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</si>
  <si>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</si>
  <si>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</si>
  <si>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</si>
  <si>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</si>
  <si>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</si>
  <si>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</si>
  <si>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</si>
  <si>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</si>
  <si>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</si>
  <si>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</si>
  <si>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</si>
  <si>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</si>
  <si>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</si>
  <si>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</si>
  <si>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</si>
  <si>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</si>
  <si>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</si>
  <si>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</si>
  <si>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</si>
  <si>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</si>
  <si>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</si>
  <si>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</si>
  <si>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</si>
  <si>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</si>
  <si>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</si>
  <si>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</si>
  <si>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</si>
  <si>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</si>
  <si>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</si>
  <si>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</si>
  <si>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</si>
  <si>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</si>
  <si>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</si>
  <si>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</si>
  <si>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</si>
  <si>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</si>
  <si>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</si>
  <si>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</si>
  <si>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</si>
  <si>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</si>
  <si>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</si>
  <si>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</si>
  <si>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</si>
  <si>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</si>
  <si>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</si>
  <si>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</si>
  <si>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</si>
  <si>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</si>
  <si>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</si>
  <si>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</si>
  <si>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</si>
  <si>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</si>
  <si>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</si>
  <si>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</si>
  <si>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</si>
  <si>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</si>
  <si>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</si>
  <si>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</si>
  <si>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</si>
  <si>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</si>
  <si>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</si>
  <si>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</si>
  <si>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</si>
  <si>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</si>
  <si>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</si>
  <si>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</si>
  <si>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</si>
  <si>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</si>
  <si>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</si>
  <si>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</si>
  <si>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</si>
  <si>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</si>
  <si>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</si>
  <si>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</si>
  <si>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</si>
  <si>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</si>
  <si>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</si>
  <si>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</si>
  <si>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</si>
  <si>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</si>
  <si>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</si>
  <si>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</si>
  <si>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</si>
  <si>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</si>
  <si>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</si>
  <si>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</si>
  <si>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</si>
  <si>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</si>
  <si>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</si>
  <si>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</si>
  <si>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</si>
  <si>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</si>
  <si>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</si>
  <si>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</si>
  <si>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</si>
  <si>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</si>
  <si>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</si>
  <si>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</si>
  <si>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</si>
  <si>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</si>
  <si>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</si>
  <si>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</si>
  <si>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</si>
  <si>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</si>
  <si>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</si>
  <si>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</si>
  <si>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</si>
  <si>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</si>
  <si>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</si>
  <si>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</si>
  <si>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</si>
  <si>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</si>
  <si>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</si>
  <si>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</si>
  <si>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</si>
  <si>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</si>
  <si>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</si>
  <si>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</si>
  <si>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</si>
  <si>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</si>
  <si>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</si>
  <si>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</si>
  <si>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</si>
  <si>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</si>
  <si>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</si>
  <si>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</si>
  <si>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</si>
  <si>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</si>
  <si>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</si>
  <si>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</si>
  <si>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</si>
  <si>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</si>
  <si>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</si>
  <si>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</si>
  <si>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</si>
  <si>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</si>
  <si>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</si>
  <si>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</si>
  <si>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</si>
  <si>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</si>
  <si>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</si>
  <si>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</si>
  <si>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</si>
  <si>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</si>
  <si>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</si>
  <si>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</si>
  <si>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</si>
  <si>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</si>
  <si>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</si>
  <si>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</si>
  <si>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</si>
  <si>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</si>
  <si>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</si>
  <si>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</si>
  <si>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Equip1102</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</si>
  <si>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</si>
  <si>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</si>
  <si>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</si>
  <si>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</si>
  <si>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</si>
  <si>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</si>
  <si>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</si>
  <si>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</si>
  <si>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Actor3019m</t>
    <phoneticPr fontId="1" type="noConversion"/>
  </si>
  <si>
    <t>Actor0030m</t>
    <phoneticPr fontId="1" type="noConversion"/>
  </si>
  <si>
    <t>DI</t>
    <phoneticPr fontId="1" type="noConversion"/>
  </si>
  <si>
    <t>GO</t>
    <phoneticPr fontId="1" type="noConversion"/>
  </si>
  <si>
    <t>Equip2001</t>
    <phoneticPr fontId="1" type="noConversion"/>
  </si>
  <si>
    <t>Equip4002</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</si>
  <si>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</si>
  <si>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</si>
  <si>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</si>
  <si>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</si>
  <si>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</si>
  <si>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</si>
  <si>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</si>
  <si>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</si>
  <si>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</si>
  <si>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Equip8001</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</si>
  <si>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</si>
  <si>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</si>
  <si>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</si>
  <si>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</si>
  <si>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</si>
  <si>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</si>
  <si>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</si>
  <si>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Equip3102</t>
    <phoneticPr fontId="1" type="noConversion"/>
  </si>
  <si>
    <t>Equip7102</t>
    <phoneticPr fontId="1" type="noConversion"/>
  </si>
  <si>
    <t>Equip6002</t>
    <phoneticPr fontId="1" type="noConversion"/>
  </si>
  <si>
    <t>Equip3202</t>
    <phoneticPr fontId="1" type="noConversion"/>
  </si>
  <si>
    <t>Equip4302</t>
    <phoneticPr fontId="1" type="noConversion"/>
  </si>
  <si>
    <t>Equip0101</t>
    <phoneticPr fontId="1" type="noConversion"/>
  </si>
  <si>
    <t>Equip7201</t>
    <phoneticPr fontId="1" type="noConversion"/>
  </si>
  <si>
    <t>Equip8102</t>
    <phoneticPr fontId="1" type="noConversion"/>
  </si>
  <si>
    <t>Equip3101</t>
    <phoneticPr fontId="1" type="noConversion"/>
  </si>
  <si>
    <t>Equip6001</t>
    <phoneticPr fontId="1" type="noConversion"/>
  </si>
  <si>
    <t>Equip1101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</si>
  <si>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</si>
  <si>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</si>
  <si>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</si>
  <si>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</si>
  <si>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</si>
  <si>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지정 캐릭터 LBP1</t>
    <phoneticPr fontId="1" type="noConversion"/>
  </si>
  <si>
    <t>Equip0101</t>
    <phoneticPr fontId="1" type="noConversion"/>
  </si>
  <si>
    <t>Equip8102</t>
    <phoneticPr fontId="1" type="noConversion"/>
  </si>
  <si>
    <t>Equip1302</t>
    <phoneticPr fontId="1" type="noConversion"/>
  </si>
  <si>
    <t>Equip5001</t>
    <phoneticPr fontId="1" type="noConversion"/>
  </si>
  <si>
    <t>Equip5301</t>
    <phoneticPr fontId="1" type="noConversion"/>
  </si>
  <si>
    <t>Equip6201</t>
    <phoneticPr fontId="1" type="noConversion"/>
  </si>
  <si>
    <t>Equip7202</t>
    <phoneticPr fontId="1" type="noConversion"/>
  </si>
  <si>
    <t>Actor1002m</t>
    <phoneticPr fontId="1" type="noConversion"/>
  </si>
  <si>
    <t>Actor1108</t>
    <phoneticPr fontId="1" type="noConversion"/>
  </si>
  <si>
    <t>Equip0202</t>
    <phoneticPr fontId="1" type="noConversion"/>
  </si>
  <si>
    <t>Equip0302</t>
    <phoneticPr fontId="1" type="noConversion"/>
  </si>
  <si>
    <t>Equip2101</t>
    <phoneticPr fontId="1" type="noConversion"/>
  </si>
  <si>
    <t>Actor3212m</t>
    <phoneticPr fontId="1" type="noConversion"/>
  </si>
  <si>
    <t>Actor0125m</t>
    <phoneticPr fontId="1" type="noConversion"/>
  </si>
  <si>
    <t>Equip0001</t>
    <phoneticPr fontId="1" type="noConversion"/>
  </si>
  <si>
    <t>Actor2128</t>
    <phoneticPr fontId="1" type="noConversion"/>
  </si>
  <si>
    <t>Actor3117</t>
    <phoneticPr fontId="1" type="noConversion"/>
  </si>
  <si>
    <t>Equip2202</t>
    <phoneticPr fontId="1" type="noConversion"/>
  </si>
  <si>
    <t>Equip5201</t>
    <phoneticPr fontId="1" type="noConversion"/>
  </si>
  <si>
    <t>Equip4001</t>
    <phoneticPr fontId="1" type="noConversion"/>
  </si>
  <si>
    <t>Equip0301</t>
    <phoneticPr fontId="1" type="noConversion"/>
  </si>
  <si>
    <t>지정 캐릭터 LBP2</t>
    <phoneticPr fontId="1" type="noConversion"/>
  </si>
  <si>
    <t>지정 캐릭터 LBP3</t>
    <phoneticPr fontId="1" type="noConversion"/>
  </si>
  <si>
    <t>Equip0401</t>
    <phoneticPr fontId="1" type="noConversion"/>
  </si>
  <si>
    <t>Actor1141</t>
    <phoneticPr fontId="1" type="noConversion"/>
  </si>
  <si>
    <t>Equip0202</t>
    <phoneticPr fontId="1" type="noConversion"/>
  </si>
  <si>
    <t>Equip4102</t>
    <phoneticPr fontId="1" type="noConversion"/>
  </si>
  <si>
    <t>Actor1039</t>
    <phoneticPr fontId="1" type="noConversion"/>
  </si>
  <si>
    <t>Actor3021m</t>
    <phoneticPr fontId="1" type="noConversion"/>
  </si>
  <si>
    <t>Actor3114</t>
    <phoneticPr fontId="1" type="noConversion"/>
  </si>
  <si>
    <t>Actor3231</t>
    <phoneticPr fontId="1" type="noConversion"/>
  </si>
  <si>
    <t>Equip4401</t>
  </si>
  <si>
    <t>Actor2015</t>
    <phoneticPr fontId="1" type="noConversion"/>
  </si>
  <si>
    <t>Actor0030m</t>
    <phoneticPr fontId="1" type="noConversion"/>
  </si>
  <si>
    <t>Actor3117m</t>
    <phoneticPr fontId="1" type="noConversion"/>
  </si>
  <si>
    <t>EN</t>
    <phoneticPr fontId="1" type="noConversion"/>
  </si>
  <si>
    <t>Actor0125</t>
  </si>
  <si>
    <t>Actor0125</t>
    <phoneticPr fontId="1" type="noConversion"/>
  </si>
  <si>
    <t>Actor0240</t>
    <phoneticPr fontId="1" type="noConversion"/>
  </si>
  <si>
    <t>Actor1216</t>
    <phoneticPr fontId="1" type="noConversion"/>
  </si>
  <si>
    <t>Actor1108</t>
  </si>
  <si>
    <t>Actor3114</t>
  </si>
  <si>
    <t>Actor3231</t>
  </si>
  <si>
    <t>지정 캐릭터 LBP5</t>
  </si>
  <si>
    <t>지정 캐릭터 LBP6</t>
  </si>
  <si>
    <t>지정 캐릭터 LBP5</t>
    <phoneticPr fontId="1" type="noConversion"/>
  </si>
  <si>
    <t>Actor2128</t>
  </si>
  <si>
    <t>Actor2011</t>
    <phoneticPr fontId="1" type="noConversion"/>
  </si>
  <si>
    <t>Actor3022</t>
    <phoneticPr fontId="1" type="noConversion"/>
  </si>
  <si>
    <t>Actor2120</t>
  </si>
  <si>
    <t>Equip1401</t>
    <phoneticPr fontId="1" type="noConversion"/>
  </si>
  <si>
    <t>Equip2402</t>
    <phoneticPr fontId="1" type="noConversion"/>
  </si>
  <si>
    <t>Equip3402</t>
    <phoneticPr fontId="1" type="noConversion"/>
  </si>
  <si>
    <t>Equip0201</t>
    <phoneticPr fontId="1" type="noConversion"/>
  </si>
  <si>
    <t>Equip4001</t>
    <phoneticPr fontId="1" type="noConversion"/>
  </si>
  <si>
    <t>Equip0002</t>
    <phoneticPr fontId="1" type="noConversion"/>
  </si>
  <si>
    <t>Equip3301</t>
    <phoneticPr fontId="1" type="noConversion"/>
  </si>
  <si>
    <t>Equip4202</t>
    <phoneticPr fontId="1" type="noConversion"/>
  </si>
  <si>
    <t>Equip1201</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</si>
  <si>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</si>
  <si>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</si>
  <si>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</si>
  <si>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</si>
  <si>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</si>
  <si>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Equip8201</t>
    <phoneticPr fontId="1" type="noConversion"/>
  </si>
  <si>
    <t>Equip6301</t>
    <phoneticPr fontId="1" type="noConversion"/>
  </si>
  <si>
    <t>Equip2101</t>
    <phoneticPr fontId="1" type="noConversion"/>
  </si>
  <si>
    <t>Equip6002</t>
    <phoneticPr fontId="1" type="noConversion"/>
  </si>
  <si>
    <t>Equip7102</t>
    <phoneticPr fontId="1" type="noConversion"/>
  </si>
  <si>
    <t>Equip0201</t>
    <phoneticPr fontId="1" type="noConversion"/>
  </si>
  <si>
    <t>Equip7302</t>
    <phoneticPr fontId="1" type="noConversion"/>
  </si>
  <si>
    <t>Equip5101</t>
    <phoneticPr fontId="1" type="noConversion"/>
  </si>
  <si>
    <t>Equip8001</t>
    <phoneticPr fontId="1" type="noConversion"/>
  </si>
  <si>
    <t>Actor0030</t>
    <phoneticPr fontId="1" type="noConversion"/>
  </si>
  <si>
    <t>Actor0024</t>
    <phoneticPr fontId="1" type="noConversion"/>
  </si>
  <si>
    <t>Actor0236m</t>
  </si>
  <si>
    <t>Actor2235m</t>
  </si>
  <si>
    <t>Actor2235m</t>
    <phoneticPr fontId="1" type="noConversion"/>
  </si>
  <si>
    <t>Actor0236m</t>
    <phoneticPr fontId="1" type="noConversion"/>
  </si>
  <si>
    <t>Actor0236m</t>
    <phoneticPr fontId="1" type="noConversion"/>
  </si>
  <si>
    <t>Actor2238</t>
  </si>
  <si>
    <t>Equip7002</t>
    <phoneticPr fontId="1" type="noConversion"/>
  </si>
  <si>
    <t>Equip8301</t>
    <phoneticPr fontId="1" type="noConversion"/>
  </si>
  <si>
    <t>Equip0403</t>
  </si>
  <si>
    <t>Equip0403</t>
    <phoneticPr fontId="1" type="noConversion"/>
  </si>
  <si>
    <t>Equip1402</t>
    <phoneticPr fontId="1" type="noConversion"/>
  </si>
  <si>
    <t>Actor2010</t>
    <phoneticPr fontId="1" type="noConversion"/>
  </si>
  <si>
    <t>Actor0007</t>
    <phoneticPr fontId="1" type="noConversion"/>
  </si>
  <si>
    <t>Actor0037</t>
  </si>
  <si>
    <t>Equip3402</t>
  </si>
  <si>
    <t>Equip2102</t>
    <phoneticPr fontId="1" type="noConversion"/>
  </si>
  <si>
    <t>Equip7101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</si>
</sst>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1410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8.0520673615299465</v>
          </cell>
          <cell r="W2">
            <v>10.819757792471073</v>
          </cell>
          <cell r="X2">
            <v>12.08</v>
          </cell>
          <cell r="Y2">
            <v>16.23</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10</v>
          </cell>
          <cell r="AL2">
            <v>4.2</v>
          </cell>
          <cell r="AM2">
            <v>3.6630036630036895E-2</v>
          </cell>
          <cell r="AN2">
            <v>240</v>
          </cell>
          <cell r="AO2">
            <v>240</v>
          </cell>
          <cell r="AP2">
            <v>0</v>
          </cell>
          <cell r="AQ2">
            <v>600</v>
          </cell>
          <cell r="AR2">
            <v>900</v>
          </cell>
          <cell r="AX2" t="str">
            <v>Axe</v>
          </cell>
          <cell r="AY2">
            <v>0</v>
          </cell>
          <cell r="BA2" t="str">
            <v>유니티 랜덤</v>
          </cell>
          <cell r="BB2">
            <v>0</v>
          </cell>
          <cell r="BF2">
            <v>0</v>
          </cell>
          <cell r="BG2">
            <v>0.39560439560439853</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7.1779222954633717</v>
          </cell>
          <cell r="W3">
            <v>11.255536052826724</v>
          </cell>
          <cell r="X3">
            <v>10.77</v>
          </cell>
          <cell r="Y3">
            <v>16.88</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20</v>
          </cell>
          <cell r="AL3">
            <v>3.3600000000000003</v>
          </cell>
          <cell r="AM3">
            <v>2.9304029304029519E-2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0.27315541601256083</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7.7653782437719263</v>
          </cell>
          <cell r="W4">
            <v>10.918474223972172</v>
          </cell>
          <cell r="X4">
            <v>17.05</v>
          </cell>
          <cell r="Y4">
            <v>23.98</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30</v>
          </cell>
          <cell r="AL4">
            <v>2.9</v>
          </cell>
          <cell r="AM4">
            <v>2.5292168149311189E-2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0.12244897959183762</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7.0539209596362555</v>
          </cell>
          <cell r="W5">
            <v>11.32042624807519</v>
          </cell>
          <cell r="X5">
            <v>15.49</v>
          </cell>
          <cell r="Y5">
            <v>24.86</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40</v>
          </cell>
          <cell r="AL5">
            <v>2.3199999999999998</v>
          </cell>
          <cell r="AM5">
            <v>2.0233734519448949E-2</v>
          </cell>
          <cell r="AN5">
            <v>230.4</v>
          </cell>
          <cell r="AO5">
            <v>230.4</v>
          </cell>
          <cell r="AP5">
            <v>0</v>
          </cell>
          <cell r="AQ5">
            <v>1000</v>
          </cell>
          <cell r="AR5">
            <v>1500</v>
          </cell>
          <cell r="AX5" t="str">
            <v>Staff</v>
          </cell>
          <cell r="AY5">
            <v>3</v>
          </cell>
          <cell r="BA5" t="str">
            <v>리니어</v>
          </cell>
          <cell r="BB5">
            <v>3</v>
          </cell>
          <cell r="BC5" t="str">
            <v>slope</v>
          </cell>
          <cell r="BF5">
            <v>3</v>
          </cell>
          <cell r="BG5">
            <v>0.10361067503924723</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8.1182372033721055</v>
          </cell>
          <cell r="W6">
            <v>10.467849841131514</v>
          </cell>
          <cell r="X6">
            <v>28.71</v>
          </cell>
          <cell r="Y6">
            <v>37.020000000000003</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10</v>
          </cell>
          <cell r="AL6">
            <v>1.3</v>
          </cell>
          <cell r="AM6">
            <v>1.1337868480725705E-2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9.4191522762952035E-2</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7.25143187308137</v>
          </cell>
          <cell r="W7">
            <v>11.563386572887477</v>
          </cell>
          <cell r="X7">
            <v>25.65</v>
          </cell>
          <cell r="Y7">
            <v>40.9</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20</v>
          </cell>
          <cell r="AL7">
            <v>1.04</v>
          </cell>
          <cell r="AM7">
            <v>9.070294784580565E-3</v>
          </cell>
          <cell r="AN7">
            <v>48</v>
          </cell>
          <cell r="AO7">
            <v>48</v>
          </cell>
          <cell r="AP7">
            <v>0</v>
          </cell>
          <cell r="AQ7">
            <v>2500</v>
          </cell>
          <cell r="AR7">
            <v>3500</v>
          </cell>
          <cell r="AS7">
            <v>4</v>
          </cell>
          <cell r="AT7">
            <v>5</v>
          </cell>
          <cell r="AX7" t="str">
            <v>Sword</v>
          </cell>
          <cell r="AY7">
            <v>5</v>
          </cell>
          <cell r="BF7">
            <v>5</v>
          </cell>
          <cell r="BG7">
            <v>1.0989010989011068E-2</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8.1791388617234677</v>
          </cell>
          <cell r="W8">
            <v>10.63900618544719</v>
          </cell>
          <cell r="X8">
            <v>56.37</v>
          </cell>
          <cell r="Y8">
            <v>73.33</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10</v>
          </cell>
          <cell r="AL8">
            <v>1.1000000000000001</v>
          </cell>
          <cell r="AM8">
            <v>9.5935810221525215E-3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6.7042854106696179</v>
          </cell>
          <cell r="W9">
            <v>11.192440179805383</v>
          </cell>
          <cell r="X9">
            <v>46.21</v>
          </cell>
          <cell r="Y9">
            <v>77.14</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10</v>
          </cell>
          <cell r="AL9">
            <v>0.88000000000000012</v>
          </cell>
          <cell r="AM9">
            <v>7.6748648177220168E-3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7.7307627400531889</v>
          </cell>
          <cell r="W10">
            <v>10.752482278276178</v>
          </cell>
          <cell r="X10">
            <v>114.22</v>
          </cell>
          <cell r="Y10">
            <v>158.86000000000001</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1</v>
          </cell>
          <cell r="AJ10">
            <v>6</v>
          </cell>
          <cell r="AK10">
            <v>30</v>
          </cell>
          <cell r="AL10">
            <v>1</v>
          </cell>
          <cell r="AM10">
            <v>8.721437292865928E-3</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7.1737996209411152</v>
          </cell>
          <cell r="W11">
            <v>11.220280115919399</v>
          </cell>
          <cell r="X11">
            <v>105.99</v>
          </cell>
          <cell r="Y11">
            <v>165.78</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0.8</v>
          </cell>
          <cell r="AJ11">
            <v>7</v>
          </cell>
          <cell r="AK11">
            <v>10</v>
          </cell>
          <cell r="AL11">
            <v>0.8</v>
          </cell>
          <cell r="AM11">
            <v>6.9771498342927419E-3</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7.7949828566576418</v>
          </cell>
          <cell r="W12">
            <v>10.499004099130364</v>
          </cell>
          <cell r="X12">
            <v>150.1</v>
          </cell>
          <cell r="Y12">
            <v>202.16</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0.45</v>
          </cell>
          <cell r="AJ12">
            <v>13</v>
          </cell>
          <cell r="AK12">
            <v>10</v>
          </cell>
          <cell r="AL12">
            <v>0.45</v>
          </cell>
          <cell r="AM12">
            <v>3.9246467817896672E-3</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6.7082962695196917</v>
          </cell>
          <cell r="W13">
            <v>11.302476229354115</v>
          </cell>
          <cell r="X13">
            <v>129.16999999999999</v>
          </cell>
          <cell r="Y13">
            <v>217.63</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0.36</v>
          </cell>
          <cell r="AJ13">
            <v>14</v>
          </cell>
          <cell r="AK13">
            <v>10</v>
          </cell>
          <cell r="AL13">
            <v>0.36</v>
          </cell>
          <cell r="AM13">
            <v>3.1397174254317339E-3</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7.5407600364719487</v>
          </cell>
          <cell r="W14">
            <v>10.925756067192241</v>
          </cell>
          <cell r="X14">
            <v>189.24</v>
          </cell>
          <cell r="Y14">
            <v>274.18</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0.20250000000000001</v>
          </cell>
          <cell r="AJ14">
            <v>20</v>
          </cell>
          <cell r="AK14">
            <v>10</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7.4826360203915305</v>
          </cell>
          <cell r="W15">
            <v>10.44922516593549</v>
          </cell>
          <cell r="X15">
            <v>11.22</v>
          </cell>
          <cell r="Y15">
            <v>15.67</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10</v>
          </cell>
          <cell r="AL15">
            <v>4.2</v>
          </cell>
          <cell r="AM15">
            <v>3.6630036630036895E-2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6.9756786016975303</v>
          </cell>
          <cell r="W16">
            <v>11.781949925144113</v>
          </cell>
          <cell r="X16">
            <v>10.46</v>
          </cell>
          <cell r="Y16">
            <v>17.670000000000002</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20</v>
          </cell>
          <cell r="AL16">
            <v>3.3600000000000003</v>
          </cell>
          <cell r="AM16">
            <v>2.9304029304029519E-2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7.8406636861705339</v>
          </cell>
          <cell r="W17">
            <v>10.617274292559573</v>
          </cell>
          <cell r="X17">
            <v>17.22</v>
          </cell>
          <cell r="Y17">
            <v>23.32</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30</v>
          </cell>
          <cell r="AL17">
            <v>2.9</v>
          </cell>
          <cell r="AM17">
            <v>2.5292168149311189E-2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6.8635772896556926</v>
          </cell>
          <cell r="W18">
            <v>11.543837928423535</v>
          </cell>
          <cell r="X18">
            <v>15.07</v>
          </cell>
          <cell r="Y18">
            <v>25.35</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40</v>
          </cell>
          <cell r="AL18">
            <v>2.3199999999999998</v>
          </cell>
          <cell r="AM18">
            <v>2.0233734519448949E-2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7.8950554059436984</v>
          </cell>
          <cell r="W19">
            <v>10.762280023104591</v>
          </cell>
          <cell r="X19">
            <v>27.92</v>
          </cell>
          <cell r="Y19">
            <v>38.07</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30</v>
          </cell>
          <cell r="AL19">
            <v>1.3</v>
          </cell>
          <cell r="AM19">
            <v>1.1337868480725705E-2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6.7476830336542948</v>
          </cell>
          <cell r="W20">
            <v>11.804466872354981</v>
          </cell>
          <cell r="X20">
            <v>23.87</v>
          </cell>
          <cell r="Y20">
            <v>41.75</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40</v>
          </cell>
          <cell r="AL20">
            <v>1.04</v>
          </cell>
          <cell r="AM20">
            <v>9.070294784580565E-3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7.6562248043886694</v>
          </cell>
          <cell r="W21">
            <v>10.728728257744724</v>
          </cell>
          <cell r="X21">
            <v>52.77</v>
          </cell>
          <cell r="Y21">
            <v>73.95</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10</v>
          </cell>
          <cell r="AL21">
            <v>1.1000000000000001</v>
          </cell>
          <cell r="AM21">
            <v>9.5935810221525215E-3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6.8634482772150109</v>
          </cell>
          <cell r="W22">
            <v>11.696558235313871</v>
          </cell>
          <cell r="X22">
            <v>47.31</v>
          </cell>
          <cell r="Y22">
            <v>80.62</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10</v>
          </cell>
          <cell r="AL22">
            <v>0.88000000000000012</v>
          </cell>
          <cell r="AM22">
            <v>7.6748648177220168E-3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7.5211327001224699</v>
          </cell>
          <cell r="W23">
            <v>10.950823255266926</v>
          </cell>
          <cell r="X23">
            <v>111.12</v>
          </cell>
          <cell r="Y23">
            <v>161.79</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1</v>
          </cell>
          <cell r="AJ23">
            <v>6</v>
          </cell>
          <cell r="AK23">
            <v>30</v>
          </cell>
          <cell r="AL23">
            <v>1</v>
          </cell>
          <cell r="AM23">
            <v>8.721437292865928E-3</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6.9040066813842342</v>
          </cell>
          <cell r="W24">
            <v>11.625789735644771</v>
          </cell>
          <cell r="X24">
            <v>102</v>
          </cell>
          <cell r="Y24">
            <v>171.77</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0.8</v>
          </cell>
          <cell r="AJ24">
            <v>7</v>
          </cell>
          <cell r="AK24">
            <v>10</v>
          </cell>
          <cell r="AL24">
            <v>0.8</v>
          </cell>
          <cell r="AM24">
            <v>6.9771498342927419E-3</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7.7109436745162689</v>
          </cell>
          <cell r="W25">
            <v>10.615159974901792</v>
          </cell>
          <cell r="X25">
            <v>148.47999999999999</v>
          </cell>
          <cell r="Y25">
            <v>204.4</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0.45</v>
          </cell>
          <cell r="AJ25">
            <v>14</v>
          </cell>
          <cell r="AK25">
            <v>10</v>
          </cell>
          <cell r="AL25">
            <v>0.45</v>
          </cell>
          <cell r="AM25">
            <v>3.9246467817896672E-3</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6.6812557658052842</v>
          </cell>
          <cell r="W26">
            <v>11.316642705518593</v>
          </cell>
          <cell r="X26">
            <v>128.65</v>
          </cell>
          <cell r="Y26">
            <v>217.91</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0.36</v>
          </cell>
          <cell r="AJ26">
            <v>15</v>
          </cell>
          <cell r="AK26">
            <v>10</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7.8658763872398296</v>
          </cell>
          <cell r="W27">
            <v>11.037880637760605</v>
          </cell>
          <cell r="X27">
            <v>197.39</v>
          </cell>
          <cell r="Y27">
            <v>277</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0.20250000000000001</v>
          </cell>
          <cell r="AJ27">
            <v>21</v>
          </cell>
          <cell r="AK27">
            <v>10</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7.4919672102108628</v>
          </cell>
          <cell r="W28">
            <v>10.604166155647045</v>
          </cell>
          <cell r="X28">
            <v>11.24</v>
          </cell>
          <cell r="Y28">
            <v>15.91</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10</v>
          </cell>
          <cell r="AL28">
            <v>4.2</v>
          </cell>
          <cell r="AM28">
            <v>3.6630036630036895E-2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6.7514418274293586</v>
          </cell>
          <cell r="W29">
            <v>11.693740195495304</v>
          </cell>
          <cell r="X29">
            <v>10.130000000000001</v>
          </cell>
          <cell r="Y29">
            <v>17.54</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20</v>
          </cell>
          <cell r="AL29">
            <v>3.3600000000000003</v>
          </cell>
          <cell r="AM29">
            <v>2.9304029304029519E-2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7.9858639719238917</v>
          </cell>
          <cell r="W30">
            <v>10.74620698988371</v>
          </cell>
          <cell r="X30">
            <v>17.54</v>
          </cell>
          <cell r="Y30">
            <v>23.6</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10</v>
          </cell>
          <cell r="AL30">
            <v>2.9</v>
          </cell>
          <cell r="AM30">
            <v>2.5292168149311189E-2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6.7644306012234949</v>
          </cell>
          <cell r="W31">
            <v>11.43761111578447</v>
          </cell>
          <cell r="X31">
            <v>14.86</v>
          </cell>
          <cell r="Y31">
            <v>25.12</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20</v>
          </cell>
          <cell r="AL31">
            <v>2.3199999999999998</v>
          </cell>
          <cell r="AM31">
            <v>2.0233734519448949E-2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7.715776569282383</v>
          </cell>
          <cell r="W32">
            <v>10.828151373000148</v>
          </cell>
          <cell r="X32">
            <v>27.29</v>
          </cell>
          <cell r="Y32">
            <v>38.299999999999997</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10</v>
          </cell>
          <cell r="AL32">
            <v>1.3</v>
          </cell>
          <cell r="AM32">
            <v>1.1337868480725705E-2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6.9500415018864992</v>
          </cell>
          <cell r="W33">
            <v>11.524661519091127</v>
          </cell>
          <cell r="X33">
            <v>24.58</v>
          </cell>
          <cell r="Y33">
            <v>40.76</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30</v>
          </cell>
          <cell r="AL33">
            <v>1.04</v>
          </cell>
          <cell r="AM33">
            <v>9.070294784580565E-3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8.0622169610552419</v>
          </cell>
          <cell r="W34">
            <v>10.825332357886692</v>
          </cell>
          <cell r="X34">
            <v>55.57</v>
          </cell>
          <cell r="Y34">
            <v>74.61</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10</v>
          </cell>
          <cell r="AL34">
            <v>1.1000000000000001</v>
          </cell>
          <cell r="AM34">
            <v>9.5935810221525215E-3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7.0536615815553603</v>
          </cell>
          <cell r="W35">
            <v>11.21980311894605</v>
          </cell>
          <cell r="X35">
            <v>48.62</v>
          </cell>
          <cell r="Y35">
            <v>77.33</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10</v>
          </cell>
          <cell r="AL35">
            <v>0.88000000000000012</v>
          </cell>
          <cell r="AM35">
            <v>7.6748648177220168E-3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7.6919532343680155</v>
          </cell>
          <cell r="W36">
            <v>10.334827516017109</v>
          </cell>
          <cell r="X36">
            <v>113.65</v>
          </cell>
          <cell r="Y36">
            <v>152.69</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1</v>
          </cell>
          <cell r="AJ36">
            <v>7</v>
          </cell>
          <cell r="AK36">
            <v>20</v>
          </cell>
          <cell r="AL36">
            <v>1</v>
          </cell>
          <cell r="AM36">
            <v>8.721437292865928E-3</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7.3744400091212565</v>
          </cell>
          <cell r="W37">
            <v>11.818337909477872</v>
          </cell>
          <cell r="X37">
            <v>108.95</v>
          </cell>
          <cell r="Y37">
            <v>174.61</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0.8</v>
          </cell>
          <cell r="AJ37">
            <v>8</v>
          </cell>
          <cell r="AK37">
            <v>10</v>
          </cell>
          <cell r="AL37">
            <v>0.8</v>
          </cell>
          <cell r="AM37">
            <v>6.9771498342927419E-3</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7.5703526615557823</v>
          </cell>
          <cell r="W38">
            <v>10.960061336441685</v>
          </cell>
          <cell r="X38">
            <v>145.77000000000001</v>
          </cell>
          <cell r="Y38">
            <v>211.04</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0.45</v>
          </cell>
          <cell r="AJ38">
            <v>15</v>
          </cell>
          <cell r="AK38">
            <v>10</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6.8167935648167823</v>
          </cell>
          <cell r="W39">
            <v>11.909122822612529</v>
          </cell>
          <cell r="X39">
            <v>131.26</v>
          </cell>
          <cell r="Y39">
            <v>229.31</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0.36</v>
          </cell>
          <cell r="AJ39">
            <v>16</v>
          </cell>
          <cell r="AK39">
            <v>10</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7.7872438697810766</v>
          </cell>
          <cell r="W40">
            <v>10.873882736441065</v>
          </cell>
          <cell r="X40">
            <v>195.42</v>
          </cell>
          <cell r="Y40">
            <v>272.88</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0.20250000000000001</v>
          </cell>
          <cell r="AJ40">
            <v>23</v>
          </cell>
          <cell r="AK40">
            <v>10</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7.6766264798402108</v>
          </cell>
          <cell r="W41">
            <v>10.991057426158662</v>
          </cell>
          <cell r="X41">
            <v>11.51</v>
          </cell>
          <cell r="Y41">
            <v>16.489999999999998</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10</v>
          </cell>
          <cell r="AL41">
            <v>4.2</v>
          </cell>
          <cell r="AM41">
            <v>3.6630036630036895E-2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6.882907226993539</v>
          </cell>
          <cell r="W42">
            <v>11.312363576247568</v>
          </cell>
          <cell r="X42">
            <v>10.32</v>
          </cell>
          <cell r="Y42">
            <v>16.97</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20</v>
          </cell>
          <cell r="AL42">
            <v>3.3600000000000003</v>
          </cell>
          <cell r="AM42">
            <v>2.9304029304029519E-2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7.6018266996694468</v>
          </cell>
          <cell r="W43">
            <v>10.879366441192515</v>
          </cell>
          <cell r="X43">
            <v>16.690000000000001</v>
          </cell>
          <cell r="Y43">
            <v>23.89</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10</v>
          </cell>
          <cell r="AL43">
            <v>2.9</v>
          </cell>
          <cell r="AM43">
            <v>2.5292168149311189E-2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7.1877919929491743</v>
          </cell>
          <cell r="W44">
            <v>11.464993522852565</v>
          </cell>
          <cell r="X44">
            <v>15.79</v>
          </cell>
          <cell r="Y44">
            <v>25.18</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10</v>
          </cell>
          <cell r="AL44">
            <v>2.3199999999999998</v>
          </cell>
          <cell r="AM44">
            <v>2.0233734519448949E-2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8.1221583688484298</v>
          </cell>
          <cell r="W45">
            <v>10.575264781681303</v>
          </cell>
          <cell r="X45">
            <v>28.73</v>
          </cell>
          <cell r="Y45">
            <v>37.4</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10</v>
          </cell>
          <cell r="AL45">
            <v>1.3</v>
          </cell>
          <cell r="AM45">
            <v>1.1337868480725705E-2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6.9421285639771515</v>
          </cell>
          <cell r="W46">
            <v>11.861512416501217</v>
          </cell>
          <cell r="X46">
            <v>24.55</v>
          </cell>
          <cell r="Y46">
            <v>41.95</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20</v>
          </cell>
          <cell r="AL46">
            <v>1.04</v>
          </cell>
          <cell r="AM46">
            <v>9.070294784580565E-3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7.8453716687910813</v>
          </cell>
          <cell r="W47">
            <v>10.892844546868497</v>
          </cell>
          <cell r="X47">
            <v>54.07</v>
          </cell>
          <cell r="Y47">
            <v>75.08</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10</v>
          </cell>
          <cell r="AL47">
            <v>1.1000000000000001</v>
          </cell>
          <cell r="AM47">
            <v>9.5935810221525215E-3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6.7888434500529309</v>
          </cell>
          <cell r="W48">
            <v>11.269850264828481</v>
          </cell>
          <cell r="X48">
            <v>46.79</v>
          </cell>
          <cell r="Y48">
            <v>77.680000000000007</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10</v>
          </cell>
          <cell r="AL48">
            <v>0.88000000000000012</v>
          </cell>
          <cell r="AM48">
            <v>7.6748648177220168E-3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7.7324377914124938</v>
          </cell>
          <cell r="W49">
            <v>10.597011457388223</v>
          </cell>
          <cell r="X49">
            <v>114.24</v>
          </cell>
          <cell r="Y49">
            <v>156.57</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1</v>
          </cell>
          <cell r="AJ49">
            <v>9</v>
          </cell>
          <cell r="AK49">
            <v>10</v>
          </cell>
          <cell r="AL49">
            <v>1</v>
          </cell>
          <cell r="AM49">
            <v>8.721437292865928E-3</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6.6808553207376136</v>
          </cell>
          <cell r="W50">
            <v>11.603682124787419</v>
          </cell>
          <cell r="X50">
            <v>98.71</v>
          </cell>
          <cell r="Y50">
            <v>171.44</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0.8</v>
          </cell>
          <cell r="AJ50">
            <v>10</v>
          </cell>
          <cell r="AK50">
            <v>10</v>
          </cell>
          <cell r="AL50">
            <v>0.8</v>
          </cell>
          <cell r="AM50">
            <v>6.9771498342927419E-3</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7.7776294933637367</v>
          </cell>
          <cell r="W51">
            <v>10.333990577055129</v>
          </cell>
          <cell r="X51">
            <v>149.76</v>
          </cell>
          <cell r="Y51">
            <v>198.98</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0.45</v>
          </cell>
          <cell r="AJ51">
            <v>16</v>
          </cell>
          <cell r="AK51">
            <v>10</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6.7094217162191194</v>
          </cell>
          <cell r="W52">
            <v>11.565442317191524</v>
          </cell>
          <cell r="X52">
            <v>129.19</v>
          </cell>
          <cell r="Y52">
            <v>222.7</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0.36</v>
          </cell>
          <cell r="AJ52">
            <v>17</v>
          </cell>
          <cell r="AK52">
            <v>10</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7.6242397767812164</v>
          </cell>
          <cell r="W53">
            <v>10.392312906697143</v>
          </cell>
          <cell r="X53">
            <v>191.33</v>
          </cell>
          <cell r="Y53">
            <v>260.8</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0.20250000000000001</v>
          </cell>
          <cell r="AJ53">
            <v>24</v>
          </cell>
          <cell r="AK53">
            <v>10</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7.9538549930245406</v>
          </cell>
          <cell r="W54">
            <v>10.900413479139928</v>
          </cell>
          <cell r="X54">
            <v>11.93</v>
          </cell>
          <cell r="Y54">
            <v>16.350000000000001</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10</v>
          </cell>
          <cell r="AL54">
            <v>4.2</v>
          </cell>
          <cell r="AM54">
            <v>3.6630036630036895E-2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7.3110061105280018</v>
          </cell>
          <cell r="W55">
            <v>11.402736558648401</v>
          </cell>
          <cell r="X55">
            <v>10.97</v>
          </cell>
          <cell r="Y55">
            <v>17.100000000000001</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20</v>
          </cell>
          <cell r="AL55">
            <v>3.3600000000000003</v>
          </cell>
          <cell r="AM55">
            <v>2.9304029304029519E-2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7.8578791020504362</v>
          </cell>
          <cell r="W56">
            <v>10.498901854194067</v>
          </cell>
          <cell r="X56">
            <v>17.260000000000002</v>
          </cell>
          <cell r="Y56">
            <v>23.06</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10</v>
          </cell>
          <cell r="AL56">
            <v>2.9</v>
          </cell>
          <cell r="AM56">
            <v>2.5292168149311189E-2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7.2755875105620866</v>
          </cell>
          <cell r="W57">
            <v>11.390403867884288</v>
          </cell>
          <cell r="X57">
            <v>15.98</v>
          </cell>
          <cell r="Y57">
            <v>25.02</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10</v>
          </cell>
          <cell r="AL57">
            <v>2.3199999999999998</v>
          </cell>
          <cell r="AM57">
            <v>2.0233734519448949E-2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8.0643563187527398</v>
          </cell>
          <cell r="W58">
            <v>10.551898315304685</v>
          </cell>
          <cell r="X58">
            <v>28.52</v>
          </cell>
          <cell r="Y58">
            <v>37.32</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10</v>
          </cell>
          <cell r="AL58">
            <v>1.3</v>
          </cell>
          <cell r="AM58">
            <v>1.1337868480725705E-2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6.9554985580458855</v>
          </cell>
          <cell r="W59">
            <v>11.15567462249107</v>
          </cell>
          <cell r="X59">
            <v>24.6</v>
          </cell>
          <cell r="Y59">
            <v>39.46</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20</v>
          </cell>
          <cell r="AL59">
            <v>1.04</v>
          </cell>
          <cell r="AM59">
            <v>9.070294784580565E-3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7.4487193485952927</v>
          </cell>
          <cell r="W60">
            <v>10.944224726797223</v>
          </cell>
          <cell r="X60">
            <v>51.34</v>
          </cell>
          <cell r="Y60">
            <v>75.430000000000007</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10</v>
          </cell>
          <cell r="AL60">
            <v>1.1000000000000001</v>
          </cell>
          <cell r="AM60">
            <v>9.5935810221525215E-3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6.93179135430315</v>
          </cell>
          <cell r="W61">
            <v>11.518648892189443</v>
          </cell>
          <cell r="X61">
            <v>47.78</v>
          </cell>
          <cell r="Y61">
            <v>79.39</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10</v>
          </cell>
          <cell r="AL61">
            <v>0.88000000000000012</v>
          </cell>
          <cell r="AM61">
            <v>7.6748648177220168E-3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8.0759620527222928</v>
          </cell>
          <cell r="W62">
            <v>10.331156225024509</v>
          </cell>
          <cell r="X62">
            <v>119.32</v>
          </cell>
          <cell r="Y62">
            <v>152.63999999999999</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1</v>
          </cell>
          <cell r="AJ62">
            <v>11</v>
          </cell>
          <cell r="AK62">
            <v>10</v>
          </cell>
          <cell r="AL62">
            <v>1</v>
          </cell>
          <cell r="AM62">
            <v>8.721437292865928E-3</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7.2052378750688471</v>
          </cell>
          <cell r="W63">
            <v>11.189015260999266</v>
          </cell>
          <cell r="X63">
            <v>106.45</v>
          </cell>
          <cell r="Y63">
            <v>165.31</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0.8</v>
          </cell>
          <cell r="AJ63">
            <v>12</v>
          </cell>
          <cell r="AK63">
            <v>10</v>
          </cell>
          <cell r="AL63">
            <v>0.8</v>
          </cell>
          <cell r="AM63">
            <v>6.9771498342927419E-3</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7.4416914675651995</v>
          </cell>
          <cell r="W64">
            <v>10.940506315495405</v>
          </cell>
          <cell r="X64">
            <v>143.29</v>
          </cell>
          <cell r="Y64">
            <v>210.66</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0.45</v>
          </cell>
          <cell r="AJ64">
            <v>18</v>
          </cell>
          <cell r="AK64">
            <v>10</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6.9947318824063274</v>
          </cell>
          <cell r="W65">
            <v>11.143804646144531</v>
          </cell>
          <cell r="X65">
            <v>134.69</v>
          </cell>
          <cell r="Y65">
            <v>214.58</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0.36</v>
          </cell>
          <cell r="AJ65">
            <v>19</v>
          </cell>
          <cell r="AK65">
            <v>10</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7.8760506409069109</v>
          </cell>
          <cell r="W66">
            <v>10.313932057640987</v>
          </cell>
          <cell r="X66">
            <v>197.65</v>
          </cell>
          <cell r="Y66">
            <v>258.83</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0.20250000000000001</v>
          </cell>
          <cell r="AJ66">
            <v>26</v>
          </cell>
          <cell r="AK66">
            <v>10</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7.4994223957181587</v>
          </cell>
          <cell r="W68">
            <v>10.651291922725557</v>
          </cell>
          <cell r="X68">
            <v>11.25</v>
          </cell>
          <cell r="Y68">
            <v>15.98</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10</v>
          </cell>
          <cell r="AL68">
            <v>4.2</v>
          </cell>
          <cell r="AM68">
            <v>3.6630036630036895E-2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7.0668551868435241</v>
          </cell>
          <cell r="W69">
            <v>11.13371615876137</v>
          </cell>
          <cell r="X69">
            <v>10.6</v>
          </cell>
          <cell r="Y69">
            <v>16.7</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20</v>
          </cell>
          <cell r="AL69">
            <v>3.3600000000000003</v>
          </cell>
          <cell r="AM69">
            <v>2.9304029304029519E-2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7.9745544483782567</v>
          </cell>
          <cell r="W70">
            <v>10.431663899910454</v>
          </cell>
          <cell r="X70">
            <v>17.510000000000002</v>
          </cell>
          <cell r="Y70">
            <v>22.91</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10</v>
          </cell>
          <cell r="AL70">
            <v>2.9</v>
          </cell>
          <cell r="AM70">
            <v>2.5292168149311189E-2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6.9478813347911172</v>
          </cell>
          <cell r="W71">
            <v>11.648286811073991</v>
          </cell>
          <cell r="X71">
            <v>15.26</v>
          </cell>
          <cell r="Y71">
            <v>25.58</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10</v>
          </cell>
          <cell r="AL71">
            <v>2.3199999999999998</v>
          </cell>
          <cell r="AM71">
            <v>2.0233734519448949E-2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7.5215616799812306</v>
          </cell>
          <cell r="W72">
            <v>10.412097725438828</v>
          </cell>
          <cell r="X72">
            <v>26.6</v>
          </cell>
          <cell r="Y72">
            <v>36.83</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10</v>
          </cell>
          <cell r="AL72">
            <v>1.3</v>
          </cell>
          <cell r="AM72">
            <v>1.1337868480725705E-2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7.3723382274805473</v>
          </cell>
          <cell r="W73">
            <v>11.681606571791514</v>
          </cell>
          <cell r="X73">
            <v>26.08</v>
          </cell>
          <cell r="Y73">
            <v>41.32</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10</v>
          </cell>
          <cell r="AL73">
            <v>1.04</v>
          </cell>
          <cell r="AM73">
            <v>9.070294784580565E-3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7.4375283051876355</v>
          </cell>
          <cell r="W74">
            <v>10.884396372378813</v>
          </cell>
          <cell r="X74">
            <v>51.26</v>
          </cell>
          <cell r="Y74">
            <v>75.02</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10</v>
          </cell>
          <cell r="AL74">
            <v>1.1000000000000001</v>
          </cell>
          <cell r="AM74">
            <v>9.5935810221525215E-3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7.2867550589134229</v>
          </cell>
          <cell r="W75">
            <v>11.582780331409021</v>
          </cell>
          <cell r="X75">
            <v>50.22</v>
          </cell>
          <cell r="Y75">
            <v>79.83</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10</v>
          </cell>
          <cell r="AL75">
            <v>0.88000000000000012</v>
          </cell>
          <cell r="AM75">
            <v>7.6748648177220168E-3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8.0704948837759751</v>
          </cell>
          <cell r="W76">
            <v>10.414678538403649</v>
          </cell>
          <cell r="X76">
            <v>119.24</v>
          </cell>
          <cell r="Y76">
            <v>153.87</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1</v>
          </cell>
          <cell r="AJ76">
            <v>13</v>
          </cell>
          <cell r="AK76">
            <v>10</v>
          </cell>
          <cell r="AL76">
            <v>1</v>
          </cell>
          <cell r="AM76">
            <v>8.721437292865928E-3</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7.2039856658121009</v>
          </cell>
          <cell r="W77">
            <v>11.524391621419257</v>
          </cell>
          <cell r="X77">
            <v>106.44</v>
          </cell>
          <cell r="Y77">
            <v>170.27</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0.8</v>
          </cell>
          <cell r="AJ77">
            <v>14</v>
          </cell>
          <cell r="AK77">
            <v>10</v>
          </cell>
          <cell r="AL77">
            <v>0.8</v>
          </cell>
          <cell r="AM77">
            <v>6.9771498342927419E-3</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7.5620946326464926</v>
          </cell>
          <cell r="W78">
            <v>11.054067061293196</v>
          </cell>
          <cell r="X78">
            <v>145.61000000000001</v>
          </cell>
          <cell r="Y78">
            <v>212.85</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0.45</v>
          </cell>
          <cell r="AJ78">
            <v>20</v>
          </cell>
          <cell r="AK78">
            <v>10</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7.0947093120984395</v>
          </cell>
          <cell r="W79">
            <v>11.34451142356666</v>
          </cell>
          <cell r="X79">
            <v>136.61000000000001</v>
          </cell>
          <cell r="Y79">
            <v>218.44</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0.36</v>
          </cell>
          <cell r="AJ79">
            <v>21</v>
          </cell>
          <cell r="AK79">
            <v>10</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7.9373707341231583</v>
          </cell>
          <cell r="W80">
            <v>10.400118780165636</v>
          </cell>
          <cell r="X80">
            <v>199.19</v>
          </cell>
          <cell r="Y80">
            <v>260.99</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0.20250000000000001</v>
          </cell>
          <cell r="AJ80">
            <v>28</v>
          </cell>
          <cell r="AK80">
            <v>10</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8.1173344190144086</v>
          </cell>
          <cell r="W88">
            <v>10.715822486595137</v>
          </cell>
          <cell r="X88">
            <v>12.18</v>
          </cell>
          <cell r="Y88">
            <v>16.07</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7.3341163987977556</v>
          </cell>
          <cell r="W89">
            <v>11.841281697619621</v>
          </cell>
          <cell r="X89">
            <v>11</v>
          </cell>
          <cell r="Y89">
            <v>17.760000000000002</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7.7822122179742452</v>
          </cell>
          <cell r="W90">
            <v>11.10146218468797</v>
          </cell>
          <cell r="X90">
            <v>17.09</v>
          </cell>
          <cell r="Y90">
            <v>24.38</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6.9844548975999743</v>
          </cell>
          <cell r="W91">
            <v>11.318210573748347</v>
          </cell>
          <cell r="X91">
            <v>15.34</v>
          </cell>
          <cell r="Y91">
            <v>24.86</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8.0230652920831957</v>
          </cell>
          <cell r="W92">
            <v>10.900636282364008</v>
          </cell>
          <cell r="X92">
            <v>28.38</v>
          </cell>
          <cell r="Y92">
            <v>38.549999999999997</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7.0678172008797038</v>
          </cell>
          <cell r="W93">
            <v>11.162092608645924</v>
          </cell>
          <cell r="X93">
            <v>25</v>
          </cell>
          <cell r="Y93">
            <v>39.479999999999997</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7.6033151217290458</v>
          </cell>
          <cell r="W94">
            <v>11.073100235453101</v>
          </cell>
          <cell r="X94">
            <v>52.41</v>
          </cell>
          <cell r="Y94">
            <v>76.319999999999993</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6.8787869644303585</v>
          </cell>
          <cell r="W95">
            <v>11.548126904632543</v>
          </cell>
          <cell r="X95">
            <v>47.41</v>
          </cell>
          <cell r="Y95">
            <v>79.59</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7.6915130336816393</v>
          </cell>
          <cell r="W96">
            <v>11.105819879712444</v>
          </cell>
          <cell r="X96">
            <v>113.64</v>
          </cell>
          <cell r="Y96">
            <v>164.08</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7.2731478751566652</v>
          </cell>
          <cell r="W97">
            <v>11.145361121042699</v>
          </cell>
          <cell r="X97">
            <v>107.46</v>
          </cell>
          <cell r="Y97">
            <v>164.67</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7.4890222151608494</v>
          </cell>
          <cell r="W98">
            <v>10.323612679788031</v>
          </cell>
          <cell r="X98">
            <v>144.19999999999999</v>
          </cell>
          <cell r="Y98">
            <v>198.79</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6.7544042446914849</v>
          </cell>
          <cell r="W99">
            <v>11.718981643911661</v>
          </cell>
          <cell r="X99">
            <v>130.06</v>
          </cell>
          <cell r="Y99">
            <v>225.65</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7.9235737498402701</v>
          </cell>
          <cell r="W100">
            <v>10.322044637643382</v>
          </cell>
          <cell r="X100">
            <v>198.84</v>
          </cell>
          <cell r="Y100">
            <v>259.02999999999997</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7.9834128317334105</v>
          </cell>
          <cell r="W101">
            <v>10.837444322709995</v>
          </cell>
          <cell r="X101">
            <v>11.98</v>
          </cell>
          <cell r="Y101">
            <v>16.260000000000002</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6.9283199732387963</v>
          </cell>
          <cell r="W102">
            <v>11.78644883525396</v>
          </cell>
          <cell r="X102">
            <v>10.39</v>
          </cell>
          <cell r="Y102">
            <v>17.68</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7.5316230068673811</v>
          </cell>
          <cell r="W103">
            <v>10.367171172500154</v>
          </cell>
          <cell r="X103">
            <v>16.54</v>
          </cell>
          <cell r="Y103">
            <v>22.77</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7.0578624511588837</v>
          </cell>
          <cell r="W104">
            <v>11.205314704516258</v>
          </cell>
          <cell r="X104">
            <v>15.5</v>
          </cell>
          <cell r="Y104">
            <v>24.61</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7.5334238057513137</v>
          </cell>
          <cell r="W105">
            <v>10.70928037494846</v>
          </cell>
          <cell r="X105">
            <v>26.65</v>
          </cell>
          <cell r="Y105">
            <v>37.880000000000003</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7.1045473417097993</v>
          </cell>
          <cell r="W106">
            <v>11.725013582484941</v>
          </cell>
          <cell r="X106">
            <v>25.13</v>
          </cell>
          <cell r="Y106">
            <v>41.47</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8.0756672656092601</v>
          </cell>
          <cell r="W107">
            <v>10.621749445355341</v>
          </cell>
          <cell r="X107">
            <v>55.66</v>
          </cell>
          <cell r="Y107">
            <v>73.209999999999994</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7.0389838985486222</v>
          </cell>
          <cell r="W108">
            <v>11.351259867921897</v>
          </cell>
          <cell r="X108">
            <v>48.52</v>
          </cell>
          <cell r="Y108">
            <v>78.239999999999995</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7.8140103501983553</v>
          </cell>
          <cell r="W109">
            <v>10.521422426147502</v>
          </cell>
          <cell r="X109">
            <v>115.45</v>
          </cell>
          <cell r="Y109">
            <v>155.44999999999999</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6.6423320060430804</v>
          </cell>
          <cell r="W110">
            <v>11.900418845794359</v>
          </cell>
          <cell r="X110">
            <v>98.14</v>
          </cell>
          <cell r="Y110">
            <v>175.82</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7.5730908300595088</v>
          </cell>
          <cell r="W111">
            <v>10.323141415014282</v>
          </cell>
          <cell r="X111">
            <v>145.82</v>
          </cell>
          <cell r="Y111">
            <v>198.78</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7.2771399467279432</v>
          </cell>
          <cell r="W112">
            <v>11.445382335197223</v>
          </cell>
          <cell r="X112">
            <v>140.12</v>
          </cell>
          <cell r="Y112">
            <v>220.39</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8.1336767021342382</v>
          </cell>
          <cell r="W113">
            <v>10.770582246216152</v>
          </cell>
          <cell r="X113">
            <v>204.12</v>
          </cell>
          <cell r="Y113">
            <v>270.29000000000002</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7.8015339177148464</v>
          </cell>
          <cell r="W115">
            <v>10.598485671618711</v>
          </cell>
          <cell r="X115">
            <v>11.7</v>
          </cell>
          <cell r="Y115">
            <v>15.9</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7.189015339864171</v>
          </cell>
          <cell r="W116">
            <v>11.125268052029488</v>
          </cell>
          <cell r="X116">
            <v>10.78</v>
          </cell>
          <cell r="Y116">
            <v>16.690000000000001</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7.7606666027582287</v>
          </cell>
          <cell r="W117">
            <v>10.5796777287275</v>
          </cell>
          <cell r="X117">
            <v>17.04</v>
          </cell>
          <cell r="Y117">
            <v>23.23</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7.1771730641323233</v>
          </cell>
          <cell r="W118">
            <v>11.703505436325496</v>
          </cell>
          <cell r="X118">
            <v>15.76</v>
          </cell>
          <cell r="Y118">
            <v>25.7</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8.0901503023163688</v>
          </cell>
          <cell r="W119">
            <v>10.759017851150389</v>
          </cell>
          <cell r="X119">
            <v>28.61</v>
          </cell>
          <cell r="Y119">
            <v>38.049999999999997</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6.9436500409592687</v>
          </cell>
          <cell r="W120">
            <v>11.475677282590972</v>
          </cell>
          <cell r="X120">
            <v>24.56</v>
          </cell>
          <cell r="Y120">
            <v>40.590000000000003</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8.0672948416612567</v>
          </cell>
          <cell r="W121">
            <v>10.679905981142491</v>
          </cell>
          <cell r="X121">
            <v>55.6</v>
          </cell>
          <cell r="Y121">
            <v>73.61</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7.2008361942379233</v>
          </cell>
          <cell r="W122">
            <v>11.424646206239647</v>
          </cell>
          <cell r="X122">
            <v>49.63</v>
          </cell>
          <cell r="Y122">
            <v>78.739999999999995</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8.085886957243142</v>
          </cell>
          <cell r="W123">
            <v>10.695876858359245</v>
          </cell>
          <cell r="X123">
            <v>119.47</v>
          </cell>
          <cell r="Y123">
            <v>158.03</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7.3199648305486269</v>
          </cell>
          <cell r="W124">
            <v>11.479455224241736</v>
          </cell>
          <cell r="X124">
            <v>108.15</v>
          </cell>
          <cell r="Y124">
            <v>169.6</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7.4418055847164668</v>
          </cell>
          <cell r="W125">
            <v>10.326033624323587</v>
          </cell>
          <cell r="X125">
            <v>143.29</v>
          </cell>
          <cell r="Y125">
            <v>198.83</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7.1114807370076294</v>
          </cell>
          <cell r="W126">
            <v>11.847766795372026</v>
          </cell>
          <cell r="X126">
            <v>136.93</v>
          </cell>
          <cell r="Y126">
            <v>228.13</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7.8053569192560586</v>
          </cell>
          <cell r="W127">
            <v>10.597168228451329</v>
          </cell>
          <cell r="X127">
            <v>195.88</v>
          </cell>
          <cell r="Y127">
            <v>265.94</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activeCell="N2" sqref="N2"/>
    </sheetView>
    <sheetView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0.71261718100124727</v>
      </c>
      <c r="C2">
        <f t="shared" ref="C2:C32" ca="1" si="0">RAND()</f>
        <v>0.84322887676668656</v>
      </c>
      <c r="D2" t="str">
        <f ca="1">VLOOKUP($B2
+IF(D1="DI",1,
IF(D1="EN",2,
IF(D1="GO",3,0))),$AC:$AD,MATCH($AD$1,$AC$1:$AD$1,0),1)</f>
        <v>EN</v>
      </c>
      <c r="E2">
        <f ca="1">ROUNDDOWN(VLOOKUP(D2,$P:$W,MATCH($U$1,$P$1:$W$1,0),0)+C2*(VLOOKUP(D2,$P:$W,MATCH($V$1,$P$1:$W$1,0),0)-VLOOKUP(D2,$P:$W,MATCH($U$1,$P$1:$W$1,0),0)+10^ABS(VLOOKUP(D2,$P:$W,MATCH($W$1,$P$1:$W$1,0),0))),VLOOKUP(D2,$P:$W,MATCH($W$1,$P$1:$W$1,0),0))</f>
        <v>9</v>
      </c>
      <c r="F2" t="s">
        <v>127</v>
      </c>
      <c r="G2">
        <v>7</v>
      </c>
      <c r="H2" t="s">
        <v>129</v>
      </c>
      <c r="I2">
        <v>5</v>
      </c>
      <c r="J2" t="str">
        <f>IF(H2="GO",
  IF(I2&lt;100,"골드이상",""),
IF(H2="DI",
  IF(I2&gt;29,"다이아너무많음",
  IF(I2&gt;9,"다이아다소많음","")),""))</f>
        <v/>
      </c>
      <c r="K2" t="str">
        <f ca="1">IF(ROW()=2,L2,OFFSET(K2,-1,0)&amp;","&amp;L2)</f>
        <v>{"dy":1,"cd":"DI","cn":5}</v>
      </c>
      <c r="L2" t="str">
        <f>"{"""&amp;A$1&amp;""":"&amp;A2
&amp;","""&amp;H$1&amp;""":"""&amp;H2&amp;""""
&amp;","""&amp;I$1&amp;""":"&amp;I2&amp;"}"</f>
        <v>{"dy":1,"cd":"DI","cn":5}</v>
      </c>
      <c r="N2" t="str">
        <f ca="1">"["&amp;
IF(LEFT(OFFSET(K1,COUNTA(K:K)-1,0),1)=",",SUBSTITUTE(OFFSET(K1,COUNTA(K:K)-1,0),",","",1),OFFSET(K1,COUNTA(K:K)-1,0))
&amp;"]"</f>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P2" t="s">
        <v>97</v>
      </c>
      <c r="Q2">
        <f ca="1">COUNTIF(D:D,P2)</f>
        <v>14</v>
      </c>
      <c r="R2">
        <f>COUNTIF(H:H,P2)</f>
        <v>13</v>
      </c>
      <c r="S2">
        <f>SUMIF(H:H,P2,I:I)</f>
        <v>94</v>
      </c>
      <c r="T2">
        <f>S2/R2</f>
        <v>7.2307692307692308</v>
      </c>
      <c r="U2">
        <v>6</v>
      </c>
      <c r="V2">
        <v>9</v>
      </c>
      <c r="W2">
        <v>0</v>
      </c>
      <c r="Y2">
        <v>1</v>
      </c>
      <c r="Z2">
        <v>0</v>
      </c>
      <c r="AA2">
        <v>14</v>
      </c>
      <c r="AB2">
        <f>AA2/SUMIF(Z:Z,Z2,AA:AA)</f>
        <v>0.46666666666666667</v>
      </c>
      <c r="AC2">
        <v>0</v>
      </c>
      <c r="AD2" t="s">
        <v>126</v>
      </c>
    </row>
    <row r="3" spans="1:30">
      <c r="A3">
        <v>2</v>
      </c>
      <c r="B3">
        <f t="shared" ref="B3:B32" ca="1" si="1">RAND()</f>
        <v>0.90836078463637526</v>
      </c>
      <c r="C3">
        <f t="shared" ca="1" si="0"/>
        <v>0.40504953236546049</v>
      </c>
      <c r="D3" t="str">
        <f t="shared" ref="D3:D32" ca="1" si="2">VLOOKUP($B3
+IF(D2="DI",1,
IF(D2="EN",2,
IF(D2="GO",3,0))),$AC:$AD,MATCH($AD$1,$AC$1:$AD$1,0),1)</f>
        <v>DI</v>
      </c>
      <c r="E3">
        <f t="shared" ref="E3:E32" ca="1" si="3">ROUNDDOWN(VLOOKUP(D3,$P:$W,MATCH($U$1,$P$1:$W$1,0),0)+C3*(VLOOKUP(D3,$P:$W,MATCH($V$1,$P$1:$W$1,0),0)-VLOOKUP(D3,$P:$W,MATCH($U$1,$P$1:$W$1,0),0)+10^ABS(VLOOKUP(D3,$P:$W,MATCH($W$1,$P$1:$W$1,0),0))),VLOOKUP(D3,$P:$W,MATCH($W$1,$P$1:$W$1,0),0))</f>
        <v>4</v>
      </c>
      <c r="F3" t="s">
        <v>125</v>
      </c>
      <c r="G3">
        <v>800</v>
      </c>
      <c r="H3" t="s">
        <v>125</v>
      </c>
      <c r="I3">
        <v>3100</v>
      </c>
      <c r="J3" t="str">
        <f t="shared" ref="J3:J32" si="4">IF(H3="GO",
  IF(I3&lt;100,"골드이상",""),
IF(H3="DI",
  IF(I3&gt;29,"다이아너무많음",
  IF(I3&gt;9,"다이아다소많음","")),""))</f>
        <v/>
      </c>
      <c r="K3" t="str">
        <f t="shared" ref="K3:K32" ca="1" si="5">IF(ROW()=2,L3,OFFSET(K3,-1,0)&amp;","&amp;L3)</f>
        <v>{"dy":1,"cd":"DI","cn":5},{"dy":2,"cd":"GO","cn":3100}</v>
      </c>
      <c r="L3" t="str">
        <f t="shared" ref="L3:L32" si="6">"{"""&amp;A$1&amp;""":"&amp;A3
&amp;","""&amp;H$1&amp;""":"""&amp;H3&amp;""""
&amp;","""&amp;I$1&amp;""":"&amp;I3&amp;"}"</f>
        <v>{"dy":2,"cd":"GO","cn":3100}</v>
      </c>
      <c r="P3" t="s">
        <v>68</v>
      </c>
      <c r="Q3">
        <f t="shared" ref="Q3:Q4" ca="1" si="7">COUNTIF(D:D,P3)</f>
        <v>13</v>
      </c>
      <c r="R3">
        <f t="shared" ref="R3:R4" si="8">COUNTIF(H:H,P3)</f>
        <v>14</v>
      </c>
      <c r="S3">
        <f t="shared" ref="S3:S4" si="9">SUMIF(H:H,P3,I:I)</f>
        <v>26400</v>
      </c>
      <c r="T3">
        <f>S3/R3</f>
        <v>1885.7142857142858</v>
      </c>
      <c r="U3">
        <v>500</v>
      </c>
      <c r="V3">
        <v>3500</v>
      </c>
      <c r="W3">
        <v>-2</v>
      </c>
      <c r="Y3">
        <v>2</v>
      </c>
      <c r="Z3">
        <v>0</v>
      </c>
      <c r="AA3">
        <v>14</v>
      </c>
      <c r="AB3">
        <f t="shared" ref="AB3:AB10" si="10">AA3/SUMIF(Z:Z,Z3,AA:AA)</f>
        <v>0.46666666666666667</v>
      </c>
      <c r="AC3">
        <f>AC2+AB2</f>
        <v>0.46666666666666667</v>
      </c>
      <c r="AD3" t="s">
        <v>128</v>
      </c>
    </row>
    <row r="4" spans="1:30">
      <c r="A4">
        <v>3</v>
      </c>
      <c r="B4">
        <f t="shared" ca="1" si="1"/>
        <v>0.2855845592389159</v>
      </c>
      <c r="C4">
        <f t="shared" ca="1" si="0"/>
        <v>0.9180595736674666</v>
      </c>
      <c r="D4" t="str">
        <f t="shared" ca="1" si="2"/>
        <v>GO</v>
      </c>
      <c r="E4">
        <f t="shared" ca="1" si="3"/>
        <v>3300</v>
      </c>
      <c r="F4" t="s">
        <v>127</v>
      </c>
      <c r="G4">
        <v>12</v>
      </c>
      <c r="H4" t="s">
        <v>127</v>
      </c>
      <c r="I4">
        <v>9</v>
      </c>
      <c r="J4" t="str">
        <f t="shared" si="4"/>
        <v/>
      </c>
      <c r="K4" t="str">
        <f t="shared" ca="1" si="5"/>
        <v>{"dy":1,"cd":"DI","cn":5},{"dy":2,"cd":"GO","cn":3100},{"dy":3,"cd":"EN","cn":9}</v>
      </c>
      <c r="L4" t="str">
        <f t="shared" si="6"/>
        <v>{"dy":3,"cd":"EN","cn":9}</v>
      </c>
      <c r="P4" t="s">
        <v>98</v>
      </c>
      <c r="Q4">
        <f t="shared" ca="1" si="7"/>
        <v>4</v>
      </c>
      <c r="R4">
        <f t="shared" si="8"/>
        <v>4</v>
      </c>
      <c r="S4">
        <f t="shared" si="9"/>
        <v>20</v>
      </c>
      <c r="T4">
        <f>S4/R4</f>
        <v>5</v>
      </c>
      <c r="U4">
        <v>3</v>
      </c>
      <c r="V4">
        <v>6</v>
      </c>
      <c r="W4">
        <v>0</v>
      </c>
      <c r="Y4">
        <v>3</v>
      </c>
      <c r="Z4">
        <v>0</v>
      </c>
      <c r="AA4">
        <v>2</v>
      </c>
      <c r="AB4">
        <f t="shared" si="10"/>
        <v>6.6666666666666666E-2</v>
      </c>
      <c r="AC4">
        <f>AC3+AB3</f>
        <v>0.93333333333333335</v>
      </c>
      <c r="AD4" t="s">
        <v>130</v>
      </c>
    </row>
    <row r="5" spans="1:30">
      <c r="A5">
        <v>4</v>
      </c>
      <c r="B5">
        <f t="shared" ca="1" si="1"/>
        <v>0.78607752180881219</v>
      </c>
      <c r="C5">
        <f t="shared" ca="1" si="0"/>
        <v>0.89331983675366433</v>
      </c>
      <c r="D5" t="str">
        <f t="shared" ca="1" si="2"/>
        <v>EN</v>
      </c>
      <c r="E5">
        <f t="shared" ca="1" si="3"/>
        <v>9</v>
      </c>
      <c r="F5" t="s">
        <v>125</v>
      </c>
      <c r="G5">
        <v>1000</v>
      </c>
      <c r="H5" t="s">
        <v>68</v>
      </c>
      <c r="I5">
        <v>2000</v>
      </c>
      <c r="J5" t="str">
        <f t="shared" si="4"/>
        <v/>
      </c>
      <c r="K5" t="str">
        <f t="shared" ca="1" si="5"/>
        <v>{"dy":1,"cd":"DI","cn":5},{"dy":2,"cd":"GO","cn":3100},{"dy":3,"cd":"EN","cn":9},{"dy":4,"cd":"GO","cn":2000}</v>
      </c>
      <c r="L5" t="str">
        <f t="shared" si="6"/>
        <v>{"dy":4,"cd":"GO","cn":2000}</v>
      </c>
      <c r="Y5">
        <v>1</v>
      </c>
      <c r="Z5">
        <v>1</v>
      </c>
      <c r="AA5">
        <f>VLOOKUP($Y5,$Y:$AD,MATCH(AA$1,$Y$1:$AD$1,0),0)</f>
        <v>14</v>
      </c>
      <c r="AB5">
        <f t="shared" si="10"/>
        <v>0.5</v>
      </c>
      <c r="AC5">
        <f>AC4+AB4</f>
        <v>1</v>
      </c>
      <c r="AD5" t="str">
        <f>VLOOKUP($Y5,$Y:$AD,MATCH(AD$1,$Y$1:$AD$1,0),0)</f>
        <v>GO</v>
      </c>
    </row>
    <row r="6" spans="1:30">
      <c r="A6">
        <v>5</v>
      </c>
      <c r="B6">
        <f t="shared" ca="1" si="1"/>
        <v>0.9581240835916589</v>
      </c>
      <c r="C6">
        <f t="shared" ca="1" si="0"/>
        <v>0.26565178977979809</v>
      </c>
      <c r="D6" t="str">
        <f t="shared" ca="1" si="2"/>
        <v>DI</v>
      </c>
      <c r="E6">
        <f t="shared" ca="1" si="3"/>
        <v>4</v>
      </c>
      <c r="F6" t="s">
        <v>127</v>
      </c>
      <c r="G6">
        <v>5</v>
      </c>
      <c r="H6" t="s">
        <v>127</v>
      </c>
      <c r="I6">
        <v>6</v>
      </c>
      <c r="J6" t="str">
        <f t="shared" si="4"/>
        <v/>
      </c>
      <c r="K6" t="str">
        <f t="shared" ca="1" si="5"/>
        <v>{"dy":1,"cd":"DI","cn":5},{"dy":2,"cd":"GO","cn":3100},{"dy":3,"cd":"EN","cn":9},{"dy":4,"cd":"GO","cn":2000},{"dy":5,"cd":"EN","cn":6}</v>
      </c>
      <c r="L6" t="str">
        <f t="shared" si="6"/>
        <v>{"dy":5,"cd":"EN","cn":6}</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0.57291641397311854</v>
      </c>
      <c r="C7">
        <f t="shared" ca="1" si="0"/>
        <v>0.72030734746076486</v>
      </c>
      <c r="D7" t="str">
        <f t="shared" ca="1" si="2"/>
        <v>EN</v>
      </c>
      <c r="E7">
        <f t="shared" ca="1" si="3"/>
        <v>8</v>
      </c>
      <c r="F7" t="s">
        <v>125</v>
      </c>
      <c r="G7">
        <v>900</v>
      </c>
      <c r="H7" t="s">
        <v>125</v>
      </c>
      <c r="I7">
        <v>500</v>
      </c>
      <c r="J7" t="str">
        <f t="shared" si="4"/>
        <v/>
      </c>
      <c r="K7" t="str">
        <f t="shared" ca="1" si="5"/>
        <v>{"dy":1,"cd":"DI","cn":5},{"dy":2,"cd":"GO","cn":3100},{"dy":3,"cd":"EN","cn":9},{"dy":4,"cd":"GO","cn":2000},{"dy":5,"cd":"EN","cn":6},{"dy":6,"cd":"GO","cn":500}</v>
      </c>
      <c r="L7" t="str">
        <f t="shared" si="6"/>
        <v>{"dy":6,"cd":"GO","cn":500}</v>
      </c>
      <c r="Y7">
        <v>1</v>
      </c>
      <c r="Z7">
        <v>2</v>
      </c>
      <c r="AA7">
        <f t="shared" si="11"/>
        <v>14</v>
      </c>
      <c r="AB7">
        <f t="shared" si="10"/>
        <v>0.875</v>
      </c>
      <c r="AC7">
        <f t="shared" si="12"/>
        <v>2</v>
      </c>
      <c r="AD7" t="str">
        <f t="shared" si="13"/>
        <v>GO</v>
      </c>
    </row>
    <row r="8" spans="1:30">
      <c r="A8">
        <v>7</v>
      </c>
      <c r="B8">
        <f t="shared" ca="1" si="1"/>
        <v>0.51293888942997456</v>
      </c>
      <c r="C8">
        <f t="shared" ca="1" si="0"/>
        <v>0.58401713504690889</v>
      </c>
      <c r="D8" t="str">
        <f t="shared" ca="1" si="2"/>
        <v>GO</v>
      </c>
      <c r="E8">
        <f t="shared" ca="1" si="3"/>
        <v>2300</v>
      </c>
      <c r="F8" t="s">
        <v>127</v>
      </c>
      <c r="G8">
        <v>6</v>
      </c>
      <c r="H8" t="s">
        <v>127</v>
      </c>
      <c r="I8">
        <v>7</v>
      </c>
      <c r="J8" t="str">
        <f t="shared" si="4"/>
        <v/>
      </c>
      <c r="K8" t="str">
        <f t="shared" ca="1" si="5"/>
        <v>{"dy":1,"cd":"DI","cn":5},{"dy":2,"cd":"GO","cn":3100},{"dy":3,"cd":"EN","cn":9},{"dy":4,"cd":"GO","cn":2000},{"dy":5,"cd":"EN","cn":6},{"dy":6,"cd":"GO","cn":500},{"dy":7,"cd":"EN","cn":7}</v>
      </c>
      <c r="L8" t="str">
        <f t="shared" si="6"/>
        <v>{"dy":7,"cd":"EN","cn":7}</v>
      </c>
      <c r="Y8">
        <v>3</v>
      </c>
      <c r="Z8">
        <v>2</v>
      </c>
      <c r="AA8">
        <f t="shared" si="11"/>
        <v>2</v>
      </c>
      <c r="AB8">
        <f t="shared" si="10"/>
        <v>0.125</v>
      </c>
      <c r="AC8">
        <f t="shared" si="12"/>
        <v>2.875</v>
      </c>
      <c r="AD8" t="str">
        <f t="shared" si="13"/>
        <v>DI</v>
      </c>
    </row>
    <row r="9" spans="1:30">
      <c r="A9">
        <v>8</v>
      </c>
      <c r="B9">
        <f t="shared" ca="1" si="1"/>
        <v>0.54015704917753427</v>
      </c>
      <c r="C9">
        <f t="shared" ca="1" si="0"/>
        <v>0.89245259153957324</v>
      </c>
      <c r="D9" t="str">
        <f t="shared" ca="1" si="2"/>
        <v>EN</v>
      </c>
      <c r="E9">
        <f t="shared" ca="1" si="3"/>
        <v>9</v>
      </c>
      <c r="F9" t="s">
        <v>129</v>
      </c>
      <c r="G9">
        <v>3</v>
      </c>
      <c r="H9" t="s">
        <v>125</v>
      </c>
      <c r="I9">
        <v>2600</v>
      </c>
      <c r="J9" t="str">
        <f t="shared" si="4"/>
        <v/>
      </c>
      <c r="K9" t="str">
        <f t="shared" ca="1" si="5"/>
        <v>{"dy":1,"cd":"DI","cn":5},{"dy":2,"cd":"GO","cn":3100},{"dy":3,"cd":"EN","cn":9},{"dy":4,"cd":"GO","cn":2000},{"dy":5,"cd":"EN","cn":6},{"dy":6,"cd":"GO","cn":500},{"dy":7,"cd":"EN","cn":7},{"dy":8,"cd":"GO","cn":2600}</v>
      </c>
      <c r="L9" t="str">
        <f t="shared" si="6"/>
        <v>{"dy":8,"cd":"GO","cn":2600}</v>
      </c>
      <c r="Y9">
        <v>2</v>
      </c>
      <c r="Z9">
        <v>3</v>
      </c>
      <c r="AA9">
        <f t="shared" si="11"/>
        <v>14</v>
      </c>
      <c r="AB9">
        <f t="shared" si="10"/>
        <v>0.875</v>
      </c>
      <c r="AC9">
        <f t="shared" si="12"/>
        <v>3</v>
      </c>
      <c r="AD9" t="str">
        <f t="shared" si="13"/>
        <v>EN</v>
      </c>
    </row>
    <row r="10" spans="1:30">
      <c r="A10">
        <v>9</v>
      </c>
      <c r="B10">
        <f t="shared" ca="1" si="1"/>
        <v>0.76773599672596704</v>
      </c>
      <c r="C10">
        <f t="shared" ca="1" si="0"/>
        <v>0.26979183013596175</v>
      </c>
      <c r="D10" t="str">
        <f t="shared" ca="1" si="2"/>
        <v>GO</v>
      </c>
      <c r="E10">
        <f t="shared" ca="1" si="3"/>
        <v>1300</v>
      </c>
      <c r="F10" t="s">
        <v>125</v>
      </c>
      <c r="G10">
        <v>700</v>
      </c>
      <c r="H10" t="s">
        <v>127</v>
      </c>
      <c r="I10">
        <v>9</v>
      </c>
      <c r="J10" t="str">
        <f t="shared" si="4"/>
        <v/>
      </c>
      <c r="K10" t="str">
        <f t="shared" ca="1" si="5"/>
        <v>{"dy":1,"cd":"DI","cn":5},{"dy":2,"cd":"GO","cn":3100},{"dy":3,"cd":"EN","cn":9},{"dy":4,"cd":"GO","cn":2000},{"dy":5,"cd":"EN","cn":6},{"dy":6,"cd":"GO","cn":500},{"dy":7,"cd":"EN","cn":7},{"dy":8,"cd":"GO","cn":2600},{"dy":9,"cd":"EN","cn":9}</v>
      </c>
      <c r="L10" t="str">
        <f t="shared" si="6"/>
        <v>{"dy":9,"cd":"EN","cn":9}</v>
      </c>
      <c r="Y10">
        <v>3</v>
      </c>
      <c r="Z10">
        <v>3</v>
      </c>
      <c r="AA10">
        <f t="shared" si="11"/>
        <v>2</v>
      </c>
      <c r="AB10">
        <f t="shared" si="10"/>
        <v>0.125</v>
      </c>
      <c r="AC10">
        <f t="shared" si="12"/>
        <v>3.875</v>
      </c>
      <c r="AD10" t="str">
        <f t="shared" si="13"/>
        <v>DI</v>
      </c>
    </row>
    <row r="11" spans="1:30">
      <c r="A11">
        <v>10</v>
      </c>
      <c r="B11">
        <f t="shared" ca="1" si="1"/>
        <v>0.9404619592063459</v>
      </c>
      <c r="C11">
        <f t="shared" ca="1" si="0"/>
        <v>0.5188570504735307</v>
      </c>
      <c r="D11" t="str">
        <f t="shared" ca="1" si="2"/>
        <v>DI</v>
      </c>
      <c r="E11">
        <f t="shared" ca="1" si="3"/>
        <v>5</v>
      </c>
      <c r="F11" t="s">
        <v>127</v>
      </c>
      <c r="G11">
        <v>10</v>
      </c>
      <c r="H11" t="s">
        <v>125</v>
      </c>
      <c r="I11">
        <v>1900</v>
      </c>
      <c r="J11" t="str">
        <f t="shared" si="4"/>
        <v/>
      </c>
      <c r="K11" t="str">
        <f t="shared" ca="1" si="5"/>
        <v>{"dy":1,"cd":"DI","cn":5},{"dy":2,"cd":"GO","cn":3100},{"dy":3,"cd":"EN","cn":9},{"dy":4,"cd":"GO","cn":2000},{"dy":5,"cd":"EN","cn":6},{"dy":6,"cd":"GO","cn":500},{"dy":7,"cd":"EN","cn":7},{"dy":8,"cd":"GO","cn":2600},{"dy":9,"cd":"EN","cn":9},{"dy":10,"cd":"GO","cn":1900}</v>
      </c>
      <c r="L11" t="str">
        <f t="shared" si="6"/>
        <v>{"dy":10,"cd":"GO","cn":1900}</v>
      </c>
    </row>
    <row r="12" spans="1:30">
      <c r="A12">
        <v>11</v>
      </c>
      <c r="B12">
        <f t="shared" ca="1" si="1"/>
        <v>0.55705652799864647</v>
      </c>
      <c r="C12">
        <f t="shared" ca="1" si="0"/>
        <v>0.26741534735840289</v>
      </c>
      <c r="D12" t="str">
        <f t="shared" ca="1" si="2"/>
        <v>EN</v>
      </c>
      <c r="E12">
        <f t="shared" ca="1" si="3"/>
        <v>7</v>
      </c>
      <c r="F12" t="s">
        <v>125</v>
      </c>
      <c r="G12">
        <v>1300</v>
      </c>
      <c r="H12" t="s">
        <v>129</v>
      </c>
      <c r="I12">
        <v>6</v>
      </c>
      <c r="J12" t="str">
        <f t="shared" si="4"/>
        <v/>
      </c>
      <c r="K12" t="str">
        <f t="shared" ca="1" si="5"/>
        <v>{"dy":1,"cd":"DI","cn":5},{"dy":2,"cd":"GO","cn":3100},{"dy":3,"cd":"EN","cn":9},{"dy":4,"cd":"GO","cn":2000},{"dy":5,"cd":"EN","cn":6},{"dy":6,"cd":"GO","cn":500},{"dy":7,"cd":"EN","cn":7},{"dy":8,"cd":"GO","cn":2600},{"dy":9,"cd":"EN","cn":9},{"dy":10,"cd":"GO","cn":1900},{"dy":11,"cd":"DI","cn":6}</v>
      </c>
      <c r="L12" t="str">
        <f t="shared" si="6"/>
        <v>{"dy":11,"cd":"DI","cn":6}</v>
      </c>
    </row>
    <row r="13" spans="1:30">
      <c r="A13">
        <v>12</v>
      </c>
      <c r="B13">
        <f t="shared" ca="1" si="1"/>
        <v>6.4240273985205487E-3</v>
      </c>
      <c r="C13">
        <f t="shared" ca="1" si="0"/>
        <v>0.18280500754534346</v>
      </c>
      <c r="D13" t="str">
        <f t="shared" ca="1" si="2"/>
        <v>GO</v>
      </c>
      <c r="E13">
        <f t="shared" ca="1" si="3"/>
        <v>1000</v>
      </c>
      <c r="F13" t="s">
        <v>127</v>
      </c>
      <c r="G13">
        <v>6</v>
      </c>
      <c r="H13" t="s">
        <v>127</v>
      </c>
      <c r="I13">
        <v>7</v>
      </c>
      <c r="J13" t="str">
        <f t="shared" si="4"/>
        <v/>
      </c>
      <c r="K13" t="str">
        <f t="shared" ca="1" si="5"/>
        <v>{"dy":1,"cd":"DI","cn":5},{"dy":2,"cd":"GO","cn":3100},{"dy":3,"cd":"EN","cn":9},{"dy":4,"cd":"GO","cn":2000},{"dy":5,"cd":"EN","cn":6},{"dy":6,"cd":"GO","cn":500},{"dy":7,"cd":"EN","cn":7},{"dy":8,"cd":"GO","cn":2600},{"dy":9,"cd":"EN","cn":9},{"dy":10,"cd":"GO","cn":1900},{"dy":11,"cd":"DI","cn":6},{"dy":12,"cd":"EN","cn":7}</v>
      </c>
      <c r="L13" t="str">
        <f t="shared" si="6"/>
        <v>{"dy":12,"cd":"EN","cn":7}</v>
      </c>
    </row>
    <row r="14" spans="1:30">
      <c r="A14">
        <v>13</v>
      </c>
      <c r="B14">
        <f t="shared" ca="1" si="1"/>
        <v>7.176982550027633E-3</v>
      </c>
      <c r="C14">
        <f t="shared" ca="1" si="0"/>
        <v>0.74061627897050275</v>
      </c>
      <c r="D14" t="str">
        <f t="shared" ca="1" si="2"/>
        <v>EN</v>
      </c>
      <c r="E14">
        <f t="shared" ca="1" si="3"/>
        <v>8</v>
      </c>
      <c r="F14" t="s">
        <v>125</v>
      </c>
      <c r="G14">
        <v>1200</v>
      </c>
      <c r="H14" t="s">
        <v>125</v>
      </c>
      <c r="I14">
        <v>3300</v>
      </c>
      <c r="J14" t="str">
        <f t="shared" si="4"/>
        <v/>
      </c>
      <c r="K14" t="str">
        <f t="shared" ca="1" si="5"/>
        <v>{"dy":1,"cd":"DI","cn":5},{"dy":2,"cd":"GO","cn":3100},{"dy":3,"cd":"EN","cn":9},{"dy":4,"cd":"GO","cn":2000},{"dy":5,"cd":"EN","cn":6},{"dy":6,"cd":"GO","cn":500},{"dy":7,"cd":"EN","cn":7},{"dy":8,"cd":"GO","cn":2600},{"dy":9,"cd":"EN","cn":9},{"dy":10,"cd":"GO","cn":1900},{"dy":11,"cd":"DI","cn":6},{"dy":12,"cd":"EN","cn":7},{"dy":13,"cd":"GO","cn":3300}</v>
      </c>
      <c r="L14" t="str">
        <f t="shared" si="6"/>
        <v>{"dy":13,"cd":"GO","cn":3300}</v>
      </c>
    </row>
    <row r="15" spans="1:30">
      <c r="A15">
        <v>14</v>
      </c>
      <c r="B15">
        <f t="shared" ca="1" si="1"/>
        <v>0.11548635830195941</v>
      </c>
      <c r="C15">
        <f t="shared" ca="1" si="0"/>
        <v>8.2196641638834556E-2</v>
      </c>
      <c r="D15" t="str">
        <f t="shared" ca="1" si="2"/>
        <v>GO</v>
      </c>
      <c r="E15">
        <f t="shared" ca="1" si="3"/>
        <v>700</v>
      </c>
      <c r="F15" t="s">
        <v>127</v>
      </c>
      <c r="G15">
        <v>10</v>
      </c>
      <c r="H15" t="s">
        <v>127</v>
      </c>
      <c r="I15">
        <v>8</v>
      </c>
      <c r="J15" t="str">
        <f t="shared" si="4"/>
        <v/>
      </c>
      <c r="K15" t="str">
        <f t="shared" ca="1" si="5"/>
        <v>{"dy":1,"cd":"DI","cn":5},{"dy":2,"cd":"GO","cn":3100},{"dy":3,"cd":"EN","cn":9},{"dy":4,"cd":"GO","cn":2000},{"dy":5,"cd":"EN","cn":6},{"dy":6,"cd":"GO","cn":500},{"dy":7,"cd":"EN","cn":7},{"dy":8,"cd":"GO","cn":2600},{"dy":9,"cd":"EN","cn":9},{"dy":10,"cd":"GO","cn":1900},{"dy":11,"cd":"DI","cn":6},{"dy":12,"cd":"EN","cn":7},{"dy":13,"cd":"GO","cn":3300},{"dy":14,"cd":"EN","cn":8}</v>
      </c>
      <c r="L15" t="str">
        <f t="shared" si="6"/>
        <v>{"dy":14,"cd":"EN","cn":8}</v>
      </c>
    </row>
    <row r="16" spans="1:30">
      <c r="A16">
        <v>15</v>
      </c>
      <c r="B16">
        <f t="shared" ca="1" si="1"/>
        <v>0.66541749243106174</v>
      </c>
      <c r="C16">
        <f t="shared" ca="1" si="0"/>
        <v>0.71431024806430765</v>
      </c>
      <c r="D16" t="str">
        <f t="shared" ca="1" si="2"/>
        <v>EN</v>
      </c>
      <c r="E16">
        <f t="shared" ca="1" si="3"/>
        <v>8</v>
      </c>
      <c r="F16" t="s">
        <v>125</v>
      </c>
      <c r="G16">
        <v>1000</v>
      </c>
      <c r="H16" t="s">
        <v>125</v>
      </c>
      <c r="I16">
        <v>700</v>
      </c>
      <c r="J16" t="str">
        <f t="shared" si="4"/>
        <v/>
      </c>
      <c r="K16" t="str">
        <f t="shared" ca="1" si="5"/>
        <v>{"dy":1,"cd":"DI","cn":5},{"dy":2,"cd":"GO","cn":3100},{"dy":3,"cd":"EN","cn":9},{"dy":4,"cd":"GO","cn":2000},{"dy":5,"cd":"EN","cn":6},{"dy":6,"cd":"GO","cn":500},{"dy":7,"cd":"EN","cn":7},{"dy":8,"cd":"GO","cn":2600},{"dy":9,"cd":"EN","cn":9},{"dy":10,"cd":"GO","cn":1900},{"dy":11,"cd":"DI","cn":6},{"dy":12,"cd":"EN","cn":7},{"dy":13,"cd":"GO","cn":3300},{"dy":14,"cd":"EN","cn":8},{"dy":15,"cd":"GO","cn":700}</v>
      </c>
      <c r="L16" t="str">
        <f t="shared" si="6"/>
        <v>{"dy":15,"cd":"GO","cn":700}</v>
      </c>
    </row>
    <row r="17" spans="1:12">
      <c r="A17">
        <v>16</v>
      </c>
      <c r="B17">
        <f t="shared" ca="1" si="1"/>
        <v>0.37888636857252034</v>
      </c>
      <c r="C17">
        <f t="shared" ca="1" si="0"/>
        <v>0.83376450036133443</v>
      </c>
      <c r="D17" t="str">
        <f t="shared" ca="1" si="2"/>
        <v>GO</v>
      </c>
      <c r="E17">
        <f t="shared" ca="1" si="3"/>
        <v>3000</v>
      </c>
      <c r="F17" t="s">
        <v>127</v>
      </c>
      <c r="G17">
        <v>8</v>
      </c>
      <c r="H17" t="s">
        <v>98</v>
      </c>
      <c r="I17">
        <v>3</v>
      </c>
      <c r="J17" t="str">
        <f t="shared" si="4"/>
        <v/>
      </c>
      <c r="K17" t="str">
        <f t="shared" ca="1" si="5"/>
        <v>{"dy":1,"cd":"DI","cn":5},{"dy":2,"cd":"GO","cn":3100},{"dy":3,"cd":"EN","cn":9},{"dy":4,"cd":"GO","cn":2000},{"dy":5,"cd":"EN","cn":6},{"dy":6,"cd":"GO","cn":500},{"dy":7,"cd":"EN","cn":7},{"dy":8,"cd":"GO","cn":2600},{"dy":9,"cd":"EN","cn":9},{"dy":10,"cd":"GO","cn":1900},{"dy":11,"cd":"DI","cn":6},{"dy":12,"cd":"EN","cn":7},{"dy":13,"cd":"GO","cn":3300},{"dy":14,"cd":"EN","cn":8},{"dy":15,"cd":"GO","cn":700},{"dy":16,"cd":"DI","cn":3}</v>
      </c>
      <c r="L17" t="str">
        <f t="shared" si="6"/>
        <v>{"dy":16,"cd":"DI","cn":3}</v>
      </c>
    </row>
    <row r="18" spans="1:12">
      <c r="A18">
        <v>17</v>
      </c>
      <c r="B18">
        <f t="shared" ca="1" si="1"/>
        <v>0.57274080136629579</v>
      </c>
      <c r="C18">
        <f t="shared" ca="1" si="0"/>
        <v>0.47894420572650342</v>
      </c>
      <c r="D18" t="str">
        <f t="shared" ca="1" si="2"/>
        <v>EN</v>
      </c>
      <c r="E18">
        <f t="shared" ca="1" si="3"/>
        <v>7</v>
      </c>
      <c r="F18" t="s">
        <v>125</v>
      </c>
      <c r="G18">
        <v>800</v>
      </c>
      <c r="H18" t="s">
        <v>125</v>
      </c>
      <c r="I18">
        <v>2200</v>
      </c>
      <c r="J18" t="str">
        <f t="shared" si="4"/>
        <v/>
      </c>
      <c r="K18" t="str">
        <f t="shared" ca="1" si="5"/>
        <v>{"dy":1,"cd":"DI","cn":5},{"dy":2,"cd":"GO","cn":3100},{"dy":3,"cd":"EN","cn":9},{"dy":4,"cd":"GO","cn":2000},{"dy":5,"cd":"EN","cn":6},{"dy":6,"cd":"GO","cn":500},{"dy":7,"cd":"EN","cn":7},{"dy":8,"cd":"GO","cn":2600},{"dy":9,"cd":"EN","cn":9},{"dy":10,"cd":"GO","cn":1900},{"dy":11,"cd":"DI","cn":6},{"dy":12,"cd":"EN","cn":7},{"dy":13,"cd":"GO","cn":3300},{"dy":14,"cd":"EN","cn":8},{"dy":15,"cd":"GO","cn":700},{"dy":16,"cd":"DI","cn":3},{"dy":17,"cd":"GO","cn":2200}</v>
      </c>
      <c r="L18" t="str">
        <f t="shared" si="6"/>
        <v>{"dy":17,"cd":"GO","cn":2200}</v>
      </c>
    </row>
    <row r="19" spans="1:12">
      <c r="A19">
        <v>18</v>
      </c>
      <c r="B19">
        <f t="shared" ca="1" si="1"/>
        <v>0.14287685652487836</v>
      </c>
      <c r="C19">
        <f t="shared" ca="1" si="0"/>
        <v>0.3414546135517742</v>
      </c>
      <c r="D19" t="str">
        <f t="shared" ca="1" si="2"/>
        <v>GO</v>
      </c>
      <c r="E19">
        <f t="shared" ca="1" si="3"/>
        <v>1500</v>
      </c>
      <c r="F19" t="s">
        <v>127</v>
      </c>
      <c r="G19">
        <v>6</v>
      </c>
      <c r="H19" t="s">
        <v>127</v>
      </c>
      <c r="I19">
        <v>6</v>
      </c>
      <c r="J19" t="str">
        <f t="shared" si="4"/>
        <v/>
      </c>
      <c r="K19" t="str">
        <f t="shared" ca="1" si="5"/>
        <v>{"dy":1,"cd":"DI","cn":5},{"dy":2,"cd":"GO","cn":3100},{"dy":3,"cd":"EN","cn":9},{"dy":4,"cd":"GO","cn":2000},{"dy":5,"cd":"EN","cn":6},{"dy":6,"cd":"GO","cn":500},{"dy":7,"cd":"EN","cn":7},{"dy":8,"cd":"GO","cn":2600},{"dy":9,"cd":"EN","cn":9},{"dy":10,"cd":"GO","cn":1900},{"dy":11,"cd":"DI","cn":6},{"dy":12,"cd":"EN","cn":7},{"dy":13,"cd":"GO","cn":3300},{"dy":14,"cd":"EN","cn":8},{"dy":15,"cd":"GO","cn":700},{"dy":16,"cd":"DI","cn":3},{"dy":17,"cd":"GO","cn":2200},{"dy":18,"cd":"EN","cn":6}</v>
      </c>
      <c r="L19" t="str">
        <f t="shared" si="6"/>
        <v>{"dy":18,"cd":"EN","cn":6}</v>
      </c>
    </row>
    <row r="20" spans="1:12">
      <c r="A20">
        <v>19</v>
      </c>
      <c r="B20">
        <f t="shared" ca="1" si="1"/>
        <v>0.33789617520892901</v>
      </c>
      <c r="C20">
        <f t="shared" ca="1" si="0"/>
        <v>0.27528397657381054</v>
      </c>
      <c r="D20" t="str">
        <f t="shared" ca="1" si="2"/>
        <v>EN</v>
      </c>
      <c r="E20">
        <f t="shared" ca="1" si="3"/>
        <v>7</v>
      </c>
      <c r="F20" t="s">
        <v>125</v>
      </c>
      <c r="G20">
        <v>900</v>
      </c>
      <c r="H20" t="s">
        <v>125</v>
      </c>
      <c r="I20">
        <v>500</v>
      </c>
      <c r="J20" t="str">
        <f t="shared" si="4"/>
        <v/>
      </c>
      <c r="K20" t="str">
        <f t="shared" ca="1" si="5"/>
        <v>{"dy":1,"cd":"DI","cn":5},{"dy":2,"cd":"GO","cn":3100},{"dy":3,"cd":"EN","cn":9},{"dy":4,"cd":"GO","cn":2000},{"dy":5,"cd":"EN","cn":6},{"dy":6,"cd":"GO","cn":500},{"dy":7,"cd":"EN","cn":7},{"dy":8,"cd":"GO","cn":2600},{"dy":9,"cd":"EN","cn":9},{"dy":10,"cd":"GO","cn":1900},{"dy":11,"cd":"DI","cn":6},{"dy":12,"cd":"EN","cn":7},{"dy":13,"cd":"GO","cn":3300},{"dy":14,"cd":"EN","cn":8},{"dy":15,"cd":"GO","cn":700},{"dy":16,"cd":"DI","cn":3},{"dy":17,"cd":"GO","cn":2200},{"dy":18,"cd":"EN","cn":6},{"dy":19,"cd":"GO","cn":500}</v>
      </c>
      <c r="L20" t="str">
        <f t="shared" si="6"/>
        <v>{"dy":19,"cd":"GO","cn":500}</v>
      </c>
    </row>
    <row r="21" spans="1:12">
      <c r="A21">
        <v>20</v>
      </c>
      <c r="B21">
        <f t="shared" ca="1" si="1"/>
        <v>8.0993137908120683E-2</v>
      </c>
      <c r="C21">
        <f t="shared" ca="1" si="0"/>
        <v>0.67263351216052636</v>
      </c>
      <c r="D21" t="str">
        <f t="shared" ca="1" si="2"/>
        <v>GO</v>
      </c>
      <c r="E21">
        <f t="shared" ca="1" si="3"/>
        <v>2500</v>
      </c>
      <c r="F21" t="s">
        <v>127</v>
      </c>
      <c r="G21">
        <v>7</v>
      </c>
      <c r="H21" t="s">
        <v>127</v>
      </c>
      <c r="I21">
        <v>8</v>
      </c>
      <c r="J21" t="str">
        <f t="shared" si="4"/>
        <v/>
      </c>
      <c r="K21" t="str">
        <f t="shared" ca="1" si="5"/>
        <v>{"dy":1,"cd":"DI","cn":5},{"dy":2,"cd":"GO","cn":3100},{"dy":3,"cd":"EN","cn":9},{"dy":4,"cd":"GO","cn":2000},{"dy":5,"cd":"EN","cn":6},{"dy":6,"cd":"GO","cn":500},{"dy":7,"cd":"EN","cn":7},{"dy":8,"cd":"GO","cn":2600},{"dy":9,"cd":"EN","cn":9},{"dy":10,"cd":"GO","cn":1900},{"dy":11,"cd":"DI","cn":6},{"dy":12,"cd":"EN","cn":7},{"dy":13,"cd":"GO","cn":3300},{"dy":14,"cd":"EN","cn":8},{"dy":15,"cd":"GO","cn":700},{"dy":16,"cd":"DI","cn":3},{"dy":17,"cd":"GO","cn":2200},{"dy":18,"cd":"EN","cn":6},{"dy":19,"cd":"GO","cn":500},{"dy":20,"cd":"EN","cn":8}</v>
      </c>
      <c r="L21" t="str">
        <f t="shared" si="6"/>
        <v>{"dy":20,"cd":"EN","cn":8}</v>
      </c>
    </row>
    <row r="22" spans="1:12">
      <c r="A22">
        <v>21</v>
      </c>
      <c r="B22">
        <f t="shared" ca="1" si="1"/>
        <v>0.15341299593122903</v>
      </c>
      <c r="C22">
        <f t="shared" ca="1" si="0"/>
        <v>0.6367389011101815</v>
      </c>
      <c r="D22" t="str">
        <f t="shared" ca="1" si="2"/>
        <v>EN</v>
      </c>
      <c r="E22">
        <f t="shared" ca="1" si="3"/>
        <v>8</v>
      </c>
      <c r="F22" t="s">
        <v>129</v>
      </c>
      <c r="G22">
        <v>4</v>
      </c>
      <c r="H22" t="s">
        <v>125</v>
      </c>
      <c r="I22">
        <v>2300</v>
      </c>
      <c r="J22" t="str">
        <f t="shared" si="4"/>
        <v/>
      </c>
      <c r="K22" t="str">
        <f t="shared" ca="1" si="5"/>
        <v>{"dy":1,"cd":"DI","cn":5},{"dy":2,"cd":"GO","cn":3100},{"dy":3,"cd":"EN","cn":9},{"dy":4,"cd":"GO","cn":2000},{"dy":5,"cd":"EN","cn":6},{"dy":6,"cd":"GO","cn":500},{"dy":7,"cd":"EN","cn":7},{"dy":8,"cd":"GO","cn":2600},{"dy":9,"cd":"EN","cn":9},{"dy":10,"cd":"GO","cn":1900},{"dy":11,"cd":"DI","cn":6},{"dy":12,"cd":"EN","cn":7},{"dy":13,"cd":"GO","cn":3300},{"dy":14,"cd":"EN","cn":8},{"dy":15,"cd":"GO","cn":700},{"dy":16,"cd":"DI","cn":3},{"dy":17,"cd":"GO","cn":2200},{"dy":18,"cd":"EN","cn":6},{"dy":19,"cd":"GO","cn":500},{"dy":20,"cd":"EN","cn":8},{"dy":21,"cd":"GO","cn":2300}</v>
      </c>
      <c r="L22" t="str">
        <f t="shared" si="6"/>
        <v>{"dy":21,"cd":"GO","cn":2300}</v>
      </c>
    </row>
    <row r="23" spans="1:12">
      <c r="A23">
        <v>22</v>
      </c>
      <c r="B23">
        <f t="shared" ca="1" si="1"/>
        <v>0.62704674195105692</v>
      </c>
      <c r="C23">
        <f t="shared" ca="1" si="0"/>
        <v>0.1863015435309362</v>
      </c>
      <c r="D23" t="str">
        <f t="shared" ca="1" si="2"/>
        <v>GO</v>
      </c>
      <c r="E23">
        <f t="shared" ca="1" si="3"/>
        <v>1000</v>
      </c>
      <c r="F23" t="s">
        <v>127</v>
      </c>
      <c r="G23">
        <v>10</v>
      </c>
      <c r="H23" t="s">
        <v>465</v>
      </c>
      <c r="I23">
        <v>7</v>
      </c>
      <c r="J23" t="str">
        <f t="shared" si="4"/>
        <v/>
      </c>
      <c r="K23"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v>
      </c>
      <c r="L23" t="str">
        <f t="shared" si="6"/>
        <v>{"dy":22,"cd":"EN","cn":7}</v>
      </c>
    </row>
    <row r="24" spans="1:12">
      <c r="A24">
        <v>23</v>
      </c>
      <c r="B24">
        <f t="shared" ca="1" si="1"/>
        <v>0.11524833490272823</v>
      </c>
      <c r="C24">
        <f t="shared" ca="1" si="0"/>
        <v>5.6733425662929382E-2</v>
      </c>
      <c r="D24" t="str">
        <f t="shared" ca="1" si="2"/>
        <v>EN</v>
      </c>
      <c r="E24">
        <f t="shared" ca="1" si="3"/>
        <v>6</v>
      </c>
      <c r="F24" t="s">
        <v>125</v>
      </c>
      <c r="G24">
        <v>800</v>
      </c>
      <c r="H24" t="s">
        <v>129</v>
      </c>
      <c r="I24">
        <v>6</v>
      </c>
      <c r="J24" t="str">
        <f t="shared" si="4"/>
        <v/>
      </c>
      <c r="K24"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v>
      </c>
      <c r="L24" t="str">
        <f t="shared" si="6"/>
        <v>{"dy":23,"cd":"DI","cn":6}</v>
      </c>
    </row>
    <row r="25" spans="1:12">
      <c r="A25">
        <v>24</v>
      </c>
      <c r="B25">
        <f t="shared" ca="1" si="1"/>
        <v>0.71812153750333241</v>
      </c>
      <c r="C25">
        <f t="shared" ca="1" si="0"/>
        <v>0.61081660558605388</v>
      </c>
      <c r="D25" t="str">
        <f t="shared" ca="1" si="2"/>
        <v>GO</v>
      </c>
      <c r="E25">
        <f t="shared" ca="1" si="3"/>
        <v>2300</v>
      </c>
      <c r="F25" t="s">
        <v>127</v>
      </c>
      <c r="G25">
        <v>6</v>
      </c>
      <c r="H25" t="s">
        <v>127</v>
      </c>
      <c r="I25">
        <v>7</v>
      </c>
      <c r="J25" t="str">
        <f t="shared" si="4"/>
        <v/>
      </c>
      <c r="K25"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v>
      </c>
      <c r="L25" t="str">
        <f t="shared" si="6"/>
        <v>{"dy":24,"cd":"EN","cn":7}</v>
      </c>
    </row>
    <row r="26" spans="1:12">
      <c r="A26">
        <v>25</v>
      </c>
      <c r="B26">
        <f t="shared" ca="1" si="1"/>
        <v>0.47399075208957586</v>
      </c>
      <c r="C26">
        <f t="shared" ca="1" si="0"/>
        <v>0.5931897372814271</v>
      </c>
      <c r="D26" t="str">
        <f t="shared" ca="1" si="2"/>
        <v>EN</v>
      </c>
      <c r="E26">
        <f t="shared" ca="1" si="3"/>
        <v>8</v>
      </c>
      <c r="F26" t="s">
        <v>125</v>
      </c>
      <c r="G26">
        <v>700</v>
      </c>
      <c r="H26" t="s">
        <v>125</v>
      </c>
      <c r="I26">
        <v>2600</v>
      </c>
      <c r="J26" t="str">
        <f t="shared" si="4"/>
        <v/>
      </c>
      <c r="K26"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v>
      </c>
      <c r="L26" t="str">
        <f t="shared" si="6"/>
        <v>{"dy":25,"cd":"GO","cn":2600}</v>
      </c>
    </row>
    <row r="27" spans="1:12">
      <c r="A27">
        <v>26</v>
      </c>
      <c r="B27">
        <f t="shared" ca="1" si="1"/>
        <v>0.17465368419938654</v>
      </c>
      <c r="C27">
        <f t="shared" ca="1" si="0"/>
        <v>0.56968370686251724</v>
      </c>
      <c r="D27" t="str">
        <f t="shared" ca="1" si="2"/>
        <v>GO</v>
      </c>
      <c r="E27">
        <f t="shared" ca="1" si="3"/>
        <v>2200</v>
      </c>
      <c r="F27" t="s">
        <v>127</v>
      </c>
      <c r="G27">
        <v>9</v>
      </c>
      <c r="H27" t="s">
        <v>127</v>
      </c>
      <c r="I27">
        <v>6</v>
      </c>
      <c r="J27" t="str">
        <f t="shared" si="4"/>
        <v/>
      </c>
      <c r="K27"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v>
      </c>
      <c r="L27" t="str">
        <f t="shared" si="6"/>
        <v>{"dy":26,"cd":"EN","cn":6}</v>
      </c>
    </row>
    <row r="28" spans="1:12">
      <c r="A28">
        <v>27</v>
      </c>
      <c r="B28">
        <f t="shared" ca="1" si="1"/>
        <v>0.56042397357512186</v>
      </c>
      <c r="C28">
        <f t="shared" ca="1" si="0"/>
        <v>0.58531138993962395</v>
      </c>
      <c r="D28" t="str">
        <f t="shared" ca="1" si="2"/>
        <v>EN</v>
      </c>
      <c r="E28">
        <f t="shared" ca="1" si="3"/>
        <v>8</v>
      </c>
      <c r="F28" t="s">
        <v>127</v>
      </c>
      <c r="G28">
        <v>9</v>
      </c>
      <c r="H28" t="s">
        <v>125</v>
      </c>
      <c r="I28">
        <v>800</v>
      </c>
      <c r="J28" t="str">
        <f t="shared" si="4"/>
        <v/>
      </c>
      <c r="K28"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v>
      </c>
      <c r="L28" t="str">
        <f t="shared" si="6"/>
        <v>{"dy":27,"cd":"GO","cn":800}</v>
      </c>
    </row>
    <row r="29" spans="1:12">
      <c r="A29">
        <v>28</v>
      </c>
      <c r="B29">
        <f t="shared" ca="1" si="1"/>
        <v>0.16008559617315055</v>
      </c>
      <c r="C29">
        <f t="shared" ca="1" si="0"/>
        <v>0.97392862959348969</v>
      </c>
      <c r="D29" t="str">
        <f t="shared" ca="1" si="2"/>
        <v>GO</v>
      </c>
      <c r="E29">
        <f t="shared" ca="1" si="3"/>
        <v>3500</v>
      </c>
      <c r="F29" t="s">
        <v>125</v>
      </c>
      <c r="G29">
        <v>3100</v>
      </c>
      <c r="H29" t="s">
        <v>127</v>
      </c>
      <c r="I29">
        <v>6</v>
      </c>
      <c r="J29" t="str">
        <f t="shared" si="4"/>
        <v/>
      </c>
      <c r="K29"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v>
      </c>
      <c r="L29" t="str">
        <f t="shared" si="6"/>
        <v>{"dy":28,"cd":"EN","cn":6}</v>
      </c>
    </row>
    <row r="30" spans="1:12">
      <c r="A30">
        <v>29</v>
      </c>
      <c r="B30">
        <f t="shared" ca="1" si="1"/>
        <v>0.13927479851082358</v>
      </c>
      <c r="C30">
        <f t="shared" ca="1" si="0"/>
        <v>0.61060677191903079</v>
      </c>
      <c r="D30" t="str">
        <f t="shared" ca="1" si="2"/>
        <v>EN</v>
      </c>
      <c r="E30">
        <f t="shared" ca="1" si="3"/>
        <v>8</v>
      </c>
      <c r="F30" t="s">
        <v>127</v>
      </c>
      <c r="G30">
        <v>7</v>
      </c>
      <c r="H30" t="s">
        <v>125</v>
      </c>
      <c r="I30">
        <v>1800</v>
      </c>
      <c r="J30" t="str">
        <f t="shared" si="4"/>
        <v/>
      </c>
      <c r="K30"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v>
      </c>
      <c r="L30" t="str">
        <f t="shared" si="6"/>
        <v>{"dy":29,"cd":"GO","cn":1800}</v>
      </c>
    </row>
    <row r="31" spans="1:12">
      <c r="A31">
        <v>30</v>
      </c>
      <c r="B31">
        <f t="shared" ca="1" si="1"/>
        <v>0.91242386040830226</v>
      </c>
      <c r="C31">
        <f t="shared" ca="1" si="0"/>
        <v>0.46530676707127772</v>
      </c>
      <c r="D31" t="str">
        <f t="shared" ca="1" si="2"/>
        <v>DI</v>
      </c>
      <c r="E31">
        <f t="shared" ca="1" si="3"/>
        <v>4</v>
      </c>
      <c r="F31" t="s">
        <v>125</v>
      </c>
      <c r="G31">
        <v>1000</v>
      </c>
      <c r="H31" t="s">
        <v>127</v>
      </c>
      <c r="I31">
        <v>8</v>
      </c>
      <c r="J31" t="str">
        <f t="shared" si="4"/>
        <v/>
      </c>
      <c r="K31"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v>
      </c>
      <c r="L31" t="str">
        <f t="shared" si="6"/>
        <v>{"dy":30,"cd":"EN","cn":8}</v>
      </c>
    </row>
    <row r="32" spans="1:12">
      <c r="A32">
        <v>31</v>
      </c>
      <c r="B32">
        <f t="shared" ca="1" si="1"/>
        <v>0.46598653930182932</v>
      </c>
      <c r="C32">
        <f t="shared" ca="1" si="0"/>
        <v>0.97575495396941681</v>
      </c>
      <c r="D32" t="str">
        <f t="shared" ca="1" si="2"/>
        <v>GO</v>
      </c>
      <c r="E32">
        <f t="shared" ca="1" si="3"/>
        <v>3500</v>
      </c>
      <c r="F32" t="s">
        <v>127</v>
      </c>
      <c r="G32">
        <v>6</v>
      </c>
      <c r="H32" t="s">
        <v>125</v>
      </c>
      <c r="I32">
        <v>2100</v>
      </c>
      <c r="J32" t="str">
        <f t="shared" si="4"/>
        <v/>
      </c>
      <c r="K32"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L32" t="str">
        <f t="shared" si="6"/>
        <v>{"dy":31,"cd":"GO","cn":2100}</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tabSelected="1" workbookViewId="0">
      <pane xSplit="2" ySplit="1" topLeftCell="R231" activePane="bottomRight" state="frozen"/>
      <selection pane="topRight" activeCell="C1" sqref="C1"/>
      <selection pane="bottomLeft" activeCell="A2" sqref="A2"/>
      <selection pane="bottomRight" activeCell="AC1" sqref="AC1:AC1048576"/>
    </sheetView>
    <sheetView workbookViewId="1">
      <pane xSplit="2" ySplit="1" topLeftCell="BB2" activePane="bottomRight" state="frozen"/>
      <selection pane="topRight" activeCell="C1" sqref="C1"/>
      <selection pane="bottomLeft" activeCell="A2" sqref="A2"/>
      <selection pane="bottomRight" activeCell="BE2" sqref="BE2"/>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1</v>
      </c>
      <c r="BQ1" t="s">
        <v>264</v>
      </c>
      <c r="BR1" t="s">
        <v>265</v>
      </c>
      <c r="BS1" t="str">
        <f ca="1">IF(COUNTA(BV:BV)&lt;&gt;COUNTA([1]EquipTable!$A:$A),"수량이상","누적")</f>
        <v>누적</v>
      </c>
      <c r="BT1" t="s">
        <v>262</v>
      </c>
      <c r="BU1" t="s">
        <v>263</v>
      </c>
      <c r="BV1" t="s">
        <v>144</v>
      </c>
      <c r="BX1" t="s">
        <v>120</v>
      </c>
      <c r="BY1">
        <v>1</v>
      </c>
      <c r="BZ1" t="str">
        <f ca="1">IF(COUNTA(CA:CA)&lt;&gt;COUNTA([2]ActorTable!$A:$A),"수량이상","누적")</f>
        <v>수량이상</v>
      </c>
      <c r="CA1" t="s">
        <v>166</v>
      </c>
      <c r="CB1" t="s">
        <v>149</v>
      </c>
      <c r="CD1" t="s">
        <v>165</v>
      </c>
    </row>
    <row r="2" spans="1:82">
      <c r="A2">
        <v>1</v>
      </c>
      <c r="B2">
        <v>0</v>
      </c>
      <c r="C2">
        <f>IF(B2&lt;=9,0,
IF(B2=10,1,2))</f>
        <v>0</v>
      </c>
      <c r="D2">
        <f ca="1">RAND()</f>
        <v>0.24561227135778485</v>
      </c>
      <c r="E2">
        <f ca="1">RAND()</f>
        <v>0.34111477800475676</v>
      </c>
      <c r="F2">
        <f ca="1">RAND()</f>
        <v>0.11556863461630995</v>
      </c>
      <c r="G2">
        <f ca="1">RAND()</f>
        <v>0.74045998449212469</v>
      </c>
      <c r="H2">
        <f ca="1">RAND()</f>
        <v>9.4615252864449273E-2</v>
      </c>
      <c r="I2">
        <f ca="1">RAND()</f>
        <v>0.50297152033222525</v>
      </c>
      <c r="M2" t="str">
        <f ca="1">IF(LEN(J2)&lt;&gt;0,J2,VLOOKUP(D2+$B2,$BJ:$BK,MATCH($BK$1,$BJ$1:$BK$1,0),1))</f>
        <v>지정 장비</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Equip3001</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GO</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800</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140</v>
      </c>
      <c r="AU2">
        <f t="shared" ref="AU2:AU15" si="1">COUNTIF(AB:AB,AP2)</f>
        <v>153</v>
      </c>
      <c r="AV2">
        <f ca="1">COUNTIFS(M:M,AP2,T:T,"전설")</f>
        <v>4</v>
      </c>
      <c r="AW2">
        <f>COUNTIFS(AB:AB,AP2,AI:AI,"전설")</f>
        <v>8</v>
      </c>
      <c r="BE2" t="str">
        <f ca="1">"["&amp;
IF(LEFT(OFFSET(AM1,COUNTA(AM:AM)-1,0),1)=",",SUBSTITUTE(OFFSET(AM1,COUNTA(AM:AM)-1,0),",","",1),OFFSET(AM1,COUNTA(AM:AM)-1,0))
&amp;"]"</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p","vl":"Actor0125","cn":75,"pt":"DI","pp":172,"pr":69},{"dy":30,"sl":11,"tp":"fp","vl":"Actor0125","cn":75,"pt":"DI","pp":172,"pr":69},{"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1.3495276653171391E-2</v>
      </c>
      <c r="BQ2">
        <f ca="1">BN2/SUM(BN:BN)</f>
        <v>9.4250706880301613E-3</v>
      </c>
      <c r="BR2">
        <f ca="1">BO2/SUM(BO:BO)</f>
        <v>1.0193679918450561E-2</v>
      </c>
      <c r="BS2">
        <v>0</v>
      </c>
      <c r="BT2">
        <v>0</v>
      </c>
      <c r="BU2">
        <v>0</v>
      </c>
      <c r="BV2" t="str">
        <f ca="1">OFFSET([1]EquipTable!$A$1,ROW()-1,0)</f>
        <v>Equip0001</v>
      </c>
      <c r="BX2">
        <f ca="1">IF(VLOOKUP($CA2,[2]ActorTable!$1:$1048576,MATCH("업데이트순번",[2]ActorTable!$1:$1,0),0)&lt;=$BY$1,1,0)
*IF(MID(CA2,7,1)="2",0.1,1)</f>
        <v>0.1</v>
      </c>
      <c r="BY2">
        <f ca="1">BX2/SUM(BX:BX)</f>
        <v>3.90625E-3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0.31624896870907238</v>
      </c>
      <c r="E3">
        <f ca="1">RAND()</f>
        <v>0.97935107220321971</v>
      </c>
      <c r="F3">
        <f ca="1">RAND()</f>
        <v>2.5049855670659094E-3</v>
      </c>
      <c r="G3">
        <f ca="1">RAND()</f>
        <v>0.10399929973569477</v>
      </c>
      <c r="H3">
        <f ca="1">RAND()</f>
        <v>0.91078272689715956</v>
      </c>
      <c r="I3">
        <f ca="1">RAND()</f>
        <v>0.50737423559716044</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Equip8301</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DI</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94</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382</v>
      </c>
      <c r="W3">
        <v>1</v>
      </c>
      <c r="X3" t="s">
        <v>129</v>
      </c>
      <c r="Z3">
        <v>36</v>
      </c>
      <c r="AA3" t="str">
        <f ca="1">IF(ISBLANK(AB3),"",
VLOOKUP(AB3,OFFSET(INDIRECT("$A:$B"),0,MATCH(AB$1&amp;"_Verify",INDIRECT("$1:$1"),0)-1),2,0)
)</f>
        <v>fe</v>
      </c>
      <c r="AB3" t="s">
        <v>82</v>
      </c>
      <c r="AC3" t="s">
        <v>484</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석공의 망치</v>
      </c>
      <c r="AL3">
        <v>1</v>
      </c>
      <c r="AM3" t="str">
        <f ca="1">IF(ROW()=2,AN3,OFFSET(AM3,-1,0)&amp;IF(LEN(AN3)=0,"",","&amp;AN3))</f>
        <v>{"dy":1,"sl":0,"tp":"upn","vl":"45765","cn":14,"pt":"GO","pr":4200},{"dy":1,"sl":1,"tp":"fe","vl":"Equip4001","cn":1,"pt":"GO","pr":800}</v>
      </c>
      <c r="AN3" t="str">
        <f ca="1">IF(AL3&lt;&gt;1,"",
"{"""&amp;A$1&amp;""":"&amp;A3
&amp;","""&amp;B$1&amp;""":"&amp;B3
&amp;IF(LEN(AA3)=0,"",","""&amp;AA$1&amp;""":"""&amp;AA3&amp;"""")
&amp;IF(LEN(AC3)=0,"",","""&amp;AC$1&amp;""":"""&amp;AC3&amp;"""")
&amp;IF(LEN(AD3)=0,"",","""&amp;AD$1&amp;""":"&amp;AD3)
&amp;IF(LEN(AE3)=0,"",","""&amp;AE$1&amp;""":"""&amp;AE3&amp;"""")
&amp;IF(LEN(AF3)=0,"",","""&amp;AF$1&amp;""":"&amp;AF3)
&amp;IF(LEN(AG3)=0,"",","""&amp;AG$1&amp;""":"&amp;AG3)&amp;"}")</f>
        <v>{"dy":1,"sl":1,"tp":"fe","vl":"Equip4001","cn":1,"pt":"GO","pr":800}</v>
      </c>
      <c r="AP3" t="s">
        <v>83</v>
      </c>
      <c r="AQ3" t="s">
        <v>71</v>
      </c>
      <c r="AR3">
        <v>0</v>
      </c>
      <c r="AS3">
        <v>7</v>
      </c>
      <c r="AT3">
        <f t="shared" ca="1" si="0"/>
        <v>3</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1.3495276653171391E-2</v>
      </c>
      <c r="BQ3">
        <f t="shared" ref="BQ3:BQ66" ca="1" si="6">BN3/SUM(BN:BN)</f>
        <v>9.4250706880301613E-3</v>
      </c>
      <c r="BR3">
        <f t="shared" ref="BR3:BR66" ca="1" si="7">BO3/SUM(BO:BO)</f>
        <v>1.0193679918450561E-2</v>
      </c>
      <c r="BS3">
        <f t="shared" ref="BS3:BU66" ca="1" si="8">BS2+BP2</f>
        <v>1.3495276653171391E-2</v>
      </c>
      <c r="BT3">
        <f t="shared" ca="1" si="8"/>
        <v>9.4250706880301613E-3</v>
      </c>
      <c r="BU3">
        <f t="shared" ca="1" si="8"/>
        <v>1.0193679918450561E-2</v>
      </c>
      <c r="BV3" t="str">
        <f ca="1">OFFSET([1]EquipTable!$A$1,ROW()-1,0)</f>
        <v>Equip0002</v>
      </c>
      <c r="BX3">
        <f ca="1">IF(VLOOKUP($CA3,[2]ActorTable!$1:$1048576,MATCH("업데이트순번",[2]ActorTable!$1:$1,0),0)&lt;=$BY$1,1,0)
*IF(MID(CA3,7,1)="2",0.1,1)</f>
        <v>1</v>
      </c>
      <c r="BY3">
        <f t="shared" ref="BY3:BY45" ca="1" si="9">BX3/SUM(BX:BX)</f>
        <v>3.90625E-2</v>
      </c>
      <c r="BZ3">
        <f t="shared" ref="BZ3:BZ45" ca="1" si="10">BZ2+BY2</f>
        <v>3.90625E-3</v>
      </c>
      <c r="CA3" t="str">
        <f ca="1">OFFSET([2]ActorTable!$A$1,ROW()-1,0)</f>
        <v>Actor1002</v>
      </c>
      <c r="CB3" t="str">
        <f ca="1">VLOOKUP($CA3,[2]ActorTable!$1:$1048576,MATCH("이름참고",[2]ActorTable!$1:$1,0),0)</f>
        <v>소하</v>
      </c>
    </row>
    <row r="4" spans="1:82">
      <c r="A4">
        <v>1</v>
      </c>
      <c r="B4">
        <v>2</v>
      </c>
      <c r="C4">
        <f>IF(B4&lt;=9,0,
IF(B4=10,1,2))</f>
        <v>0</v>
      </c>
      <c r="D4">
        <f ca="1">RAND()</f>
        <v>0.75604653496616914</v>
      </c>
      <c r="E4">
        <f ca="1">RAND()</f>
        <v>0.59999830918592889</v>
      </c>
      <c r="F4">
        <f ca="1">RAND()</f>
        <v>0.89897698069688003</v>
      </c>
      <c r="G4">
        <f ca="1">RAND()</f>
        <v>5.3388395274708067E-2</v>
      </c>
      <c r="H4">
        <f ca="1">RAND()</f>
        <v>0.54395868310374595</v>
      </c>
      <c r="I4">
        <f ca="1">RAND()</f>
        <v>0.32101577268437775</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59999</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10</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3000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{"dy":1,"sl":0,"tp":"upn","vl":"45765","cn":14,"pt":"GO","pr":4200},{"dy":1,"sl":1,"tp":"fe","vl":"Equip4001","cn":1,"pt":"GO","pr":800},{"dy":1,"sl":2,"tp":"upn","vl":"56326","cn":5,"pt":"GO","pr":1500}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1</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1.3495276653171391E-2</v>
      </c>
      <c r="BQ4">
        <f t="shared" ca="1" si="6"/>
        <v>9.4250706880301613E-3</v>
      </c>
      <c r="BR4">
        <f t="shared" ca="1" si="7"/>
        <v>1.0193679918450561E-2</v>
      </c>
      <c r="BS4">
        <f t="shared" ca="1" si="8"/>
        <v>2.6990553306342781E-2</v>
      </c>
      <c r="BT4">
        <f t="shared" ref="BT4:BT67" ca="1" si="11">BT3+BQ3</f>
        <v>1.8850141376060323E-2</v>
      </c>
      <c r="BU4">
        <f t="shared" ref="BU4:BU67" ca="1" si="12">BU3+BR3</f>
        <v>2.0387359836901122E-2</v>
      </c>
      <c r="BV4" t="str">
        <f ca="1">OFFSET([1]EquipTable!$A$1,ROW()-1,0)</f>
        <v>Equip0101</v>
      </c>
      <c r="BX4">
        <f ca="1">IF(VLOOKUP($CA4,[2]ActorTable!$1:$1048576,MATCH("업데이트순번",[2]ActorTable!$1:$1,0),0)&lt;=$BY$1,1,0)
*IF(MID(CA4,7,1)="2",0.1,1)</f>
        <v>1</v>
      </c>
      <c r="BY4">
        <f t="shared" ca="1" si="9"/>
        <v>3.90625E-2</v>
      </c>
      <c r="BZ4">
        <f t="shared" ca="1" si="10"/>
        <v>4.296875E-2</v>
      </c>
      <c r="CA4" t="str">
        <f ca="1">OFFSET([2]ActorTable!$A$1,ROW()-1,0)</f>
        <v>Actor2103</v>
      </c>
      <c r="CB4" t="str">
        <f ca="1">VLOOKUP($CA4,[2]ActorTable!$1:$1048576,MATCH("이름참고",[2]ActorTable!$1:$1,0),0)</f>
        <v>데브샤</v>
      </c>
    </row>
    <row r="5" spans="1:82">
      <c r="A5">
        <v>1</v>
      </c>
      <c r="B5">
        <v>3</v>
      </c>
      <c r="C5">
        <f>IF(B5&lt;=9,0,
IF(B5=10,1,2))</f>
        <v>0</v>
      </c>
      <c r="D5">
        <f ca="1">RAND()</f>
        <v>2.0201278031715897E-2</v>
      </c>
      <c r="E5">
        <f ca="1">RAND()</f>
        <v>0.29059108775551745</v>
      </c>
      <c r="F5">
        <f ca="1">RAND()</f>
        <v>0.16643309925528849</v>
      </c>
      <c r="G5">
        <f ca="1">RAND()</f>
        <v>0.36742606257142563</v>
      </c>
      <c r="H5">
        <f ca="1">RAND()</f>
        <v>0.59527196661559978</v>
      </c>
      <c r="I5">
        <f ca="1">RAND()</f>
        <v>0.27183539095767206</v>
      </c>
      <c r="M5" t="str">
        <f ca="1">IF(LEN(J5)&lt;&gt;0,J5,VLOOKUP(D5+$B5,$BJ:$BK,MATCH($BK$1,$BJ$1:$BK$1,0),1))</f>
        <v>안 지정 캐릭터 PP 영웅등급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29059</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6</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1800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483</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{"dy":1,"sl":0,"tp":"upn","vl":"45765","cn":14,"pt":"GO","pr":4200},{"dy":1,"sl":1,"tp":"fe","vl":"Equip4001","cn":1,"pt":"GO","pr":800},{"dy":1,"sl":2,"tp":"upn","vl":"56326","cn":5,"pt":"GO","pr":1500},{"dy":1,"sl":3,"tp":"fe","vl":"Equip0201","cn":1,"pt":"GO","pr":3400}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0</v>
      </c>
      <c r="AU5">
        <f t="shared" si="1"/>
        <v>19</v>
      </c>
      <c r="AV5">
        <f t="shared" ca="1" si="3"/>
        <v>0</v>
      </c>
      <c r="AW5">
        <f t="shared" si="4"/>
        <v>11</v>
      </c>
      <c r="AZ5">
        <v>1</v>
      </c>
      <c r="BE5">
        <f ca="1">LEN(BE2)</f>
        <v>23499</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1.3495276653171391E-2</v>
      </c>
      <c r="BQ5">
        <f t="shared" ca="1" si="6"/>
        <v>9.4250706880301613E-3</v>
      </c>
      <c r="BR5">
        <f t="shared" ca="1" si="7"/>
        <v>1.0193679918450561E-2</v>
      </c>
      <c r="BS5">
        <f t="shared" ca="1" si="8"/>
        <v>4.048582995951417E-2</v>
      </c>
      <c r="BT5">
        <f t="shared" ca="1" si="11"/>
        <v>2.8275212064090484E-2</v>
      </c>
      <c r="BU5">
        <f t="shared" ca="1" si="12"/>
        <v>3.0581039755351681E-2</v>
      </c>
      <c r="BV5" t="str">
        <f ca="1">OFFSET([1]EquipTable!$A$1,ROW()-1,0)</f>
        <v>Equip0102</v>
      </c>
      <c r="BX5">
        <f ca="1">IF(VLOOKUP($CA5,[2]ActorTable!$1:$1048576,MATCH("업데이트순번",[2]ActorTable!$1:$1,0),0)&lt;=$BY$1,1,0)
*IF(MID(CA5,7,1)="2",0.1,1)</f>
        <v>1</v>
      </c>
      <c r="BY5">
        <f t="shared" ca="1" si="9"/>
        <v>3.90625E-2</v>
      </c>
      <c r="BZ5">
        <f t="shared" ca="1" si="10"/>
        <v>8.203125E-2</v>
      </c>
      <c r="CA5" t="str">
        <f ca="1">OFFSET([2]ActorTable!$A$1,ROW()-1,0)</f>
        <v>Actor0104</v>
      </c>
      <c r="CB5" t="str">
        <f ca="1">VLOOKUP($CA5,[2]ActorTable!$1:$1048576,MATCH("이름참고",[2]ActorTable!$1:$1,0),0)</f>
        <v>베이</v>
      </c>
    </row>
    <row r="6" spans="1:82">
      <c r="A6">
        <v>1</v>
      </c>
      <c r="B6">
        <v>4</v>
      </c>
      <c r="C6">
        <f>IF(B6&lt;=9,0,
IF(B6=10,1,2))</f>
        <v>0</v>
      </c>
      <c r="D6">
        <f ca="1">RAND()</f>
        <v>0.5231860301969129</v>
      </c>
      <c r="E6">
        <f ca="1">RAND()</f>
        <v>0.27954104689079995</v>
      </c>
      <c r="F6">
        <f ca="1">RAND()</f>
        <v>0.9015526331398539</v>
      </c>
      <c r="G6">
        <f ca="1">RAND()</f>
        <v>0.61896318057198063</v>
      </c>
      <c r="H6">
        <f ca="1">RAND()</f>
        <v>0.77182532926298619</v>
      </c>
      <c r="I6">
        <f ca="1">RAND()</f>
        <v>0.93978188590463974</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27954</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6</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1800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4001","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3</v>
      </c>
      <c r="AV6">
        <f t="shared" ca="1" si="3"/>
        <v>0</v>
      </c>
      <c r="AW6">
        <f t="shared" si="4"/>
        <v>0</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1.3495276653171391E-2</v>
      </c>
      <c r="BQ6">
        <f t="shared" ca="1" si="6"/>
        <v>9.4250706880301613E-3</v>
      </c>
      <c r="BR6">
        <f t="shared" ca="1" si="7"/>
        <v>1.0193679918450561E-2</v>
      </c>
      <c r="BS6">
        <f t="shared" ca="1" si="8"/>
        <v>5.3981106612685563E-2</v>
      </c>
      <c r="BT6">
        <f t="shared" ca="1" si="11"/>
        <v>3.7700282752120645E-2</v>
      </c>
      <c r="BU6">
        <f t="shared" ca="1" si="12"/>
        <v>4.0774719673802244E-2</v>
      </c>
      <c r="BV6" t="str">
        <f ca="1">OFFSET([1]EquipTable!$A$1,ROW()-1,0)</f>
        <v>Equip0201</v>
      </c>
      <c r="BX6">
        <f ca="1">IF(VLOOKUP($CA6,[2]ActorTable!$1:$1048576,MATCH("업데이트순번",[2]ActorTable!$1:$1,0),0)&lt;=$BY$1,1,0)
*IF(MID(CA6,7,1)="2",0.1,1)</f>
        <v>1</v>
      </c>
      <c r="BY6">
        <f t="shared" ca="1" si="9"/>
        <v>3.90625E-2</v>
      </c>
      <c r="BZ6">
        <f t="shared" ca="1" si="10"/>
        <v>0.12109375</v>
      </c>
      <c r="CA6" t="str">
        <f ca="1">OFFSET([2]ActorTable!$A$1,ROW()-1,0)</f>
        <v>Actor1005</v>
      </c>
      <c r="CB6" t="str">
        <f ca="1">VLOOKUP($CA6,[2]ActorTable!$1:$1048576,MATCH("이름참고",[2]ActorTable!$1:$1,0),0)</f>
        <v>젤리아</v>
      </c>
    </row>
    <row r="7" spans="1:82">
      <c r="A7">
        <v>1</v>
      </c>
      <c r="B7">
        <v>5</v>
      </c>
      <c r="C7">
        <f>IF(B7&lt;=9,0,
IF(B7=10,1,2))</f>
        <v>0</v>
      </c>
      <c r="D7">
        <f ca="1">RAND()</f>
        <v>0.18118513037797501</v>
      </c>
      <c r="E7">
        <f ca="1">RAND()</f>
        <v>0.97643311019136658</v>
      </c>
      <c r="F7">
        <f ca="1">RAND()</f>
        <v>0.88414063465170112</v>
      </c>
      <c r="G7">
        <f ca="1">RAND()</f>
        <v>0.20837467935456877</v>
      </c>
      <c r="H7">
        <f ca="1">RAND()</f>
        <v>4.855866779695539E-2</v>
      </c>
      <c r="I7">
        <f ca="1">RAND()</f>
        <v>0.13760175273841802</v>
      </c>
      <c r="M7" t="str">
        <f ca="1">IF(LEN(J7)&lt;&gt;0,J7,VLOOKUP(D7+$B7,$BJ:$BK,MATCH($BK$1,$BJ$1:$BK$1,0),1))</f>
        <v>지정 장비</v>
      </c>
      <c r="N7" t="str">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Equip8301</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1</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DI</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90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415</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SMG28</v>
      </c>
      <c r="AL7">
        <v>1</v>
      </c>
      <c r="AM7" t="str">
        <f ca="1">IF(ROW()=2,AN7,OFFSET(AM7,-1,0)&amp;IF(LEN(AN7)=0,"",","&amp;AN7))</f>
        <v>{"dy":1,"sl":0,"tp":"upn","vl":"45765","cn":14,"pt":"GO","pr":4200},{"dy":1,"sl":1,"tp":"fe","vl":"Equip4001","cn":1,"pt":"GO","pr":800},{"dy":1,"sl":2,"tp":"upn","vl":"56326","cn":5,"pt":"GO","pr":1500},{"dy":1,"sl":3,"tp":"fe","vl":"Equip0201","cn":1,"pt":"GO","pr":3400},{"dy":1,"sl":4,"tp":"uph","vl":"71037","cn":10,"pt":"GO","pr":3000},{"dy":1,"sl":5,"tp":"fe","vl":"Equip6002","cn":1,"pt":"GO","pr":2200}</v>
      </c>
      <c r="AN7" t="str">
        <f ca="1">IF(AL7&lt;&gt;1,"",
"{"""&amp;A$1&amp;""":"&amp;A7
&amp;","""&amp;B$1&amp;""":"&amp;B7
&amp;IF(LEN(AA7)=0,"",","""&amp;AA$1&amp;""":"""&amp;AA7&amp;"""")
&amp;IF(LEN(AC7)=0,"",","""&amp;AC$1&amp;""":"""&amp;AC7&amp;"""")
&amp;IF(LEN(AD7)=0,"",","""&amp;AD$1&amp;""":"&amp;AD7)
&amp;IF(LEN(AE7)=0,"",","""&amp;AE$1&amp;""":"""&amp;AE7&amp;"""")
&amp;IF(LEN(AF7)=0,"",","""&amp;AF$1&amp;""":"&amp;AF7)
&amp;IF(LEN(AG7)=0,"",","""&amp;AG$1&amp;""":"&amp;AG7)&amp;"}")</f>
        <v>{"dy":1,"sl":5,"tp":"fe","vl":"Equip6002","cn":1,"pt":"GO","pr":2200}</v>
      </c>
      <c r="AP7" t="s">
        <v>87</v>
      </c>
      <c r="AQ7" t="s">
        <v>78</v>
      </c>
      <c r="AR7">
        <v>8</v>
      </c>
      <c r="AS7">
        <v>11</v>
      </c>
      <c r="AT7">
        <f t="shared" ca="1" si="0"/>
        <v>0</v>
      </c>
      <c r="AU7">
        <f t="shared" si="1"/>
        <v>10</v>
      </c>
      <c r="AV7">
        <f t="shared" ca="1" si="3"/>
        <v>0</v>
      </c>
      <c r="AW7">
        <f t="shared" si="4"/>
        <v>5</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1.3495276653171391E-2</v>
      </c>
      <c r="BQ7">
        <f t="shared" ca="1" si="6"/>
        <v>9.4250706880301613E-3</v>
      </c>
      <c r="BR7">
        <f t="shared" ca="1" si="7"/>
        <v>1.0193679918450561E-2</v>
      </c>
      <c r="BS7">
        <f t="shared" ca="1" si="8"/>
        <v>6.7476383265856948E-2</v>
      </c>
      <c r="BT7">
        <f t="shared" ca="1" si="11"/>
        <v>4.7125353440150806E-2</v>
      </c>
      <c r="BU7">
        <f t="shared" ca="1" si="12"/>
        <v>5.0968399592252807E-2</v>
      </c>
      <c r="BV7" t="str">
        <f ca="1">OFFSET([1]EquipTable!$A$1,ROW()-1,0)</f>
        <v>Equip0202</v>
      </c>
      <c r="BX7">
        <f ca="1">IF(VLOOKUP($CA7,[2]ActorTable!$1:$1048576,MATCH("업데이트순번",[2]ActorTable!$1:$1,0),0)&lt;=$BY$1,1,0)
*IF(MID(CA7,7,1)="2",0.1,1)</f>
        <v>0</v>
      </c>
      <c r="BY7">
        <f t="shared" ca="1" si="9"/>
        <v>0</v>
      </c>
      <c r="BZ7">
        <f t="shared" ca="1" si="10"/>
        <v>0.16015625</v>
      </c>
      <c r="CA7" t="str">
        <f ca="1">OFFSET([2]ActorTable!$A$1,ROW()-1,0)</f>
        <v>Actor9906</v>
      </c>
      <c r="CB7" t="str">
        <f ca="1">VLOOKUP($CA7,[2]ActorTable!$1:$1048576,MATCH("이름참고",[2]ActorTable!$1:$1,0),0)</f>
        <v>스트링없음</v>
      </c>
    </row>
    <row r="8" spans="1:82">
      <c r="A8">
        <v>1</v>
      </c>
      <c r="B8">
        <v>6</v>
      </c>
      <c r="C8">
        <f>IF(B8&lt;=9,0,
IF(B8=10,1,2))</f>
        <v>0</v>
      </c>
      <c r="D8">
        <f ca="1">RAND()</f>
        <v>0.95969648037147848</v>
      </c>
      <c r="E8">
        <f ca="1">RAND()</f>
        <v>0.3130073612923413</v>
      </c>
      <c r="F8">
        <f ca="1">RAND()</f>
        <v>0.60345988233977477</v>
      </c>
      <c r="G8">
        <f ca="1">RAND()</f>
        <v>0.25511229225756293</v>
      </c>
      <c r="H8">
        <f ca="1">RAND()</f>
        <v>1.3347824043161371E-2</v>
      </c>
      <c r="I8">
        <f ca="1">RAND()</f>
        <v>0.85723135443357035</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Equip4001</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GO</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900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294</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템플러 쉴드</v>
      </c>
      <c r="AL8">
        <v>1</v>
      </c>
      <c r="AM8" t="str">
        <f ca="1">IF(ROW()=2,AN8,OFFSET(AM8,-1,0)&amp;IF(LEN(AN8)=0,"",","&amp;AN8))</f>
        <v>{"dy":1,"sl":0,"tp":"upn","vl":"45765","cn":14,"pt":"GO","pr":4200},{"dy":1,"sl":1,"tp":"fe","vl":"Equip4001","cn":1,"pt":"GO","pr":800},{"dy":1,"sl":2,"tp":"upn","vl":"56326","cn":5,"pt":"GO","pr":1500},{"dy":1,"sl":3,"tp":"fe","vl":"Equip0201","cn":1,"pt":"GO","pr":3400},{"dy":1,"sl":4,"tp":"uph","vl":"71037","cn":10,"pt":"GO","pr":3000},{"dy":1,"sl":5,"tp":"fe","vl":"Equip6002","cn":1,"pt":"GO","pr":2200},{"dy":1,"sl":6,"tp":"fe","vl":"Equip7001","cn":1,"pt":"GO","pr":1900}</v>
      </c>
      <c r="AN8" t="str">
        <f ca="1">IF(AL8&lt;&gt;1,"",
"{"""&amp;A$1&amp;""":"&amp;A8
&amp;","""&amp;B$1&amp;""":"&amp;B8
&amp;IF(LEN(AA8)=0,"",","""&amp;AA$1&amp;""":"""&amp;AA8&amp;"""")
&amp;IF(LEN(AC8)=0,"",","""&amp;AC$1&amp;""":"""&amp;AC8&amp;"""")
&amp;IF(LEN(AD8)=0,"",","""&amp;AD$1&amp;""":"&amp;AD8)
&amp;IF(LEN(AE8)=0,"",","""&amp;AE$1&amp;""":"""&amp;AE8&amp;"""")
&amp;IF(LEN(AF8)=0,"",","""&amp;AF$1&amp;""":"&amp;AF8)
&amp;IF(LEN(AG8)=0,"",","""&amp;AG$1&amp;""":"&amp;AG8)&amp;"}")</f>
        <v>{"dy":1,"sl":6,"tp":"fe","vl":"Equip7001","cn":1,"pt":"GO","pr":1900}</v>
      </c>
      <c r="AP8" t="s">
        <v>88</v>
      </c>
      <c r="AQ8" t="s">
        <v>79</v>
      </c>
      <c r="AR8">
        <v>8</v>
      </c>
      <c r="AS8">
        <v>11</v>
      </c>
      <c r="AT8">
        <f t="shared" ca="1" si="0"/>
        <v>0</v>
      </c>
      <c r="AU8">
        <f t="shared" si="1"/>
        <v>10</v>
      </c>
      <c r="AV8">
        <f t="shared" ca="1" si="3"/>
        <v>0</v>
      </c>
      <c r="AW8">
        <f t="shared" si="4"/>
        <v>0</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1.3495276653171391E-2</v>
      </c>
      <c r="BQ8">
        <f t="shared" ca="1" si="6"/>
        <v>9.4250706880301613E-3</v>
      </c>
      <c r="BR8">
        <f t="shared" ca="1" si="7"/>
        <v>1.0193679918450561E-2</v>
      </c>
      <c r="BS8">
        <f t="shared" ca="1" si="8"/>
        <v>8.0971659919028341E-2</v>
      </c>
      <c r="BT8">
        <f t="shared" ca="1" si="11"/>
        <v>5.6550424128180968E-2</v>
      </c>
      <c r="BU8">
        <f t="shared" ca="1" si="12"/>
        <v>6.116207951070337E-2</v>
      </c>
      <c r="BV8" t="str">
        <f ca="1">OFFSET([1]EquipTable!$A$1,ROW()-1,0)</f>
        <v>Equip0301</v>
      </c>
      <c r="BX8">
        <f ca="1">IF(VLOOKUP($CA8,[2]ActorTable!$1:$1048576,MATCH("업데이트순번",[2]ActorTable!$1:$1,0),0)&lt;=$BY$1,1,0)
*IF(MID(CA8,7,1)="2",0.1,1)</f>
        <v>1</v>
      </c>
      <c r="BY8">
        <f t="shared" ca="1" si="9"/>
        <v>3.90625E-2</v>
      </c>
      <c r="BZ8">
        <f t="shared" ca="1" si="10"/>
        <v>0.16015625</v>
      </c>
      <c r="CA8" t="str">
        <f ca="1">OFFSET([2]ActorTable!$A$1,ROW()-1,0)</f>
        <v>Actor0007</v>
      </c>
      <c r="CB8" t="str">
        <f ca="1">VLOOKUP($CA8,[2]ActorTable!$1:$1048576,MATCH("이름참고",[2]ActorTable!$1:$1,0),0)</f>
        <v>헤르윈</v>
      </c>
    </row>
    <row r="9" spans="1:82">
      <c r="A9">
        <v>1</v>
      </c>
      <c r="B9">
        <v>7</v>
      </c>
      <c r="C9">
        <f>IF(B9&lt;=9,0,
IF(B9=10,1,2))</f>
        <v>0</v>
      </c>
      <c r="D9">
        <f ca="1">RAND()</f>
        <v>0.41034192096983457</v>
      </c>
      <c r="E9">
        <f ca="1">RAND()</f>
        <v>0.75720927534354987</v>
      </c>
      <c r="F9">
        <f ca="1">RAND()</f>
        <v>0.44094493728351181</v>
      </c>
      <c r="G9">
        <f ca="1">RAND()</f>
        <v>0.28506509026748894</v>
      </c>
      <c r="H9">
        <f ca="1">RAND()</f>
        <v>0.94769759463490988</v>
      </c>
      <c r="I9">
        <f ca="1">RAND()</f>
        <v>0.20791812856108083</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Equip8101</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7700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237</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왕조의 블레이드</v>
      </c>
      <c r="AL9">
        <v>1</v>
      </c>
      <c r="AM9" t="str">
        <f ca="1">IF(ROW()=2,AN9,OFFSET(AM9,-1,0)&amp;IF(LEN(AN9)=0,"",","&amp;AN9))</f>
        <v>{"dy":1,"sl":0,"tp":"upn","vl":"45765","cn":14,"pt":"GO","pr":4200},{"dy":1,"sl":1,"tp":"fe","vl":"Equip4001","cn":1,"pt":"GO","pr":800},{"dy":1,"sl":2,"tp":"upn","vl":"56326","cn":5,"pt":"GO","pr":1500},{"dy":1,"sl":3,"tp":"fe","vl":"Equip0201","cn":1,"pt":"GO","pr":3400},{"dy":1,"sl":4,"tp":"uph","vl":"71037","cn":10,"pt":"GO","pr":3000},{"dy":1,"sl":5,"tp":"fe","vl":"Equip6002","cn":1,"pt":"GO","pr":2200},{"dy":1,"sl":6,"tp":"fe","vl":"Equip7001","cn":1,"pt":"GO","pr":1900},{"dy":1,"sl":7,"tp":"fe","vl":"Equip8102","cn":1,"pt":"GO","pr":7800}</v>
      </c>
      <c r="AN9" t="str">
        <f ca="1">IF(AL9&lt;&gt;1,"",
"{"""&amp;A$1&amp;""":"&amp;A9
&amp;","""&amp;B$1&amp;""":"&amp;B9
&amp;IF(LEN(AA9)=0,"",","""&amp;AA$1&amp;""":"""&amp;AA9&amp;"""")
&amp;IF(LEN(AC9)=0,"",","""&amp;AC$1&amp;""":"""&amp;AC9&amp;"""")
&amp;IF(LEN(AD9)=0,"",","""&amp;AD$1&amp;""":"&amp;AD9)
&amp;IF(LEN(AE9)=0,"",","""&amp;AE$1&amp;""":"""&amp;AE9&amp;"""")
&amp;IF(LEN(AF9)=0,"",","""&amp;AF$1&amp;""":"&amp;AF9)
&amp;IF(LEN(AG9)=0,"",","""&amp;AG$1&amp;""":"&amp;AG9)&amp;"}")</f>
        <v>{"dy":1,"sl":7,"tp":"fe","vl":"Equip8102","cn":1,"pt":"GO","pr":7800}</v>
      </c>
      <c r="AP9" t="s">
        <v>89</v>
      </c>
      <c r="AQ9" t="s">
        <v>80</v>
      </c>
      <c r="AR9">
        <v>8</v>
      </c>
      <c r="AS9">
        <v>11</v>
      </c>
      <c r="AT9">
        <f t="shared" ca="1" si="0"/>
        <v>0</v>
      </c>
      <c r="AU9">
        <f t="shared" si="1"/>
        <v>10</v>
      </c>
      <c r="AV9">
        <f t="shared" ca="1" si="3"/>
        <v>0</v>
      </c>
      <c r="AW9">
        <f t="shared" si="4"/>
        <v>0</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1.3495276653171391E-2</v>
      </c>
      <c r="BQ9">
        <f t="shared" ca="1" si="6"/>
        <v>9.4250706880301613E-3</v>
      </c>
      <c r="BR9">
        <f t="shared" ca="1" si="7"/>
        <v>1.0193679918450561E-2</v>
      </c>
      <c r="BS9">
        <f t="shared" ca="1" si="8"/>
        <v>9.4466936572199733E-2</v>
      </c>
      <c r="BT9">
        <f t="shared" ca="1" si="11"/>
        <v>6.5975494816211122E-2</v>
      </c>
      <c r="BU9">
        <f t="shared" ca="1" si="12"/>
        <v>7.1355759429153925E-2</v>
      </c>
      <c r="BV9" t="str">
        <f ca="1">OFFSET([1]EquipTable!$A$1,ROW()-1,0)</f>
        <v>Equip0302</v>
      </c>
      <c r="BX9">
        <f ca="1">IF(VLOOKUP($CA9,[2]ActorTable!$1:$1048576,MATCH("업데이트순번",[2]ActorTable!$1:$1,0),0)&lt;=$BY$1,1,0)
*IF(MID(CA9,7,1)="2",0.1,1)</f>
        <v>1</v>
      </c>
      <c r="BY9">
        <f t="shared" ca="1" si="9"/>
        <v>3.90625E-2</v>
      </c>
      <c r="BZ9">
        <f t="shared" ca="1" si="10"/>
        <v>0.19921875</v>
      </c>
      <c r="CA9" t="str">
        <f ca="1">OFFSET([2]ActorTable!$A$1,ROW()-1,0)</f>
        <v>Actor1108</v>
      </c>
      <c r="CB9" t="str">
        <f ca="1">VLOOKUP($CA9,[2]ActorTable!$1:$1048576,MATCH("이름참고",[2]ActorTable!$1:$1,0),0)</f>
        <v>테이슨</v>
      </c>
    </row>
    <row r="10" spans="1:82">
      <c r="A10">
        <v>1</v>
      </c>
      <c r="B10">
        <v>8</v>
      </c>
      <c r="C10">
        <f>IF(B10&lt;=9,0,
IF(B10=10,1,2))</f>
        <v>0</v>
      </c>
      <c r="D10">
        <f ca="1">RAND()</f>
        <v>0.84377024380689913</v>
      </c>
      <c r="E10">
        <f ca="1">RAND()</f>
        <v>0.16254106029078708</v>
      </c>
      <c r="F10">
        <f ca="1">RAND()</f>
        <v>0.71139937194599967</v>
      </c>
      <c r="G10">
        <f ca="1">RAND()</f>
        <v>0.71561324664746184</v>
      </c>
      <c r="H10">
        <f ca="1">RAND()</f>
        <v>0.14367658142940576</v>
      </c>
      <c r="I10">
        <f ca="1">RAND()</f>
        <v>5.4712382085767453E-2</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
      </c>
      <c r="AL10">
        <v>1</v>
      </c>
      <c r="AM10" t="str">
        <f ca="1">IF(ROW()=2,AN10,OFFSET(AM10,-1,0)&amp;IF(LEN(AN10)=0,"",","&amp;AN10))</f>
        <v>{"dy":1,"sl":0,"tp":"upn","vl":"45765","cn":14,"pt":"GO","pr":4200},{"dy":1,"sl":1,"tp":"fe","vl":"Equip4001","cn":1,"pt":"GO","pr":800},{"dy":1,"sl":2,"tp":"upn","vl":"56326","cn":5,"pt":"GO","pr":1500},{"dy":1,"sl":3,"tp":"fe","vl":"Equip0201","cn":1,"pt":"GO","pr":3400},{"dy":1,"sl":4,"tp":"uph","vl":"71037","cn":10,"pt":"GO","pr":3000},{"dy":1,"sl":5,"tp":"fe","vl":"Equip6002","cn":1,"pt":"GO","pr":2200},{"dy":1,"sl":6,"tp":"fe","vl":"Equip7001","cn":1,"pt":"GO","pr":1900},{"dy":1,"sl":7,"tp":"fe","vl":"Equip8102","cn":1,"pt":"GO","pr":7800},{"dy":1,"sl":8}</v>
      </c>
      <c r="AN10" t="str">
        <f ca="1">IF(AL10&lt;&gt;1,"",
"{"""&amp;A$1&amp;""":"&amp;A10
&amp;","""&amp;B$1&amp;""":"&amp;B10
&amp;IF(LEN(AA10)=0,"",","""&amp;AA$1&amp;""":"""&amp;AA10&amp;"""")
&amp;IF(LEN(AC10)=0,"",","""&amp;AC$1&amp;""":"""&amp;AC10&amp;"""")
&amp;IF(LEN(AD10)=0,"",","""&amp;AD$1&amp;""":"&amp;AD10)
&amp;IF(LEN(AE10)=0,"",","""&amp;AE$1&amp;""":"""&amp;AE10&amp;"""")
&amp;IF(LEN(AF10)=0,"",","""&amp;AF$1&amp;""":"&amp;AF10)
&amp;IF(LEN(AG10)=0,"",","""&amp;AG$1&amp;""":"&amp;AG10)&amp;"}")</f>
        <v>{"dy":1,"sl":8}</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1.3495276653171392E-3</v>
      </c>
      <c r="BQ10">
        <f t="shared" ca="1" si="6"/>
        <v>9.4250706880301622E-4</v>
      </c>
      <c r="BR10">
        <f t="shared" ca="1" si="7"/>
        <v>1.0193679918450561E-3</v>
      </c>
      <c r="BS10">
        <f t="shared" ca="1" si="8"/>
        <v>0.10796221322537113</v>
      </c>
      <c r="BT10">
        <f t="shared" ca="1" si="11"/>
        <v>7.540056550424129E-2</v>
      </c>
      <c r="BU10">
        <f t="shared" ca="1" si="12"/>
        <v>8.1549439347604488E-2</v>
      </c>
      <c r="BV10" t="str">
        <f ca="1">OFFSET([1]EquipTable!$A$1,ROW()-1,0)</f>
        <v>Equip0401</v>
      </c>
      <c r="BX10">
        <f ca="1">IF(VLOOKUP($CA10,[2]ActorTable!$1:$1048576,MATCH("업데이트순번",[2]ActorTable!$1:$1,0),0)&lt;=$BY$1,1,0)
*IF(MID(CA10,7,1)="2",0.1,1)</f>
        <v>1</v>
      </c>
      <c r="BY10">
        <f t="shared" ca="1" si="9"/>
        <v>3.90625E-2</v>
      </c>
      <c r="BZ10">
        <f t="shared" ca="1" si="10"/>
        <v>0.23828125</v>
      </c>
      <c r="CA10" t="str">
        <f ca="1">OFFSET([2]ActorTable!$A$1,ROW()-1,0)</f>
        <v>Actor1109</v>
      </c>
      <c r="CB10" t="str">
        <f ca="1">VLOOKUP($CA10,[2]ActorTable!$1:$1048576,MATCH("이름참고",[2]ActorTable!$1:$1,0),0)</f>
        <v>닉스</v>
      </c>
    </row>
    <row r="11" spans="1:82">
      <c r="A11">
        <v>1</v>
      </c>
      <c r="B11">
        <v>9</v>
      </c>
      <c r="C11">
        <f>IF(B11&lt;=9,0,
IF(B11=10,1,2))</f>
        <v>0</v>
      </c>
      <c r="D11">
        <f ca="1">RAND()</f>
        <v>0.52014682127088963</v>
      </c>
      <c r="E11">
        <f ca="1">RAND()</f>
        <v>0.74354691395151373</v>
      </c>
      <c r="F11">
        <f ca="1">RAND()</f>
        <v>0.39188319926942894</v>
      </c>
      <c r="G11">
        <f ca="1">RAND()</f>
        <v>0.7423460224680164</v>
      </c>
      <c r="H11">
        <f ca="1">RAND()</f>
        <v>0.60357354442519739</v>
      </c>
      <c r="I11">
        <f ca="1">RAND()</f>
        <v>0.16128940664336933</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
      </c>
      <c r="AL11">
        <v>1</v>
      </c>
      <c r="AM11" t="str">
        <f ca="1">IF(ROW()=2,AN11,OFFSET(AM11,-1,0)&amp;IF(LEN(AN11)=0,"",","&amp;AN11))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v>
      </c>
      <c r="AN11" t="str">
        <f ca="1">IF(AL11&lt;&gt;1,"",
"{"""&amp;A$1&amp;""":"&amp;A11
&amp;","""&amp;B$1&amp;""":"&amp;B11
&amp;IF(LEN(AA11)=0,"",","""&amp;AA$1&amp;""":"""&amp;AA11&amp;"""")
&amp;IF(LEN(AC11)=0,"",","""&amp;AC$1&amp;""":"""&amp;AC11&amp;"""")
&amp;IF(LEN(AD11)=0,"",","""&amp;AD$1&amp;""":"&amp;AD11)
&amp;IF(LEN(AE11)=0,"",","""&amp;AE$1&amp;""":"""&amp;AE11&amp;"""")
&amp;IF(LEN(AF11)=0,"",","""&amp;AF$1&amp;""":"&amp;AF11)
&amp;IF(LEN(AG11)=0,"",","""&amp;AG$1&amp;""":"&amp;AG11)&amp;"}")</f>
        <v>{"dy":1,"sl":9}</v>
      </c>
      <c r="AP11" t="s">
        <v>286</v>
      </c>
      <c r="AQ11" t="s">
        <v>289</v>
      </c>
      <c r="AR11">
        <v>8</v>
      </c>
      <c r="AS11">
        <v>11</v>
      </c>
      <c r="AT11">
        <f t="shared" ca="1" si="14"/>
        <v>0</v>
      </c>
      <c r="AU11">
        <f t="shared" si="15"/>
        <v>7</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1.3495276653171392E-3</v>
      </c>
      <c r="BQ11">
        <f t="shared" ca="1" si="6"/>
        <v>9.4250706880301622E-4</v>
      </c>
      <c r="BR11">
        <f t="shared" ca="1" si="7"/>
        <v>1.0193679918450561E-3</v>
      </c>
      <c r="BS11">
        <f t="shared" ca="1" si="8"/>
        <v>0.10931174089068826</v>
      </c>
      <c r="BT11">
        <f t="shared" ca="1" si="11"/>
        <v>7.6343072573044304E-2</v>
      </c>
      <c r="BU11">
        <f t="shared" ca="1" si="12"/>
        <v>8.2568807339449546E-2</v>
      </c>
      <c r="BV11" t="str">
        <f ca="1">OFFSET([1]EquipTable!$A$1,ROW()-1,0)</f>
        <v>Equip0402</v>
      </c>
      <c r="BX11">
        <f ca="1">IF(VLOOKUP($CA11,[2]ActorTable!$1:$1048576,MATCH("업데이트순번",[2]ActorTable!$1:$1,0),0)&lt;=$BY$1,1,0)
*IF(MID(CA11,7,1)="2",0.1,1)</f>
        <v>1</v>
      </c>
      <c r="BY11">
        <f t="shared" ca="1" si="9"/>
        <v>3.90625E-2</v>
      </c>
      <c r="BZ11">
        <f t="shared" ca="1" si="10"/>
        <v>0.27734375</v>
      </c>
      <c r="CA11" t="str">
        <f ca="1">OFFSET([2]ActorTable!$A$1,ROW()-1,0)</f>
        <v>Actor2010</v>
      </c>
      <c r="CB11" t="str">
        <f ca="1">VLOOKUP($CA11,[2]ActorTable!$1:$1048576,MATCH("이름참고",[2]ActorTable!$1:$1,0),0)</f>
        <v>그루퍼스</v>
      </c>
    </row>
    <row r="12" spans="1:82">
      <c r="A12">
        <v>2</v>
      </c>
      <c r="B12">
        <v>0</v>
      </c>
      <c r="C12">
        <f>IF(B12&lt;=9,0,
IF(B12=10,1,2))</f>
        <v>0</v>
      </c>
      <c r="D12">
        <f ca="1">RAND()</f>
        <v>0.18516075489602779</v>
      </c>
      <c r="E12">
        <f ca="1">RAND()</f>
        <v>8.387855994982929E-2</v>
      </c>
      <c r="F12">
        <f ca="1">RAND()</f>
        <v>8.0764165014200251E-2</v>
      </c>
      <c r="G12">
        <f ca="1">RAND()</f>
        <v>0.64216367644770522</v>
      </c>
      <c r="H12">
        <f ca="1">RAND()</f>
        <v>0.98467554442999228</v>
      </c>
      <c r="I12">
        <f ca="1">RAND()</f>
        <v>0.44062639642030932</v>
      </c>
      <c r="M12" t="str">
        <f ca="1">IF(LEN(J12)&lt;&gt;0,J12,VLOOKUP(D12+$B12,$BJ:$BK,MATCH($BK$1,$BJ$1:$BK$1,0),1))</f>
        <v>지정 장비</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Equip0301</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GO</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7400</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424</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사파이어 대거</v>
      </c>
      <c r="AL12">
        <v>1</v>
      </c>
      <c r="AM12" t="str">
        <f ca="1">IF(ROW()=2,AN12,OFFSET(AM12,-1,0)&amp;IF(LEN(AN12)=0,"",","&amp;AN12))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{"dy":2,"sl":0,"tp":"fe","vl":"Equip1201","cn":1,"pt":"GO","pr":3300}</v>
      </c>
      <c r="AP12" t="s">
        <v>287</v>
      </c>
      <c r="AQ12" t="s">
        <v>290</v>
      </c>
      <c r="AR12">
        <v>8</v>
      </c>
      <c r="AS12">
        <v>11</v>
      </c>
      <c r="AT12">
        <f t="shared" ca="1" si="14"/>
        <v>0</v>
      </c>
      <c r="AU12">
        <f t="shared" si="15"/>
        <v>7</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1.3495276653171392E-3</v>
      </c>
      <c r="BQ12">
        <f t="shared" ca="1" si="6"/>
        <v>9.4250706880301622E-4</v>
      </c>
      <c r="BR12">
        <f t="shared" ca="1" si="7"/>
        <v>1.0193679918450561E-3</v>
      </c>
      <c r="BS12">
        <f t="shared" ca="1" si="8"/>
        <v>0.1106612685560054</v>
      </c>
      <c r="BT12">
        <f t="shared" ca="1" si="11"/>
        <v>7.7285579641847318E-2</v>
      </c>
      <c r="BU12">
        <f t="shared" ca="1" si="12"/>
        <v>8.3588175331294604E-2</v>
      </c>
      <c r="BV12" t="str">
        <f ca="1">OFFSET([1]EquipTable!$A$1,ROW()-1,0)</f>
        <v>Equip0403</v>
      </c>
      <c r="BX12">
        <f ca="1">IF(VLOOKUP($CA12,[2]ActorTable!$1:$1048576,MATCH("업데이트순번",[2]ActorTable!$1:$1,0),0)&lt;=$BY$1,1,0)
*IF(MID(CA12,7,1)="2",0.1,1)</f>
        <v>1</v>
      </c>
      <c r="BY12">
        <f t="shared" ca="1" si="9"/>
        <v>3.90625E-2</v>
      </c>
      <c r="BZ12">
        <f t="shared" ca="1" si="10"/>
        <v>0.31640625</v>
      </c>
      <c r="CA12" t="str">
        <f ca="1">OFFSET([2]ActorTable!$A$1,ROW()-1,0)</f>
        <v>Actor2011</v>
      </c>
      <c r="CB12" t="str">
        <f ca="1">VLOOKUP($CA12,[2]ActorTable!$1:$1048576,MATCH("이름참고",[2]ActorTable!$1:$1,0),0)</f>
        <v>클라크</v>
      </c>
    </row>
    <row r="13" spans="1:82">
      <c r="A13">
        <v>2</v>
      </c>
      <c r="B13">
        <v>1</v>
      </c>
      <c r="C13">
        <f>IF(B13&lt;=9,0,
IF(B13=10,1,2))</f>
        <v>0</v>
      </c>
      <c r="D13">
        <f ca="1">RAND()</f>
        <v>0.61577381217808658</v>
      </c>
      <c r="E13">
        <f ca="1">RAND()</f>
        <v>0.97440920075953963</v>
      </c>
      <c r="F13">
        <f ca="1">RAND()</f>
        <v>0.11300917325519311</v>
      </c>
      <c r="G13">
        <f ca="1">RAND()</f>
        <v>0.11700738940652078</v>
      </c>
      <c r="H13">
        <f ca="1">RAND()</f>
        <v>0.11967920120063813</v>
      </c>
      <c r="I13">
        <f ca="1">RAND()</f>
        <v>0.53367805039073313</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Equip8301</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DI</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94</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1.3495276653171392E-3</v>
      </c>
      <c r="BQ13">
        <f t="shared" ca="1" si="6"/>
        <v>9.4250706880301622E-4</v>
      </c>
      <c r="BR13">
        <f t="shared" ca="1" si="7"/>
        <v>1.0193679918450561E-3</v>
      </c>
      <c r="BS13">
        <f t="shared" ca="1" si="8"/>
        <v>0.11201079622132254</v>
      </c>
      <c r="BT13">
        <f t="shared" ca="1" si="11"/>
        <v>7.8228086710650332E-2</v>
      </c>
      <c r="BU13">
        <f t="shared" ca="1" si="12"/>
        <v>8.4607543323139661E-2</v>
      </c>
      <c r="BV13" t="str">
        <f ca="1">OFFSET([1]EquipTable!$A$1,ROW()-1,0)</f>
        <v>Equip0404</v>
      </c>
      <c r="BX13">
        <f ca="1">IF(VLOOKUP($CA13,[2]ActorTable!$1:$1048576,MATCH("업데이트순번",[2]ActorTable!$1:$1,0),0)&lt;=$BY$1,1,0)
*IF(MID(CA13,7,1)="2",0.1,1)</f>
        <v>0</v>
      </c>
      <c r="BY13">
        <f t="shared" ca="1" si="9"/>
        <v>0</v>
      </c>
      <c r="BZ13">
        <f t="shared" ca="1" si="10"/>
        <v>0.35546875</v>
      </c>
      <c r="CA13" t="str">
        <f ca="1">OFFSET([2]ActorTable!$A$1,ROW()-1,0)</f>
        <v>Actor3212</v>
      </c>
      <c r="CB13" t="str">
        <f ca="1">VLOOKUP($CA13,[2]ActorTable!$1:$1048576,MATCH("이름참고",[2]ActorTable!$1:$1,0),0)</f>
        <v>메릴</v>
      </c>
    </row>
    <row r="14" spans="1:82">
      <c r="A14">
        <v>2</v>
      </c>
      <c r="B14">
        <v>2</v>
      </c>
      <c r="C14">
        <f>IF(B14&lt;=9,0,
IF(B14=10,1,2))</f>
        <v>0</v>
      </c>
      <c r="D14">
        <f ca="1">RAND()</f>
        <v>8.525050504113596E-2</v>
      </c>
      <c r="E14">
        <f ca="1">RAND()</f>
        <v>0.81042393701962645</v>
      </c>
      <c r="F14">
        <f ca="1">RAND()</f>
        <v>0.67627236014844294</v>
      </c>
      <c r="G14">
        <f ca="1">RAND()</f>
        <v>0.87820364155135189</v>
      </c>
      <c r="H14">
        <f ca="1">RAND()</f>
        <v>0.94055000937937538</v>
      </c>
      <c r="I14">
        <f ca="1">RAND()</f>
        <v>0.18017652376640814</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81042</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12</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3600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485</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얼룩진 도끼</v>
      </c>
      <c r="AL14">
        <v>1</v>
      </c>
      <c r="AM14" t="str">
        <f ca="1">IF(ROW()=2,AN14,OFFSET(AM14,-1,0)&amp;IF(LEN(AN14)=0,"",","&amp;AN14))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{"dy":2,"sl":2,"tp":"fe","vl":"Equip0002","cn":1,"pt":"GO","pr":600}</v>
      </c>
      <c r="AP14" t="s">
        <v>92</v>
      </c>
      <c r="AQ14" t="s">
        <v>76</v>
      </c>
      <c r="AR14">
        <v>0</v>
      </c>
      <c r="AS14">
        <v>11</v>
      </c>
      <c r="AT14">
        <f t="shared" ca="1" si="0"/>
        <v>59</v>
      </c>
      <c r="AU14">
        <f t="shared" si="1"/>
        <v>57</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0.11336032388663968</v>
      </c>
      <c r="BT14">
        <f t="shared" ca="1" si="11"/>
        <v>7.9170593779453347E-2</v>
      </c>
      <c r="BU14">
        <f t="shared" ca="1" si="12"/>
        <v>8.5626911314984719E-2</v>
      </c>
      <c r="BV14" t="str">
        <f ca="1">OFFSET([1]EquipTable!$A$1,ROW()-1,0)</f>
        <v>Equip0405</v>
      </c>
      <c r="BX14">
        <f ca="1">IF(VLOOKUP($CA14,[2]ActorTable!$1:$1048576,MATCH("업데이트순번",[2]ActorTable!$1:$1,0),0)&lt;=$BY$1,1,0)
*IF(MID(CA14,7,1)="2",0.1,1)</f>
        <v>1</v>
      </c>
      <c r="BY14">
        <f t="shared" ca="1" si="9"/>
        <v>3.90625E-2</v>
      </c>
      <c r="BZ14">
        <f t="shared" ca="1" si="10"/>
        <v>0.35546875</v>
      </c>
      <c r="CA14" t="str">
        <f ca="1">OFFSET([2]ActorTable!$A$1,ROW()-1,0)</f>
        <v>Actor0113</v>
      </c>
      <c r="CB14" t="str">
        <f ca="1">VLOOKUP($CA14,[2]ActorTable!$1:$1048576,MATCH("이름참고",[2]ActorTable!$1:$1,0),0)</f>
        <v>케이저</v>
      </c>
    </row>
    <row r="15" spans="1:82">
      <c r="A15">
        <v>2</v>
      </c>
      <c r="B15">
        <v>3</v>
      </c>
      <c r="C15">
        <f>IF(B15&lt;=9,0,
IF(B15=10,1,2))</f>
        <v>0</v>
      </c>
      <c r="D15">
        <f ca="1">RAND()</f>
        <v>0.83003151197005076</v>
      </c>
      <c r="E15">
        <f ca="1">RAND()</f>
        <v>0.38821767800203799</v>
      </c>
      <c r="F15">
        <f ca="1">RAND()</f>
        <v>0.55781739923598606</v>
      </c>
      <c r="G15">
        <f ca="1">RAND()</f>
        <v>0.51469590872597271</v>
      </c>
      <c r="H15">
        <f ca="1">RAND()</f>
        <v>0.64170646510383222</v>
      </c>
      <c r="I15">
        <f ca="1">RAND()</f>
        <v>0.87346495487240428</v>
      </c>
      <c r="M15" t="str">
        <f ca="1">IF(LEN(J15)&lt;&gt;0,J15,VLOOKUP(D15+$B15,$BJ:$BK,MATCH($BK$1,$BJ$1:$BK$1,0),1))</f>
        <v>안 지정 캐릭터 PP 일반등급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38821</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7</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2100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45</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1.3495276653171391E-2</v>
      </c>
      <c r="BQ15">
        <f t="shared" ca="1" si="6"/>
        <v>9.4250706880301613E-3</v>
      </c>
      <c r="BR15">
        <f t="shared" ca="1" si="7"/>
        <v>1.0193679918450561E-2</v>
      </c>
      <c r="BS15">
        <f t="shared" ca="1" si="8"/>
        <v>0.11336032388663968</v>
      </c>
      <c r="BT15">
        <f t="shared" ca="1" si="11"/>
        <v>7.9170593779453347E-2</v>
      </c>
      <c r="BU15">
        <f t="shared" ca="1" si="12"/>
        <v>8.5626911314984719E-2</v>
      </c>
      <c r="BV15" t="str">
        <f ca="1">OFFSET([1]EquipTable!$A$1,ROW()-1,0)</f>
        <v>Equip1001</v>
      </c>
      <c r="BX15">
        <f ca="1">IF(VLOOKUP($CA15,[2]ActorTable!$1:$1048576,MATCH("업데이트순번",[2]ActorTable!$1:$1,0),0)&lt;=$BY$1,1,0)
*IF(MID(CA15,7,1)="2",0.1,1)</f>
        <v>1</v>
      </c>
      <c r="BY15">
        <f t="shared" ca="1" si="9"/>
        <v>3.90625E-2</v>
      </c>
      <c r="BZ15">
        <f t="shared" ca="1" si="10"/>
        <v>0.39453125</v>
      </c>
      <c r="CA15" t="str">
        <f ca="1">OFFSET([2]ActorTable!$A$1,ROW()-1,0)</f>
        <v>Actor3114</v>
      </c>
      <c r="CB15" t="str">
        <f ca="1">VLOOKUP($CA15,[2]ActorTable!$1:$1048576,MATCH("이름참고",[2]ActorTable!$1:$1,0),0)</f>
        <v>슬로니카</v>
      </c>
    </row>
    <row r="16" spans="1:82">
      <c r="A16">
        <v>2</v>
      </c>
      <c r="B16">
        <v>4</v>
      </c>
      <c r="C16">
        <f>IF(B16&lt;=9,0,
IF(B16=10,1,2))</f>
        <v>0</v>
      </c>
      <c r="D16">
        <f ca="1">RAND()</f>
        <v>0.76240189856005181</v>
      </c>
      <c r="E16">
        <f ca="1">RAND()</f>
        <v>0.33929891079611119</v>
      </c>
      <c r="F16">
        <f ca="1">RAND()</f>
        <v>0.15592180986321569</v>
      </c>
      <c r="G16">
        <f ca="1">RAND()</f>
        <v>4.0980118878956584E-2</v>
      </c>
      <c r="H16">
        <f ca="1">RAND()</f>
        <v>0.25194653123916944</v>
      </c>
      <c r="I16">
        <f ca="1">RAND()</f>
        <v>0.71182151298385798</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33929</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7</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2100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403</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성스러운 휘장</v>
      </c>
      <c r="AL16">
        <v>1</v>
      </c>
      <c r="AM16" t="str">
        <f ca="1">IF(ROW()=2,AN16,OFFSET(AM16,-1,0)&amp;IF(LEN(AN16)=0,"",","&amp;AN16))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{"dy":2,"sl":4,"tp":"fe","vl":"Equip5201","cn":1,"pt":"GO","pr":3400}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1.3495276653171391E-2</v>
      </c>
      <c r="BQ16">
        <f t="shared" ca="1" si="6"/>
        <v>9.4250706880301613E-3</v>
      </c>
      <c r="BR16">
        <f t="shared" ca="1" si="7"/>
        <v>1.0193679918450561E-2</v>
      </c>
      <c r="BS16">
        <f t="shared" ca="1" si="8"/>
        <v>0.12685560053981107</v>
      </c>
      <c r="BT16">
        <f t="shared" ca="1" si="11"/>
        <v>8.8595664467483515E-2</v>
      </c>
      <c r="BU16">
        <f t="shared" ca="1" si="12"/>
        <v>9.5820591233435282E-2</v>
      </c>
      <c r="BV16" t="str">
        <f ca="1">OFFSET([1]EquipTable!$A$1,ROW()-1,0)</f>
        <v>Equip1002</v>
      </c>
      <c r="BX16">
        <f ca="1">IF(VLOOKUP($CA16,[2]ActorTable!$1:$1048576,MATCH("업데이트순번",[2]ActorTable!$1:$1,0),0)&lt;=$BY$1,1,0)
*IF(MID(CA16,7,1)="2",0.1,1)</f>
        <v>1</v>
      </c>
      <c r="BY16">
        <f t="shared" ca="1" si="9"/>
        <v>3.90625E-2</v>
      </c>
      <c r="BZ16">
        <f t="shared" ca="1" si="10"/>
        <v>0.43359375</v>
      </c>
      <c r="CA16" t="str">
        <f ca="1">OFFSET([2]ActorTable!$A$1,ROW()-1,0)</f>
        <v>Actor2015</v>
      </c>
      <c r="CB16" t="str">
        <f ca="1">VLOOKUP($CA16,[2]ActorTable!$1:$1048576,MATCH("이름참고",[2]ActorTable!$1:$1,0),0)</f>
        <v>솔</v>
      </c>
    </row>
    <row r="17" spans="1:80">
      <c r="A17">
        <v>2</v>
      </c>
      <c r="B17">
        <v>5</v>
      </c>
      <c r="C17">
        <f>IF(B17&lt;=9,0,
IF(B17=10,1,2))</f>
        <v>0</v>
      </c>
      <c r="D17">
        <f ca="1">RAND()</f>
        <v>0.12053737232354866</v>
      </c>
      <c r="E17">
        <f ca="1">RAND()</f>
        <v>0.22534215796135715</v>
      </c>
      <c r="F17">
        <f ca="1">RAND()</f>
        <v>0.69346943702608821</v>
      </c>
      <c r="G17">
        <f ca="1">RAND()</f>
        <v>0.6189435466880665</v>
      </c>
      <c r="H17">
        <f ca="1">RAND()</f>
        <v>6.6519677445247227E-2</v>
      </c>
      <c r="I17">
        <f ca="1">RAND()</f>
        <v>0.14084484961922761</v>
      </c>
      <c r="M17" t="str">
        <f ca="1">IF(LEN(J17)&lt;&gt;0,J17,VLOOKUP(D17+$B17,$BJ:$BK,MATCH($BK$1,$BJ$1:$BK$1,0),1))</f>
        <v>지정 장비</v>
      </c>
      <c r="N17" t="str">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Equip1403</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1</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DI</v>
      </c>
      <c r="Q17">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30</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17</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전설</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13.833333333333334</v>
      </c>
      <c r="AU17">
        <f>(COUNTIFS(B:B,$AQ$18,AC:AC,"Equip????")-AU19-AU20-AU21)/6</f>
        <v>17</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1.3495276653171391E-2</v>
      </c>
      <c r="BQ17">
        <f t="shared" ca="1" si="6"/>
        <v>9.4250706880301613E-3</v>
      </c>
      <c r="BR17">
        <f t="shared" ca="1" si="7"/>
        <v>1.0193679918450561E-2</v>
      </c>
      <c r="BS17">
        <f t="shared" ca="1" si="8"/>
        <v>0.14035087719298245</v>
      </c>
      <c r="BT17">
        <f t="shared" ca="1" si="11"/>
        <v>9.8020735155513683E-2</v>
      </c>
      <c r="BU17">
        <f t="shared" ca="1" si="12"/>
        <v>0.10601427115188584</v>
      </c>
      <c r="BV17" t="str">
        <f ca="1">OFFSET([1]EquipTable!$A$1,ROW()-1,0)</f>
        <v>Equip1101</v>
      </c>
      <c r="BX17">
        <f ca="1">IF(VLOOKUP($CA17,[2]ActorTable!$1:$1048576,MATCH("업데이트순번",[2]ActorTable!$1:$1,0),0)&lt;=$BY$1,1,0)
*IF(MID(CA17,7,1)="2",0.1,1)</f>
        <v>0.1</v>
      </c>
      <c r="BY17">
        <f t="shared" ca="1" si="9"/>
        <v>3.90625E-3</v>
      </c>
      <c r="BZ17">
        <f t="shared" ca="1" si="10"/>
        <v>0.47265625</v>
      </c>
      <c r="CA17" t="str">
        <f ca="1">OFFSET([2]ActorTable!$A$1,ROW()-1,0)</f>
        <v>Actor1216</v>
      </c>
      <c r="CB17" t="str">
        <f ca="1">VLOOKUP($CA17,[2]ActorTable!$1:$1048576,MATCH("이름참고",[2]ActorTable!$1:$1,0),0)</f>
        <v>프로토27</v>
      </c>
    </row>
    <row r="18" spans="1:80">
      <c r="A18">
        <v>2</v>
      </c>
      <c r="B18">
        <v>6</v>
      </c>
      <c r="C18">
        <f>IF(B18&lt;=9,0,
IF(B18=10,1,2))</f>
        <v>0</v>
      </c>
      <c r="D18">
        <f ca="1">RAND()</f>
        <v>0.82191677740272351</v>
      </c>
      <c r="E18">
        <f ca="1">RAND()</f>
        <v>0.80586239798951254</v>
      </c>
      <c r="F18">
        <f ca="1">RAND()</f>
        <v>0.67142937250511259</v>
      </c>
      <c r="G18">
        <f ca="1">RAND()</f>
        <v>0.85654914577574948</v>
      </c>
      <c r="H18">
        <f ca="1">RAND()</f>
        <v>0.43054093919713876</v>
      </c>
      <c r="I18">
        <f ca="1">RAND()</f>
        <v>0.47633758295314788</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Equip7102</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GO</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3500</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435</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더블 이퀄라이저</v>
      </c>
      <c r="AL18">
        <v>1</v>
      </c>
      <c r="AM18" t="str">
        <f ca="1">IF(ROW()=2,AN18,OFFSET(AM18,-1,0)&amp;IF(LEN(AN18)=0,"",","&amp;AN18))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{"dy":2,"sl":6,"tp":"fe","vl":"Equip6201","cn":1,"pt":"GO","pr":9900}</v>
      </c>
      <c r="AQ18" t="s">
        <v>271</v>
      </c>
      <c r="AS18" t="s">
        <v>266</v>
      </c>
      <c r="AT18">
        <f ca="1">COUNTIFS(B:B,$AQ$18,N:N,"Equip????")-AT19-AT20-AT21</f>
        <v>83</v>
      </c>
      <c r="AU18">
        <f>COUNTIFS(B:B,$AQ$18,AC:AC,"Equip????")-AU19-AU20-AU21</f>
        <v>102</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1.3495276653171391E-2</v>
      </c>
      <c r="BQ18">
        <f t="shared" ca="1" si="6"/>
        <v>9.4250706880301613E-3</v>
      </c>
      <c r="BR18">
        <f t="shared" ca="1" si="7"/>
        <v>1.0193679918450561E-2</v>
      </c>
      <c r="BS18">
        <f t="shared" ca="1" si="8"/>
        <v>0.15384615384615383</v>
      </c>
      <c r="BT18">
        <f t="shared" ca="1" si="11"/>
        <v>0.10744580584354385</v>
      </c>
      <c r="BU18">
        <f t="shared" ca="1" si="12"/>
        <v>0.11620795107033641</v>
      </c>
      <c r="BV18" t="str">
        <f ca="1">OFFSET([1]EquipTable!$A$1,ROW()-1,0)</f>
        <v>Equip1102</v>
      </c>
      <c r="BX18">
        <f ca="1">IF(VLOOKUP($CA18,[2]ActorTable!$1:$1048576,MATCH("업데이트순번",[2]ActorTable!$1:$1,0),0)&lt;=$BY$1,1,0)
*IF(MID(CA18,7,1)="2",0.1,1)</f>
        <v>1</v>
      </c>
      <c r="BY18">
        <f t="shared" ca="1" si="9"/>
        <v>3.90625E-2</v>
      </c>
      <c r="BZ18">
        <f t="shared" ca="1" si="10"/>
        <v>0.4765625</v>
      </c>
      <c r="CA18" t="str">
        <f ca="1">OFFSET([2]ActorTable!$A$1,ROW()-1,0)</f>
        <v>Actor3117</v>
      </c>
      <c r="CB18" t="str">
        <f ca="1">VLOOKUP($CA18,[2]ActorTable!$1:$1048576,MATCH("이름참고",[2]ActorTable!$1:$1,0),0)</f>
        <v>카츄진</v>
      </c>
    </row>
    <row r="19" spans="1:80">
      <c r="A19">
        <v>2</v>
      </c>
      <c r="B19">
        <v>7</v>
      </c>
      <c r="C19">
        <f>IF(B19&lt;=9,0,
IF(B19=10,1,2))</f>
        <v>0</v>
      </c>
      <c r="D19">
        <f ca="1">RAND()</f>
        <v>0.77795084423562122</v>
      </c>
      <c r="E19">
        <f ca="1">RAND()</f>
        <v>0.1451237089562597</v>
      </c>
      <c r="F19">
        <f ca="1">RAND()</f>
        <v>0.59176323174048462</v>
      </c>
      <c r="G19">
        <f ca="1">RAND()</f>
        <v>0.1232509805326103</v>
      </c>
      <c r="H19">
        <f ca="1">RAND()</f>
        <v>0.49079136890356723</v>
      </c>
      <c r="I19">
        <f ca="1">RAND()</f>
        <v>0.37588805523135138</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Equip1202</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DI</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4</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14</v>
      </c>
      <c r="AU19">
        <f>COUNTIFS(B:B,$AQ$18,AC:AC,"Equip6???")</f>
        <v>17</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1.3495276653171391E-2</v>
      </c>
      <c r="BQ19">
        <f t="shared" ca="1" si="6"/>
        <v>9.4250706880301613E-3</v>
      </c>
      <c r="BR19">
        <f t="shared" ca="1" si="7"/>
        <v>1.0193679918450561E-2</v>
      </c>
      <c r="BS19">
        <f t="shared" ca="1" si="8"/>
        <v>0.16734143049932521</v>
      </c>
      <c r="BT19">
        <f t="shared" ca="1" si="11"/>
        <v>0.11687087653157402</v>
      </c>
      <c r="BU19">
        <f t="shared" ca="1" si="12"/>
        <v>0.12640163098878696</v>
      </c>
      <c r="BV19" t="str">
        <f ca="1">OFFSET([1]EquipTable!$A$1,ROW()-1,0)</f>
        <v>Equip1201</v>
      </c>
      <c r="BX19">
        <f ca="1">IF(VLOOKUP($CA19,[2]ActorTable!$1:$1048576,MATCH("업데이트순번",[2]ActorTable!$1:$1,0),0)&lt;=$BY$1,1,0)
*IF(MID(CA19,7,1)="2",0.1,1)</f>
        <v>0.1</v>
      </c>
      <c r="BY19">
        <f t="shared" ca="1" si="9"/>
        <v>3.90625E-3</v>
      </c>
      <c r="BZ19">
        <f t="shared" ca="1" si="10"/>
        <v>0.515625</v>
      </c>
      <c r="CA19" t="str">
        <f ca="1">OFFSET([2]ActorTable!$A$1,ROW()-1,0)</f>
        <v>Actor1218</v>
      </c>
      <c r="CB19" t="str">
        <f ca="1">VLOOKUP($CA19,[2]ActorTable!$1:$1048576,MATCH("이름참고",[2]ActorTable!$1:$1,0),0)</f>
        <v>메디아</v>
      </c>
    </row>
    <row r="20" spans="1:80">
      <c r="A20">
        <v>2</v>
      </c>
      <c r="B20">
        <v>8</v>
      </c>
      <c r="C20">
        <f>IF(B20&lt;=9,0,
IF(B20=10,1,2))</f>
        <v>0</v>
      </c>
      <c r="D20">
        <f ca="1">RAND()</f>
        <v>0.61194377166167446</v>
      </c>
      <c r="E20">
        <f ca="1">RAND()</f>
        <v>0.3758597007277118</v>
      </c>
      <c r="F20">
        <f ca="1">RAND()</f>
        <v>0.19653204247775313</v>
      </c>
      <c r="G20">
        <f ca="1">RAND()</f>
        <v>0.87739534826578391</v>
      </c>
      <c r="H20">
        <f ca="1">RAND()</f>
        <v>0.81354444659083935</v>
      </c>
      <c r="I20">
        <f ca="1">RAND()</f>
        <v>0.23718746183467831</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fl5</v>
      </c>
      <c r="AB20" t="s">
        <v>286</v>
      </c>
      <c r="AC20" t="s">
        <v>477</v>
      </c>
      <c r="AD20">
        <v>1</v>
      </c>
      <c r="AE20" t="s">
        <v>129</v>
      </c>
      <c r="AF20">
        <v>90</v>
      </c>
      <c r="AG20">
        <v>59</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클라크</v>
      </c>
      <c r="AL20">
        <v>1</v>
      </c>
      <c r="AM20" t="str">
        <f ca="1">IF(ROW()=2,AN20,OFFSET(AM20,-1,0)&amp;IF(LEN(AN20)=0,"",","&amp;AN20))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v>
      </c>
      <c r="AN20" t="str">
        <f ca="1">IF(AL20&lt;&gt;1,"",
"{"""&amp;A$1&amp;""":"&amp;A20
&amp;","""&amp;B$1&amp;""":"&amp;B20
&amp;IF(LEN(AA20)=0,"",","""&amp;AA$1&amp;""":"""&amp;AA20&amp;"""")
&amp;IF(LEN(AC20)=0,"",","""&amp;AC$1&amp;""":"""&amp;AC20&amp;"""")
&amp;IF(LEN(AD20)=0,"",","""&amp;AD$1&amp;""":"&amp;AD20)
&amp;IF(LEN(AE20)=0,"",","""&amp;AE$1&amp;""":"""&amp;AE20&amp;"""")
&amp;IF(LEN(AF20)=0,"",","""&amp;AF$1&amp;""":"&amp;AF20)
&amp;IF(LEN(AG20)=0,"",","""&amp;AG$1&amp;""":"&amp;AG20)&amp;"}")</f>
        <v>{"dy":2,"sl":8,"tp":"fl5","vl":"Actor2011","cn":1,"pt":"DI","pp":90,"pr":59}</v>
      </c>
      <c r="AS20" t="s">
        <v>268</v>
      </c>
      <c r="AT20">
        <f ca="1">COUNTIFS(B:B,$AQ$18,N:N,"Equip7???")</f>
        <v>18</v>
      </c>
      <c r="AU20">
        <f>COUNTIFS(B:B,$AQ$18,AC:AC,"Equip7???")</f>
        <v>18</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1.3495276653171391E-2</v>
      </c>
      <c r="BQ20">
        <f t="shared" ca="1" si="6"/>
        <v>9.4250706880301613E-3</v>
      </c>
      <c r="BR20">
        <f t="shared" ca="1" si="7"/>
        <v>1.0193679918450561E-2</v>
      </c>
      <c r="BS20">
        <f t="shared" ca="1" si="8"/>
        <v>0.18083670715249658</v>
      </c>
      <c r="BT20">
        <f t="shared" ca="1" si="11"/>
        <v>0.12629594721960419</v>
      </c>
      <c r="BU20">
        <f t="shared" ca="1" si="12"/>
        <v>0.1365953109072375</v>
      </c>
      <c r="BV20" t="str">
        <f ca="1">OFFSET([1]EquipTable!$A$1,ROW()-1,0)</f>
        <v>Equip1202</v>
      </c>
      <c r="BX20">
        <f ca="1">IF(VLOOKUP($CA20,[2]ActorTable!$1:$1048576,MATCH("업데이트순번",[2]ActorTable!$1:$1,0),0)&lt;=$BY$1,1,0)
*IF(MID(CA20,7,1)="2",0.1,1)</f>
        <v>1</v>
      </c>
      <c r="BY20">
        <f t="shared" ca="1" si="9"/>
        <v>3.90625E-2</v>
      </c>
      <c r="BZ20">
        <f t="shared" ca="1" si="10"/>
        <v>0.51953125</v>
      </c>
      <c r="CA20" t="str">
        <f ca="1">OFFSET([2]ActorTable!$A$1,ROW()-1,0)</f>
        <v>Actor3019</v>
      </c>
      <c r="CB20" t="str">
        <f ca="1">VLOOKUP($CA20,[2]ActorTable!$1:$1048576,MATCH("이름참고",[2]ActorTable!$1:$1,0),0)</f>
        <v>롤라</v>
      </c>
    </row>
    <row r="21" spans="1:80">
      <c r="A21">
        <v>2</v>
      </c>
      <c r="B21">
        <v>9</v>
      </c>
      <c r="C21">
        <f>IF(B21&lt;=9,0,
IF(B21=10,1,2))</f>
        <v>0</v>
      </c>
      <c r="D21">
        <f ca="1">RAND()</f>
        <v>4.5258355576521025E-2</v>
      </c>
      <c r="E21">
        <f ca="1">RAND()</f>
        <v>0.94972918448002441</v>
      </c>
      <c r="F21">
        <f ca="1">RAND()</f>
        <v>0.47714861628297123</v>
      </c>
      <c r="G21">
        <f ca="1">RAND()</f>
        <v>0.72681381916455901</v>
      </c>
      <c r="H21">
        <f ca="1">RAND()</f>
        <v>0.75511593391496112</v>
      </c>
      <c r="I21">
        <f ca="1">RAND()</f>
        <v>8.6720612035517841E-2</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fl6</v>
      </c>
      <c r="AB21" t="s">
        <v>287</v>
      </c>
      <c r="AC21" t="s">
        <v>477</v>
      </c>
      <c r="AD21">
        <v>1</v>
      </c>
      <c r="AE21" t="s">
        <v>129</v>
      </c>
      <c r="AF21">
        <v>90</v>
      </c>
      <c r="AG21">
        <v>59</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클라크</v>
      </c>
      <c r="AL21">
        <v>1</v>
      </c>
      <c r="AM21" t="str">
        <f ca="1">IF(ROW()=2,AN21,OFFSET(AM21,-1,0)&amp;IF(LEN(AN21)=0,"",","&amp;AN21))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v>
      </c>
      <c r="AN21" t="str">
        <f ca="1">IF(AL21&lt;&gt;1,"",
"{"""&amp;A$1&amp;""":"&amp;A21
&amp;","""&amp;B$1&amp;""":"&amp;B21
&amp;IF(LEN(AA21)=0,"",","""&amp;AA$1&amp;""":"""&amp;AA21&amp;"""")
&amp;IF(LEN(AC21)=0,"",","""&amp;AC$1&amp;""":"""&amp;AC21&amp;"""")
&amp;IF(LEN(AD21)=0,"",","""&amp;AD$1&amp;""":"&amp;AD21)
&amp;IF(LEN(AE21)=0,"",","""&amp;AE$1&amp;""":"""&amp;AE21&amp;"""")
&amp;IF(LEN(AF21)=0,"",","""&amp;AF$1&amp;""":"&amp;AF21)
&amp;IF(LEN(AG21)=0,"",","""&amp;AG$1&amp;""":"&amp;AG21)&amp;"}")</f>
        <v>{"dy":2,"sl":9,"tp":"fl6","vl":"Actor2011","cn":1,"pt":"DI","pp":90,"pr":59}</v>
      </c>
      <c r="AS21" t="s">
        <v>265</v>
      </c>
      <c r="AT21">
        <f ca="1">COUNTIFS(B:B,$AQ$18,N:N,"Equip8???")</f>
        <v>25</v>
      </c>
      <c r="AU21">
        <f>COUNTIFS(B:B,$AQ$18,AC:AC,"Equip8???")</f>
        <v>16</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1.3495276653171391E-2</v>
      </c>
      <c r="BQ21">
        <f t="shared" ca="1" si="6"/>
        <v>9.4250706880301613E-3</v>
      </c>
      <c r="BR21">
        <f t="shared" 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IF(VLOOKUP($CA21,[2]ActorTable!$1:$1048576,MATCH("업데이트순번",[2]ActorTable!$1:$1,0),0)&lt;=$BY$1,1,0)
*IF(MID(CA21,7,1)="2",0.1,1)</f>
        <v>1</v>
      </c>
      <c r="BY21">
        <f t="shared" ca="1" si="9"/>
        <v>3.90625E-2</v>
      </c>
      <c r="BZ21">
        <f t="shared" ca="1" si="10"/>
        <v>0.55859375</v>
      </c>
      <c r="CA21" t="str">
        <f ca="1">OFFSET([2]ActorTable!$A$1,ROW()-1,0)</f>
        <v>Actor2120</v>
      </c>
      <c r="CB21" t="str">
        <f ca="1">VLOOKUP($CA21,[2]ActorTable!$1:$1048576,MATCH("이름참고",[2]ActorTable!$1:$1,0),0)</f>
        <v>미네락</v>
      </c>
    </row>
    <row r="22" spans="1:80">
      <c r="A22">
        <v>3</v>
      </c>
      <c r="B22">
        <v>0</v>
      </c>
      <c r="C22">
        <f>IF(B22&lt;=9,0,
IF(B22=10,1,2))</f>
        <v>0</v>
      </c>
      <c r="D22">
        <f ca="1">RAND()</f>
        <v>0.4977066363873156</v>
      </c>
      <c r="E22">
        <f ca="1">RAND()</f>
        <v>0.67672187663066696</v>
      </c>
      <c r="F22">
        <f ca="1">RAND()</f>
        <v>0.68969406811671874</v>
      </c>
      <c r="G22">
        <f ca="1">RAND()</f>
        <v>0.85589384220325082</v>
      </c>
      <c r="H22">
        <f ca="1">RAND()</f>
        <v>0.78295191773798112</v>
      </c>
      <c r="I22">
        <f ca="1">RAND()</f>
        <v>0.53253818791394514</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Equip6001</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GO</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2000</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1.3495276653171391E-2</v>
      </c>
      <c r="BQ22">
        <f t="shared" ca="1" si="6"/>
        <v>9.4250706880301613E-3</v>
      </c>
      <c r="BR22">
        <f t="shared" ca="1" si="7"/>
        <v>1.0193679918450561E-2</v>
      </c>
      <c r="BS22">
        <f t="shared" ca="1" si="8"/>
        <v>0.20782726045883934</v>
      </c>
      <c r="BT22">
        <f t="shared" ca="1" si="11"/>
        <v>0.14514608859566452</v>
      </c>
      <c r="BU22">
        <f t="shared" ca="1" si="12"/>
        <v>0.1569826707441386</v>
      </c>
      <c r="BV22" t="str">
        <f ca="1">OFFSET([1]EquipTable!$A$1,ROW()-1,0)</f>
        <v>Equip1302</v>
      </c>
      <c r="BX22">
        <f ca="1">IF(VLOOKUP($CA22,[2]ActorTable!$1:$1048576,MATCH("업데이트순번",[2]ActorTable!$1:$1,0),0)&lt;=$BY$1,1,0)
*IF(MID(CA22,7,1)="2",0.1,1)</f>
        <v>1</v>
      </c>
      <c r="BY22">
        <f t="shared" ca="1" si="9"/>
        <v>3.90625E-2</v>
      </c>
      <c r="BZ22">
        <f t="shared" ca="1" si="10"/>
        <v>0.59765625</v>
      </c>
      <c r="CA22" t="str">
        <f ca="1">OFFSET([2]ActorTable!$A$1,ROW()-1,0)</f>
        <v>Actor3021</v>
      </c>
      <c r="CB22" t="str">
        <f ca="1">VLOOKUP($CA22,[2]ActorTable!$1:$1048576,MATCH("이름참고",[2]ActorTable!$1:$1,0),0)</f>
        <v>무테이</v>
      </c>
    </row>
    <row r="23" spans="1:80">
      <c r="A23">
        <v>3</v>
      </c>
      <c r="B23">
        <v>1</v>
      </c>
      <c r="C23">
        <f>IF(B23&lt;=9,0,
IF(B23=10,1,2))</f>
        <v>0</v>
      </c>
      <c r="D23">
        <f ca="1">RAND()</f>
        <v>0.58196104212870781</v>
      </c>
      <c r="E23">
        <f ca="1">RAND()</f>
        <v>0.22072624446604849</v>
      </c>
      <c r="F23">
        <f ca="1">RAND()</f>
        <v>1.3943921857857533E-2</v>
      </c>
      <c r="G23">
        <f ca="1">RAND()</f>
        <v>0.48425432058940854</v>
      </c>
      <c r="H23">
        <f ca="1">RAND()</f>
        <v>0.71931232380691956</v>
      </c>
      <c r="I23">
        <f ca="1">RAND()</f>
        <v>0.15186573478794019</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Equip1302</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DI</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10</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374</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이국의 무기</v>
      </c>
      <c r="AL23">
        <v>1</v>
      </c>
      <c r="AM23" t="str">
        <f ca="1">IF(ROW()=2,AN23,OFFSET(AM23,-1,0)&amp;IF(LEN(AN23)=0,"",","&amp;AN23))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{"dy":3,"sl":1,"tp":"fe","vl":"Equip0102","cn":1,"pt":"GO","pr":1400}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1.3495276653171392E-3</v>
      </c>
      <c r="BQ23">
        <f t="shared" ca="1" si="6"/>
        <v>9.4250706880301622E-4</v>
      </c>
      <c r="BR23">
        <f t="shared" ca="1" si="7"/>
        <v>1.0193679918450561E-3</v>
      </c>
      <c r="BS23">
        <f t="shared" ca="1" si="8"/>
        <v>0.22132253711201072</v>
      </c>
      <c r="BT23">
        <f t="shared" ca="1" si="11"/>
        <v>0.15457115928369469</v>
      </c>
      <c r="BU23">
        <f t="shared" ca="1" si="12"/>
        <v>0.16717635066258915</v>
      </c>
      <c r="BV23" t="str">
        <f ca="1">OFFSET([1]EquipTable!$A$1,ROW()-1,0)</f>
        <v>Equip1401</v>
      </c>
      <c r="BX23">
        <f ca="1">IF(VLOOKUP($CA23,[2]ActorTable!$1:$1048576,MATCH("업데이트순번",[2]ActorTable!$1:$1,0),0)&lt;=$BY$1,1,0)
*IF(MID(CA23,7,1)="2",0.1,1)</f>
        <v>1</v>
      </c>
      <c r="BY23">
        <f t="shared" ca="1" si="9"/>
        <v>3.90625E-2</v>
      </c>
      <c r="BZ23">
        <f t="shared" ca="1" si="10"/>
        <v>0.63671875</v>
      </c>
      <c r="CA23" t="str">
        <f ca="1">OFFSET([2]ActorTable!$A$1,ROW()-1,0)</f>
        <v>Actor3022</v>
      </c>
      <c r="CB23" t="str">
        <f ca="1">VLOOKUP($CA23,[2]ActorTable!$1:$1048576,MATCH("이름참고",[2]ActorTable!$1:$1,0),0)</f>
        <v>딘즈</v>
      </c>
    </row>
    <row r="24" spans="1:80">
      <c r="A24">
        <v>3</v>
      </c>
      <c r="B24">
        <v>2</v>
      </c>
      <c r="C24">
        <f>IF(B24&lt;=9,0,
IF(B24=10,1,2))</f>
        <v>0</v>
      </c>
      <c r="D24">
        <f ca="1">RAND()</f>
        <v>0.76447640559938923</v>
      </c>
      <c r="E24">
        <f ca="1">RAND()</f>
        <v>0.18697238289567597</v>
      </c>
      <c r="F24">
        <f ca="1">RAND()</f>
        <v>0.91130882593448881</v>
      </c>
      <c r="G24">
        <f ca="1">RAND()</f>
        <v>8.359373759442057E-2</v>
      </c>
      <c r="H24">
        <f ca="1">RAND()</f>
        <v>0.45747941512285273</v>
      </c>
      <c r="I24">
        <f ca="1">RAND()</f>
        <v>0.11228460682965802</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18697</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5</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1500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425</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1.3495276653171392E-3</v>
      </c>
      <c r="BQ24">
        <f t="shared" ca="1" si="6"/>
        <v>9.4250706880301622E-4</v>
      </c>
      <c r="BR24">
        <f t="shared" ca="1" si="7"/>
        <v>1.0193679918450561E-3</v>
      </c>
      <c r="BS24">
        <f t="shared" ca="1" si="8"/>
        <v>0.22267206477732787</v>
      </c>
      <c r="BT24">
        <f t="shared" ca="1" si="11"/>
        <v>0.15551366635249772</v>
      </c>
      <c r="BU24">
        <f t="shared" ca="1" si="12"/>
        <v>0.1681957186544342</v>
      </c>
      <c r="BV24" t="str">
        <f ca="1">OFFSET([1]EquipTable!$A$1,ROW()-1,0)</f>
        <v>Equip1402</v>
      </c>
      <c r="BX24">
        <f ca="1">IF(VLOOKUP($CA24,[2]ActorTable!$1:$1048576,MATCH("업데이트순번",[2]ActorTable!$1:$1,0),0)&lt;=$BY$1,1,0)
*IF(MID(CA24,7,1)="2",0.1,1)</f>
        <v>0</v>
      </c>
      <c r="BY24">
        <f t="shared" ca="1" si="9"/>
        <v>0</v>
      </c>
      <c r="BZ24">
        <f t="shared" ca="1" si="10"/>
        <v>0.67578125</v>
      </c>
      <c r="CA24" t="str">
        <f ca="1">OFFSET([2]ActorTable!$A$1,ROW()-1,0)</f>
        <v>Actor9923</v>
      </c>
      <c r="CB24" t="str">
        <f ca="1">VLOOKUP($CA24,[2]ActorTable!$1:$1048576,MATCH("이름참고",[2]ActorTable!$1:$1,0),0)</f>
        <v>스트링없음</v>
      </c>
    </row>
    <row r="25" spans="1:80">
      <c r="A25">
        <v>3</v>
      </c>
      <c r="B25">
        <v>3</v>
      </c>
      <c r="C25">
        <f>IF(B25&lt;=9,0,
IF(B25=10,1,2))</f>
        <v>0</v>
      </c>
      <c r="D25">
        <f ca="1">RAND()</f>
        <v>0.75074293648132329</v>
      </c>
      <c r="E25">
        <f ca="1">RAND()</f>
        <v>0.36039232475755856</v>
      </c>
      <c r="F25">
        <f ca="1">RAND()</f>
        <v>0.32283033269859895</v>
      </c>
      <c r="G25">
        <f ca="1">RAND()</f>
        <v>0.39204439856902273</v>
      </c>
      <c r="H25">
        <f ca="1">RAND()</f>
        <v>7.4482404017834902E-3</v>
      </c>
      <c r="I25">
        <f ca="1">RAND()</f>
        <v>0.7934180718710897</v>
      </c>
      <c r="M25" t="str">
        <f ca="1">IF(LEN(J25)&lt;&gt;0,J25,VLOOKUP(D25+$B25,$BJ:$BK,MATCH($BK$1,$BJ$1:$BK$1,0),1))</f>
        <v>안 지정 캐릭터 PP 일반등급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36039</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7</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2100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461</v>
      </c>
      <c r="AD25">
        <v>1</v>
      </c>
      <c r="AE25" t="s">
        <v>129</v>
      </c>
      <c r="AF25">
        <v>179</v>
      </c>
      <c r="AG25">
        <v>79</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전설</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단단한 칼날 메이스</v>
      </c>
      <c r="AL25">
        <v>1</v>
      </c>
      <c r="AM25" t="str">
        <f ca="1">IF(ROW()=2,AN25,OFFSET(AM25,-1,0)&amp;IF(LEN(AN25)=0,"",","&amp;AN25))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v>
      </c>
      <c r="AN25" t="str">
        <f ca="1">IF(AL25&lt;&gt;1,"",
"{"""&amp;A$1&amp;""":"&amp;A25
&amp;","""&amp;B$1&amp;""":"&amp;B25
&amp;IF(LEN(AA25)=0,"",","""&amp;AA$1&amp;""":"""&amp;AA25&amp;"""")
&amp;IF(LEN(AC25)=0,"",","""&amp;AC$1&amp;""":"""&amp;AC25&amp;"""")
&amp;IF(LEN(AD25)=0,"",","""&amp;AD$1&amp;""":"&amp;AD25)
&amp;IF(LEN(AE25)=0,"",","""&amp;AE$1&amp;""":"""&amp;AE25&amp;"""")
&amp;IF(LEN(AF25)=0,"",","""&amp;AF$1&amp;""":"&amp;AF25)
&amp;IF(LEN(AG25)=0,"",","""&amp;AG$1&amp;""":"&amp;AG25)&amp;"}")</f>
        <v>{"dy":3,"sl":3,"tp":"fe","vl":"Equip4401","cn":1,"pt":"DI","pp":179,"pr":79}</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1.3495276653171392E-3</v>
      </c>
      <c r="BQ25">
        <f t="shared" ca="1" si="6"/>
        <v>9.4250706880301622E-4</v>
      </c>
      <c r="BR25">
        <f t="shared" ca="1" si="7"/>
        <v>1.0193679918450561E-3</v>
      </c>
      <c r="BS25">
        <f t="shared" ca="1" si="8"/>
        <v>0.22402159244264502</v>
      </c>
      <c r="BT25">
        <f t="shared" ca="1" si="11"/>
        <v>0.15645617342130075</v>
      </c>
      <c r="BU25">
        <f t="shared" ca="1" si="12"/>
        <v>0.16921508664627924</v>
      </c>
      <c r="BV25" t="str">
        <f ca="1">OFFSET([1]EquipTable!$A$1,ROW()-1,0)</f>
        <v>Equip1403</v>
      </c>
      <c r="BX25">
        <f ca="1">IF(VLOOKUP($CA25,[2]ActorTable!$1:$1048576,MATCH("업데이트순번",[2]ActorTable!$1:$1,0),0)&lt;=$BY$1,1,0)
*IF(MID(CA25,7,1)="2",0.1,1)</f>
        <v>1</v>
      </c>
      <c r="BY25">
        <f t="shared" ca="1" si="9"/>
        <v>3.90625E-2</v>
      </c>
      <c r="BZ25">
        <f t="shared" ca="1" si="10"/>
        <v>0.67578125</v>
      </c>
      <c r="CA25" t="str">
        <f ca="1">OFFSET([2]ActorTable!$A$1,ROW()-1,0)</f>
        <v>Actor0024</v>
      </c>
      <c r="CB25" t="str">
        <f ca="1">VLOOKUP($CA25,[2]ActorTable!$1:$1048576,MATCH("이름참고",[2]ActorTable!$1:$1,0),0)</f>
        <v>러센트</v>
      </c>
    </row>
    <row r="26" spans="1:80">
      <c r="A26">
        <v>3</v>
      </c>
      <c r="B26">
        <v>4</v>
      </c>
      <c r="C26">
        <f>IF(B26&lt;=9,0,
IF(B26=10,1,2))</f>
        <v>0</v>
      </c>
      <c r="D26">
        <f ca="1">RAND()</f>
        <v>0.60705128290576671</v>
      </c>
      <c r="E26">
        <f ca="1">RAND()</f>
        <v>0.57773500247400167</v>
      </c>
      <c r="F26">
        <f ca="1">RAND()</f>
        <v>0.13502775304555181</v>
      </c>
      <c r="G26">
        <f ca="1">RAND()</f>
        <v>0.20587482085626052</v>
      </c>
      <c r="H26">
        <f ca="1">RAND()</f>
        <v>0.68573372714043856</v>
      </c>
      <c r="I26">
        <f ca="1">RAND()</f>
        <v>0.53973140640013562</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57773</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9</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2700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v>
      </c>
      <c r="BN26">
        <f ca="1">IF(VLOOKUP($BV26,[1]EquipTable!$1:$1048576,MATCH("업데이트순번",[1]EquipTable!$1:$1,0),0)&lt;=$BP$1,1,0)
*IF(MID(BV26,7,1)="4",0.1,1)
*IF(AND(MID(BV26,7,1)&lt;&gt;"4",OR(MID(BV26,6,1)="6",MID(BV26,6,1)="7")),3,1)</f>
        <v>0</v>
      </c>
      <c r="BO26">
        <f ca="1">IF(VLOOKUP($BV26,[1]EquipTable!$1:$1048576,MATCH("업데이트순번",[1]EquipTable!$1:$1,0),0)&lt;=$BP$1,1,0)
*IF(MID(BV26,7,1)="4",0.1,1)
*IF(AND(MID(BV26,7,1)&lt;&gt;"4",MID(BV26,6,1)="8"),4,1)</f>
        <v>0</v>
      </c>
      <c r="BP26">
        <f t="shared" ca="1" si="5"/>
        <v>0</v>
      </c>
      <c r="BQ26">
        <f t="shared" ca="1" si="6"/>
        <v>0</v>
      </c>
      <c r="BR26">
        <f t="shared" ca="1" si="7"/>
        <v>0</v>
      </c>
      <c r="BS26">
        <f t="shared" ca="1" si="8"/>
        <v>0.22537112010796218</v>
      </c>
      <c r="BT26">
        <f t="shared" ca="1" si="11"/>
        <v>0.15739868049010378</v>
      </c>
      <c r="BU26">
        <f t="shared" ca="1" si="12"/>
        <v>0.17023445463812428</v>
      </c>
      <c r="BV26" t="str">
        <f ca="1">OFFSET([1]EquipTable!$A$1,ROW()-1,0)</f>
        <v>Equip1404</v>
      </c>
      <c r="BX26">
        <f ca="1">IF(VLOOKUP($CA26,[2]ActorTable!$1:$1048576,MATCH("업데이트순번",[2]ActorTable!$1:$1,0),0)&lt;=$BY$1,1,0)
*IF(MID(CA26,7,1)="2",0.1,1)</f>
        <v>1</v>
      </c>
      <c r="BY26">
        <f t="shared" ca="1" si="9"/>
        <v>3.90625E-2</v>
      </c>
      <c r="BZ26">
        <f t="shared" ca="1" si="10"/>
        <v>0.71484375</v>
      </c>
      <c r="CA26" t="str">
        <f ca="1">OFFSET([2]ActorTable!$A$1,ROW()-1,0)</f>
        <v>Actor0125</v>
      </c>
      <c r="CB26" t="str">
        <f ca="1">VLOOKUP($CA26,[2]ActorTable!$1:$1048576,MATCH("이름참고",[2]ActorTable!$1:$1,0),0)</f>
        <v>프리스</v>
      </c>
    </row>
    <row r="27" spans="1:80">
      <c r="A27">
        <v>3</v>
      </c>
      <c r="B27">
        <v>5</v>
      </c>
      <c r="C27">
        <f>IF(B27&lt;=9,0,
IF(B27=10,1,2))</f>
        <v>0</v>
      </c>
      <c r="D27">
        <f ca="1">RAND()</f>
        <v>0.62785457274956069</v>
      </c>
      <c r="E27">
        <f ca="1">RAND()</f>
        <v>0.59981798126643904</v>
      </c>
      <c r="F27">
        <f ca="1">RAND()</f>
        <v>0.17032239185888087</v>
      </c>
      <c r="G27">
        <f ca="1">RAND()</f>
        <v>0.65772509426745562</v>
      </c>
      <c r="H27">
        <f ca="1">RAND()</f>
        <v>0.16310691721491</v>
      </c>
      <c r="I27">
        <f ca="1">RAND()</f>
        <v>0.16036156232627674</v>
      </c>
      <c r="M27" t="str">
        <f ca="1">IF(LEN(J27)&lt;&gt;0,J27,VLOOKUP(D27+$B27,$BJ:$BK,MATCH($BK$1,$BJ$1:$BK$1,0),1))</f>
        <v>안 지정 캐릭터 PP 영웅등급</v>
      </c>
      <c r="N27">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59981</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10</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3000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294</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템플러 쉴드</v>
      </c>
      <c r="AL27">
        <v>1</v>
      </c>
      <c r="AM27" t="str">
        <f ca="1">IF(ROW()=2,AN27,OFFSET(AM27,-1,0)&amp;IF(LEN(AN27)=0,"",","&amp;AN27))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{"dy":3,"sl":5,"tp":"fe","vl":"Equip7001","cn":1,"pt":"GO","pr":2000}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0.22537112010796218</v>
      </c>
      <c r="BT27">
        <f t="shared" ca="1" si="11"/>
        <v>0.15739868049010378</v>
      </c>
      <c r="BU27">
        <f t="shared" ca="1" si="12"/>
        <v>0.17023445463812428</v>
      </c>
      <c r="BV27" t="str">
        <f ca="1">OFFSET([1]EquipTable!$A$1,ROW()-1,0)</f>
        <v>Equip1405</v>
      </c>
      <c r="BX27">
        <f ca="1">IF(VLOOKUP($CA27,[2]ActorTable!$1:$1048576,MATCH("업데이트순번",[2]ActorTable!$1:$1,0),0)&lt;=$BY$1,1,0)
*IF(MID(CA27,7,1)="2",0.1,1)</f>
        <v>0</v>
      </c>
      <c r="BY27">
        <f t="shared" ca="1" si="9"/>
        <v>0</v>
      </c>
      <c r="BZ27">
        <f t="shared" ca="1" si="10"/>
        <v>0.75390625</v>
      </c>
      <c r="CA27" t="str">
        <f ca="1">OFFSET([2]ActorTable!$A$1,ROW()-1,0)</f>
        <v>Actor1226</v>
      </c>
      <c r="CB27" t="str">
        <f ca="1">VLOOKUP($CA27,[2]ActorTable!$1:$1048576,MATCH("이름참고",[2]ActorTable!$1:$1,0),0)</f>
        <v>엘리미나</v>
      </c>
    </row>
    <row r="28" spans="1:80">
      <c r="A28">
        <v>3</v>
      </c>
      <c r="B28">
        <v>6</v>
      </c>
      <c r="C28">
        <f>IF(B28&lt;=9,0,
IF(B28=10,1,2))</f>
        <v>0</v>
      </c>
      <c r="D28">
        <f ca="1">RAND()</f>
        <v>0.50741826104292964</v>
      </c>
      <c r="E28">
        <f ca="1">RAND()</f>
        <v>6.0162064336697352E-2</v>
      </c>
      <c r="F28">
        <f ca="1">RAND()</f>
        <v>0.90574157238761355</v>
      </c>
      <c r="G28">
        <f ca="1">RAND()</f>
        <v>0.37956868032105784</v>
      </c>
      <c r="H28">
        <f ca="1">RAND()</f>
        <v>0.34251200164157258</v>
      </c>
      <c r="I28">
        <f ca="1">RAND()</f>
        <v>0.45009794319969521</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Equip0301</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7400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1.3495276653171391E-2</v>
      </c>
      <c r="BQ28">
        <f t="shared" ca="1" si="6"/>
        <v>9.4250706880301613E-3</v>
      </c>
      <c r="BR28">
        <f t="shared" ca="1" si="7"/>
        <v>1.0193679918450561E-2</v>
      </c>
      <c r="BS28">
        <f t="shared" ca="1" si="8"/>
        <v>0.22537112010796218</v>
      </c>
      <c r="BT28">
        <f t="shared" ca="1" si="11"/>
        <v>0.15739868049010378</v>
      </c>
      <c r="BU28">
        <f t="shared" ca="1" si="12"/>
        <v>0.17023445463812428</v>
      </c>
      <c r="BV28" t="str">
        <f ca="1">OFFSET([1]EquipTable!$A$1,ROW()-1,0)</f>
        <v>Equip2001</v>
      </c>
      <c r="BX28">
        <f ca="1">IF(VLOOKUP($CA28,[2]ActorTable!$1:$1048576,MATCH("업데이트순번",[2]ActorTable!$1:$1,0),0)&lt;=$BY$1,1,0)
*IF(MID(CA28,7,1)="2",0.1,1)</f>
        <v>0</v>
      </c>
      <c r="BY28">
        <f t="shared" ca="1" si="9"/>
        <v>0</v>
      </c>
      <c r="BZ28">
        <f t="shared" ca="1" si="10"/>
        <v>0.75390625</v>
      </c>
      <c r="CA28" t="str">
        <f ca="1">OFFSET([2]ActorTable!$A$1,ROW()-1,0)</f>
        <v>Actor9927</v>
      </c>
      <c r="CB28" t="str">
        <f ca="1">VLOOKUP($CA28,[2]ActorTable!$1:$1048576,MATCH("이름참고",[2]ActorTable!$1:$1,0),0)</f>
        <v>스트링없음</v>
      </c>
    </row>
    <row r="29" spans="1:80">
      <c r="A29">
        <v>3</v>
      </c>
      <c r="B29">
        <v>7</v>
      </c>
      <c r="C29">
        <f>IF(B29&lt;=9,0,
IF(B29=10,1,2))</f>
        <v>0</v>
      </c>
      <c r="D29">
        <f ca="1">RAND()</f>
        <v>0.8470354668340101</v>
      </c>
      <c r="E29">
        <f ca="1">RAND()</f>
        <v>0.62569146893097316</v>
      </c>
      <c r="F29">
        <f ca="1">RAND()</f>
        <v>3.0514219384325858E-2</v>
      </c>
      <c r="G29">
        <f ca="1">RAND()</f>
        <v>6.4512809390496639E-2</v>
      </c>
      <c r="H29">
        <f ca="1">RAND()</f>
        <v>0.45152589320928194</v>
      </c>
      <c r="I29">
        <f ca="1">RAND()</f>
        <v>0.51283185090924333</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Equip7102</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3500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372</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빅 바디</v>
      </c>
      <c r="AL29">
        <v>1</v>
      </c>
      <c r="AM29" t="str">
        <f ca="1">IF(ROW()=2,AN29,OFFSET(AM29,-1,0)&amp;IF(LEN(AN29)=0,"",","&amp;AN29))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{"dy":3,"sl":7,"tp":"fe","vl":"Equip6101","cn":1,"pt":"GO","pr":3500}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1.3495276653171391E-2</v>
      </c>
      <c r="BQ29">
        <f t="shared" ca="1" si="6"/>
        <v>9.4250706880301613E-3</v>
      </c>
      <c r="BR29">
        <f t="shared" ca="1" si="7"/>
        <v>1.0193679918450561E-2</v>
      </c>
      <c r="BS29">
        <f t="shared" ca="1" si="8"/>
        <v>0.23886639676113355</v>
      </c>
      <c r="BT29">
        <f t="shared" ca="1" si="11"/>
        <v>0.16682375117813394</v>
      </c>
      <c r="BU29">
        <f t="shared" ca="1" si="12"/>
        <v>0.18042813455657483</v>
      </c>
      <c r="BV29" t="str">
        <f ca="1">OFFSET([1]EquipTable!$A$1,ROW()-1,0)</f>
        <v>Equip2002</v>
      </c>
      <c r="BX29">
        <f ca="1">IF(VLOOKUP($CA29,[2]ActorTable!$1:$1048576,MATCH("업데이트순번",[2]ActorTable!$1:$1,0),0)&lt;=$BY$1,1,0)
*IF(MID(CA29,7,1)="2",0.1,1)</f>
        <v>1</v>
      </c>
      <c r="BY29">
        <f t="shared" ca="1" si="9"/>
        <v>3.90625E-2</v>
      </c>
      <c r="BZ29">
        <f t="shared" ca="1" si="10"/>
        <v>0.75390625</v>
      </c>
      <c r="CA29" t="str">
        <f ca="1">OFFSET([2]ActorTable!$A$1,ROW()-1,0)</f>
        <v>Actor2128</v>
      </c>
      <c r="CB29" t="str">
        <f ca="1">VLOOKUP($CA29,[2]ActorTable!$1:$1048576,MATCH("이름참고",[2]ActorTable!$1:$1,0),0)</f>
        <v>원더</v>
      </c>
    </row>
    <row r="30" spans="1:80">
      <c r="A30">
        <v>3</v>
      </c>
      <c r="B30">
        <v>8</v>
      </c>
      <c r="C30">
        <f>IF(B30&lt;=9,0,
IF(B30=10,1,2))</f>
        <v>0</v>
      </c>
      <c r="D30">
        <f ca="1">RAND()</f>
        <v>0.79688751931939039</v>
      </c>
      <c r="E30">
        <f ca="1">RAND()</f>
        <v>0.85416582291118781</v>
      </c>
      <c r="F30">
        <f ca="1">RAND()</f>
        <v>0.93419628364438079</v>
      </c>
      <c r="G30">
        <f ca="1">RAND()</f>
        <v>3.7345236404210835E-2</v>
      </c>
      <c r="H30">
        <f ca="1">RAND()</f>
        <v>0.73417786941040386</v>
      </c>
      <c r="I30">
        <f ca="1">RAND()</f>
        <v>0.12232505287525808</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
      </c>
      <c r="AL30">
        <v>1</v>
      </c>
      <c r="AM30" t="str">
        <f ca="1">IF(ROW()=2,AN30,OFFSET(AM30,-1,0)&amp;IF(LEN(AN30)=0,"",","&amp;AN30))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v>
      </c>
      <c r="AN30" t="str">
        <f ca="1">IF(AL30&lt;&gt;1,"",
"{"""&amp;A$1&amp;""":"&amp;A30
&amp;","""&amp;B$1&amp;""":"&amp;B30
&amp;IF(LEN(AA30)=0,"",","""&amp;AA$1&amp;""":"""&amp;AA30&amp;"""")
&amp;IF(LEN(AC30)=0,"",","""&amp;AC$1&amp;""":"""&amp;AC30&amp;"""")
&amp;IF(LEN(AD30)=0,"",","""&amp;AD$1&amp;""":"&amp;AD30)
&amp;IF(LEN(AE30)=0,"",","""&amp;AE$1&amp;""":"""&amp;AE30&amp;"""")
&amp;IF(LEN(AF30)=0,"",","""&amp;AF$1&amp;""":"&amp;AF30)
&amp;IF(LEN(AG30)=0,"",","""&amp;AG$1&amp;""":"&amp;AG30)&amp;"}")</f>
        <v>{"dy":3,"sl":8}</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1.3495276653171391E-2</v>
      </c>
      <c r="BQ30">
        <f t="shared" ca="1" si="6"/>
        <v>9.4250706880301613E-3</v>
      </c>
      <c r="BR30">
        <f t="shared" ca="1" si="7"/>
        <v>1.0193679918450561E-2</v>
      </c>
      <c r="BS30">
        <f t="shared" ca="1" si="8"/>
        <v>0.25236167341430493</v>
      </c>
      <c r="BT30">
        <f t="shared" ca="1" si="11"/>
        <v>0.17624882186616411</v>
      </c>
      <c r="BU30">
        <f t="shared" ca="1" si="12"/>
        <v>0.19062181447502538</v>
      </c>
      <c r="BV30" t="str">
        <f ca="1">OFFSET([1]EquipTable!$A$1,ROW()-1,0)</f>
        <v>Equip2101</v>
      </c>
      <c r="BX30">
        <f ca="1">IF(VLOOKUP($CA30,[2]ActorTable!$1:$1048576,MATCH("업데이트순번",[2]ActorTable!$1:$1,0),0)&lt;=$BY$1,1,0)
*IF(MID(CA30,7,1)="2",0.1,1)</f>
        <v>1</v>
      </c>
      <c r="BY30">
        <f t="shared" ca="1" si="9"/>
        <v>3.90625E-2</v>
      </c>
      <c r="BZ30">
        <f t="shared" ca="1" si="10"/>
        <v>0.79296875</v>
      </c>
      <c r="CA30" t="str">
        <f ca="1">OFFSET([2]ActorTable!$A$1,ROW()-1,0)</f>
        <v>Actor1029</v>
      </c>
      <c r="CB30" t="str">
        <f ca="1">VLOOKUP($CA30,[2]ActorTable!$1:$1048576,MATCH("이름참고",[2]ActorTable!$1:$1,0),0)</f>
        <v>에이잭</v>
      </c>
    </row>
    <row r="31" spans="1:80">
      <c r="A31">
        <v>3</v>
      </c>
      <c r="B31">
        <v>9</v>
      </c>
      <c r="C31">
        <f>IF(B31&lt;=9,0,
IF(B31=10,1,2))</f>
        <v>0</v>
      </c>
      <c r="D31">
        <f ca="1">RAND()</f>
        <v>0.6744170892775927</v>
      </c>
      <c r="E31">
        <f ca="1">RAND()</f>
        <v>0.78381507172809795</v>
      </c>
      <c r="F31">
        <f ca="1">RAND()</f>
        <v>0.30496988661291402</v>
      </c>
      <c r="G31">
        <f ca="1">RAND()</f>
        <v>0.26306012437896231</v>
      </c>
      <c r="H31">
        <f ca="1">RAND()</f>
        <v>0.97585300921055829</v>
      </c>
      <c r="I31">
        <f ca="1">RAND()</f>
        <v>0.35115226304565439</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
      </c>
      <c r="AL31">
        <v>1</v>
      </c>
      <c r="AM31" t="str">
        <f ca="1">IF(ROW()=2,AN31,OFFSET(AM31,-1,0)&amp;IF(LEN(AN31)=0,"",","&amp;AN31))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v>
      </c>
      <c r="AN31" t="str">
        <f ca="1">IF(AL31&lt;&gt;1,"",
"{"""&amp;A$1&amp;""":"&amp;A31
&amp;","""&amp;B$1&amp;""":"&amp;B31
&amp;IF(LEN(AA31)=0,"",","""&amp;AA$1&amp;""":"""&amp;AA31&amp;"""")
&amp;IF(LEN(AC31)=0,"",","""&amp;AC$1&amp;""":"""&amp;AC31&amp;"""")
&amp;IF(LEN(AD31)=0,"",","""&amp;AD$1&amp;""":"&amp;AD31)
&amp;IF(LEN(AE31)=0,"",","""&amp;AE$1&amp;""":"""&amp;AE31&amp;"""")
&amp;IF(LEN(AF31)=0,"",","""&amp;AF$1&amp;""":"&amp;AF31)
&amp;IF(LEN(AG31)=0,"",","""&amp;AG$1&amp;""":"&amp;AG31)&amp;"}")</f>
        <v>{"dy":3,"sl":9}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1.3495276653171391E-2</v>
      </c>
      <c r="BQ31">
        <f t="shared" ca="1" si="6"/>
        <v>9.4250706880301613E-3</v>
      </c>
      <c r="BR31">
        <f t="shared" ca="1" si="7"/>
        <v>1.0193679918450561E-2</v>
      </c>
      <c r="BS31">
        <f t="shared" ca="1" si="8"/>
        <v>0.26585695006747634</v>
      </c>
      <c r="BT31">
        <f t="shared" ca="1" si="11"/>
        <v>0.18567389255419428</v>
      </c>
      <c r="BU31">
        <f t="shared" ca="1" si="12"/>
        <v>0.20081549439347593</v>
      </c>
      <c r="BV31" t="str">
        <f ca="1">OFFSET([1]EquipTable!$A$1,ROW()-1,0)</f>
        <v>Equip2102</v>
      </c>
      <c r="BX31">
        <f ca="1">IF(VLOOKUP($CA31,[2]ActorTable!$1:$1048576,MATCH("업데이트순번",[2]ActorTable!$1:$1,0),0)&lt;=$BY$1,1,0)
*IF(MID(CA31,7,1)="2",0.1,1)</f>
        <v>1</v>
      </c>
      <c r="BY31">
        <f t="shared" ca="1" si="9"/>
        <v>3.90625E-2</v>
      </c>
      <c r="BZ31">
        <f t="shared" ca="1" si="10"/>
        <v>0.83203125</v>
      </c>
      <c r="CA31" t="str">
        <f ca="1">OFFSET([2]ActorTable!$A$1,ROW()-1,0)</f>
        <v>Actor0030</v>
      </c>
      <c r="CB31" t="str">
        <f ca="1">VLOOKUP($CA31,[2]ActorTable!$1:$1048576,MATCH("이름참고",[2]ActorTable!$1:$1,0),0)</f>
        <v>도스로프</v>
      </c>
    </row>
    <row r="32" spans="1:80">
      <c r="A32">
        <v>4</v>
      </c>
      <c r="B32">
        <v>0</v>
      </c>
      <c r="C32">
        <f>IF(B32&lt;=9,0,
IF(B32=10,1,2))</f>
        <v>0</v>
      </c>
      <c r="D32">
        <f ca="1">RAND()</f>
        <v>0.56234477293657825</v>
      </c>
      <c r="E32">
        <f ca="1">RAND()</f>
        <v>0.62821767212188062</v>
      </c>
      <c r="F32">
        <f ca="1">RAND()</f>
        <v>0.16336616787300962</v>
      </c>
      <c r="G32">
        <f ca="1">RAND()</f>
        <v>9.0887433839933474E-3</v>
      </c>
      <c r="H32">
        <f ca="1">RAND()</f>
        <v>5.921144806554246E-2</v>
      </c>
      <c r="I32">
        <f ca="1">RAND()</f>
        <v>0.55514049507513297</v>
      </c>
      <c r="M32" t="str">
        <f ca="1">IF(LEN(J32)&lt;&gt;0,J32,VLOOKUP(D32+$B32,$BJ:$BK,MATCH($BK$1,$BJ$1:$BK$1,0),1))</f>
        <v>지정 장비</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Equip5202</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DI</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5</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394</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유목민의 가보</v>
      </c>
      <c r="AL32">
        <v>1</v>
      </c>
      <c r="AM32" t="str">
        <f ca="1">IF(ROW()=2,AN32,OFFSET(AM32,-1,0)&amp;IF(LEN(AN32)=0,"",","&amp;AN32))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{"dy":4,"sl":0,"tp":"fe","vl":"Equip2001","cn":1,"pt":"GO","pr":700}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1.3495276653171391E-2</v>
      </c>
      <c r="BQ32">
        <f t="shared" ca="1" si="6"/>
        <v>9.4250706880301613E-3</v>
      </c>
      <c r="BR32">
        <f t="shared" ca="1" si="7"/>
        <v>1.0193679918450561E-2</v>
      </c>
      <c r="BS32">
        <f t="shared" ca="1" si="8"/>
        <v>0.27935222672064774</v>
      </c>
      <c r="BT32">
        <f t="shared" ca="1" si="11"/>
        <v>0.19509896324222445</v>
      </c>
      <c r="BU32">
        <f t="shared" ca="1" si="12"/>
        <v>0.21100917431192648</v>
      </c>
      <c r="BV32" t="str">
        <f ca="1">OFFSET([1]EquipTable!$A$1,ROW()-1,0)</f>
        <v>Equip2201</v>
      </c>
      <c r="BX32">
        <f ca="1">IF(VLOOKUP($CA32,[2]ActorTable!$1:$1048576,MATCH("업데이트순번",[2]ActorTable!$1:$1,0),0)&lt;=$BY$1,1,0)
*IF(MID(CA32,7,1)="2",0.1,1)</f>
        <v>0.1</v>
      </c>
      <c r="BY32">
        <f t="shared" ca="1" si="9"/>
        <v>3.90625E-3</v>
      </c>
      <c r="BZ32">
        <f t="shared" ca="1" si="10"/>
        <v>0.87109375</v>
      </c>
      <c r="CA32" t="str">
        <f ca="1">OFFSET([2]ActorTable!$A$1,ROW()-1,0)</f>
        <v>Actor3231</v>
      </c>
      <c r="CB32" t="str">
        <f ca="1">VLOOKUP($CA32,[2]ActorTable!$1:$1048576,MATCH("이름참고",[2]ActorTable!$1:$1,0),0)</f>
        <v>라무무</v>
      </c>
    </row>
    <row r="33" spans="1:80">
      <c r="A33">
        <v>4</v>
      </c>
      <c r="B33">
        <v>1</v>
      </c>
      <c r="C33">
        <f>IF(B33&lt;=9,0,
IF(B33=10,1,2))</f>
        <v>0</v>
      </c>
      <c r="D33">
        <f ca="1">RAND()</f>
        <v>0.41297062902933213</v>
      </c>
      <c r="E33">
        <f ca="1">RAND()</f>
        <v>0.5285511572922208</v>
      </c>
      <c r="F33">
        <f ca="1">RAND()</f>
        <v>0.84896202211135008</v>
      </c>
      <c r="G33">
        <f ca="1">RAND()</f>
        <v>0.56538688244878454</v>
      </c>
      <c r="H33">
        <f ca="1">RAND()</f>
        <v>0.32797571756760446</v>
      </c>
      <c r="I33">
        <f ca="1">RAND()</f>
        <v>4.8416777413571421E-2</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Equip4301</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7000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1.3495276653171391E-2</v>
      </c>
      <c r="BQ33">
        <f t="shared" ca="1" si="6"/>
        <v>9.4250706880301613E-3</v>
      </c>
      <c r="BR33">
        <f t="shared" ca="1" si="7"/>
        <v>1.0193679918450561E-2</v>
      </c>
      <c r="BS33">
        <f t="shared" ca="1" si="8"/>
        <v>0.29284750337381915</v>
      </c>
      <c r="BT33">
        <f t="shared" ca="1" si="11"/>
        <v>0.20452403393025462</v>
      </c>
      <c r="BU33">
        <f t="shared" ca="1" si="12"/>
        <v>0.22120285423037703</v>
      </c>
      <c r="BV33" t="str">
        <f ca="1">OFFSET([1]EquipTable!$A$1,ROW()-1,0)</f>
        <v>Equip2202</v>
      </c>
      <c r="BX33">
        <f ca="1">IF(VLOOKUP($CA33,[2]ActorTable!$1:$1048576,MATCH("업데이트순번",[2]ActorTable!$1:$1,0),0)&lt;=$BY$1,1,0)
*IF(MID(CA33,7,1)="2",0.1,1)</f>
        <v>0</v>
      </c>
      <c r="BY33">
        <f t="shared" ca="1" si="9"/>
        <v>0</v>
      </c>
      <c r="BZ33">
        <f t="shared" ca="1" si="10"/>
        <v>0.875</v>
      </c>
      <c r="CA33" t="str">
        <f ca="1">OFFSET([2]ActorTable!$A$1,ROW()-1,0)</f>
        <v>Actor9932</v>
      </c>
      <c r="CB33" t="str">
        <f ca="1">VLOOKUP($CA33,[2]ActorTable!$1:$1048576,MATCH("이름참고",[2]ActorTable!$1:$1,0),0)</f>
        <v>스트링없음</v>
      </c>
    </row>
    <row r="34" spans="1:80">
      <c r="A34">
        <v>4</v>
      </c>
      <c r="B34">
        <v>2</v>
      </c>
      <c r="C34">
        <f>IF(B34&lt;=9,0,
IF(B34=10,1,2))</f>
        <v>0</v>
      </c>
      <c r="D34">
        <f ca="1">RAND()</f>
        <v>0.72587310305688713</v>
      </c>
      <c r="E34">
        <f ca="1">RAND()</f>
        <v>0.71773538760712485</v>
      </c>
      <c r="F34">
        <f ca="1">RAND()</f>
        <v>0.66274754551146009</v>
      </c>
      <c r="G34">
        <f ca="1">RAND()</f>
        <v>0.84021078106933489</v>
      </c>
      <c r="H34">
        <f ca="1">RAND()</f>
        <v>0.33428294647268242</v>
      </c>
      <c r="I34">
        <f ca="1">RAND()</f>
        <v>0.78346028185476779</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71773</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11</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3300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486</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전투마법사의 지팡이</v>
      </c>
      <c r="AL34">
        <v>1</v>
      </c>
      <c r="AM34" t="str">
        <f ca="1">IF(ROW()=2,AN34,OFFSET(AM34,-1,0)&amp;IF(LEN(AN34)=0,"",","&amp;AN34))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{"dy":4,"sl":2,"tp":"fe","vl":"Equip3301","cn":1,"pt":"GO","pr":7600}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1.3495276653171391E-2</v>
      </c>
      <c r="BQ34">
        <f t="shared" ca="1" si="6"/>
        <v>9.4250706880301613E-3</v>
      </c>
      <c r="BR34">
        <f t="shared" ca="1" si="7"/>
        <v>1.0193679918450561E-2</v>
      </c>
      <c r="BS34">
        <f t="shared" ca="1" si="8"/>
        <v>0.30634278002699056</v>
      </c>
      <c r="BT34">
        <f t="shared" ca="1" si="11"/>
        <v>0.21394910461828479</v>
      </c>
      <c r="BU34">
        <f t="shared" ca="1" si="12"/>
        <v>0.23139653414882758</v>
      </c>
      <c r="BV34" t="str">
        <f ca="1">OFFSET([1]EquipTable!$A$1,ROW()-1,0)</f>
        <v>Equip2301</v>
      </c>
      <c r="BX34">
        <f ca="1">IF(VLOOKUP($CA34,[2]ActorTable!$1:$1048576,MATCH("업데이트순번",[2]ActorTable!$1:$1,0),0)&lt;=$BY$1,1,0)
*IF(MID(CA34,7,1)="2",0.1,1)</f>
        <v>0</v>
      </c>
      <c r="BY34">
        <f t="shared" ca="1" si="9"/>
        <v>0</v>
      </c>
      <c r="BZ34">
        <f t="shared" ca="1" si="10"/>
        <v>0.875</v>
      </c>
      <c r="CA34" t="str">
        <f ca="1">OFFSET([2]ActorTable!$A$1,ROW()-1,0)</f>
        <v>Actor0233</v>
      </c>
      <c r="CB34" t="str">
        <f ca="1">VLOOKUP($CA34,[2]ActorTable!$1:$1048576,MATCH("이름참고",[2]ActorTable!$1:$1,0),0)</f>
        <v>시리아</v>
      </c>
    </row>
    <row r="35" spans="1:80">
      <c r="A35">
        <v>4</v>
      </c>
      <c r="B35">
        <v>3</v>
      </c>
      <c r="C35">
        <f>IF(B35&lt;=9,0,
IF(B35=10,1,2))</f>
        <v>0</v>
      </c>
      <c r="D35">
        <f ca="1">RAND()</f>
        <v>0.19398846905531275</v>
      </c>
      <c r="E35">
        <f ca="1">RAND()</f>
        <v>0.70606242644044392</v>
      </c>
      <c r="F35">
        <f ca="1">RAND()</f>
        <v>0.31839901928581371</v>
      </c>
      <c r="G35">
        <f ca="1">RAND()</f>
        <v>0.83089453409892278</v>
      </c>
      <c r="H35">
        <f ca="1">RAND()</f>
        <v>0.19121513154814607</v>
      </c>
      <c r="I35">
        <f ca="1">RAND()</f>
        <v>0.30070613000825375</v>
      </c>
      <c r="M35" t="str">
        <f ca="1">IF(LEN(J35)&lt;&gt;0,J35,VLOOKUP(D35+$B35,$BJ:$BK,MATCH($BK$1,$BJ$1:$BK$1,0),1))</f>
        <v>안 지정 캐릭터 PP 영웅등급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70606</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11</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3300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upn</v>
      </c>
      <c r="AB35" t="s">
        <v>92</v>
      </c>
      <c r="AC35">
        <v>43231</v>
      </c>
      <c r="AD35">
        <v>6</v>
      </c>
      <c r="AE35" t="s">
        <v>125</v>
      </c>
      <c r="AG35">
        <v>1800</v>
      </c>
      <c r="AH35" t="str">
        <f>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
      </c>
      <c r="AJ35" t="str">
        <f>IF(ISBLANK($AB35),"",
IF(AND($B35&gt;=VLOOKUP($AB35,$AP:$AS,3,0),$B35&lt;=VLOOKUP($AB35,$AP:$AS,4,0)),"","슬롯타입이상"))</f>
        <v/>
      </c>
      <c r="AK35" t="str">
        <f>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
      </c>
      <c r="AL35">
        <v>1</v>
      </c>
      <c r="AM35" t="str">
        <f ca="1">IF(ROW()=2,AN35,OFFSET(AM35,-1,0)&amp;IF(LEN(AN35)=0,"",","&amp;AN35))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v>
      </c>
      <c r="AN35" t="str">
        <f ca="1">IF(AL35&lt;&gt;1,"",
"{"""&amp;A$1&amp;""":"&amp;A35
&amp;","""&amp;B$1&amp;""":"&amp;B35
&amp;IF(LEN(AA35)=0,"",","""&amp;AA$1&amp;""":"""&amp;AA35&amp;"""")
&amp;IF(LEN(AC35)=0,"",","""&amp;AC$1&amp;""":"""&amp;AC35&amp;"""")
&amp;IF(LEN(AD35)=0,"",","""&amp;AD$1&amp;""":"&amp;AD35)
&amp;IF(LEN(AE35)=0,"",","""&amp;AE$1&amp;""":"""&amp;AE35&amp;"""")
&amp;IF(LEN(AF35)=0,"",","""&amp;AF$1&amp;""":"&amp;AF35)
&amp;IF(LEN(AG35)=0,"",","""&amp;AG$1&amp;""":"&amp;AG35)&amp;"}")</f>
        <v>{"dy":4,"sl":3,"tp":"upn","vl":"43231","cn":6,"pt":"GO","pr":1800}</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1.3495276653171391E-2</v>
      </c>
      <c r="BQ35">
        <f t="shared" ca="1" si="6"/>
        <v>9.4250706880301613E-3</v>
      </c>
      <c r="BR35">
        <f t="shared" ca="1" si="7"/>
        <v>1.0193679918450561E-2</v>
      </c>
      <c r="BS35">
        <f t="shared" ca="1" si="8"/>
        <v>0.31983805668016196</v>
      </c>
      <c r="BT35">
        <f t="shared" ca="1" si="11"/>
        <v>0.22337417530631495</v>
      </c>
      <c r="BU35">
        <f t="shared" ca="1" si="12"/>
        <v>0.24159021406727813</v>
      </c>
      <c r="BV35" t="str">
        <f ca="1">OFFSET([1]EquipTable!$A$1,ROW()-1,0)</f>
        <v>Equip2302</v>
      </c>
      <c r="BX35">
        <f ca="1">IF(VLOOKUP($CA35,[2]ActorTable!$1:$1048576,MATCH("업데이트순번",[2]ActorTable!$1:$1,0),0)&lt;=$BY$1,1,0)
*IF(MID(CA35,7,1)="2",0.1,1)</f>
        <v>0</v>
      </c>
      <c r="BY35">
        <f t="shared" ca="1" si="9"/>
        <v>0</v>
      </c>
      <c r="BZ35">
        <f t="shared" ca="1" si="10"/>
        <v>0.875</v>
      </c>
      <c r="CA35" t="str">
        <f ca="1">OFFSET([2]ActorTable!$A$1,ROW()-1,0)</f>
        <v>Actor9934</v>
      </c>
      <c r="CB35" t="str">
        <f ca="1">VLOOKUP($CA35,[2]ActorTable!$1:$1048576,MATCH("이름참고",[2]ActorTable!$1:$1,0),0)</f>
        <v>스트링없음</v>
      </c>
    </row>
    <row r="36" spans="1:80">
      <c r="A36">
        <v>4</v>
      </c>
      <c r="B36">
        <v>4</v>
      </c>
      <c r="C36">
        <f>IF(B36&lt;=9,0,
IF(B36=10,1,2))</f>
        <v>0</v>
      </c>
      <c r="D36">
        <f ca="1">RAND()</f>
        <v>0.43288035947344095</v>
      </c>
      <c r="E36">
        <f ca="1">RAND()</f>
        <v>6.6421374038252656E-2</v>
      </c>
      <c r="F36">
        <f ca="1">RAND()</f>
        <v>0.79750017394651695</v>
      </c>
      <c r="G36">
        <f ca="1">RAND()</f>
        <v>0.10632710088142117</v>
      </c>
      <c r="H36">
        <f ca="1">RAND()</f>
        <v>0.29174387772898558</v>
      </c>
      <c r="I36">
        <f ca="1">RAND()</f>
        <v>0.93956582034400116</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6642</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3</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900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448</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1.3495276653171392E-3</v>
      </c>
      <c r="BQ36">
        <f t="shared" ca="1" si="6"/>
        <v>9.4250706880301622E-4</v>
      </c>
      <c r="BR36">
        <f t="shared" ca="1" si="7"/>
        <v>1.0193679918450561E-3</v>
      </c>
      <c r="BS36">
        <f t="shared" ca="1" si="8"/>
        <v>0.33333333333333337</v>
      </c>
      <c r="BT36">
        <f t="shared" ca="1" si="11"/>
        <v>0.23279924599434512</v>
      </c>
      <c r="BU36">
        <f t="shared" ca="1" si="12"/>
        <v>0.2517838939857287</v>
      </c>
      <c r="BV36" t="str">
        <f ca="1">OFFSET([1]EquipTable!$A$1,ROW()-1,0)</f>
        <v>Equip2401</v>
      </c>
      <c r="BX36">
        <f ca="1">IF(VLOOKUP($CA36,[2]ActorTable!$1:$1048576,MATCH("업데이트순번",[2]ActorTable!$1:$1,0),0)&lt;=$BY$1,1,0)
*IF(MID(CA36,7,1)="2",0.1,1)</f>
        <v>0</v>
      </c>
      <c r="BY36">
        <f t="shared" ca="1" si="9"/>
        <v>0</v>
      </c>
      <c r="BZ36">
        <f t="shared" ca="1" si="10"/>
        <v>0.875</v>
      </c>
      <c r="CA36" t="str">
        <f ca="1">OFFSET([2]ActorTable!$A$1,ROW()-1,0)</f>
        <v>Actor2235</v>
      </c>
      <c r="CB36" t="str">
        <f ca="1">VLOOKUP($CA36,[2]ActorTable!$1:$1048576,MATCH("이름참고",[2]ActorTable!$1:$1,0),0)</f>
        <v>린하이</v>
      </c>
    </row>
    <row r="37" spans="1:80">
      <c r="A37">
        <v>4</v>
      </c>
      <c r="B37">
        <v>5</v>
      </c>
      <c r="C37">
        <f>IF(B37&lt;=9,0,
IF(B37=10,1,2))</f>
        <v>0</v>
      </c>
      <c r="D37">
        <f ca="1">RAND()</f>
        <v>0.80123072245486937</v>
      </c>
      <c r="E37">
        <f ca="1">RAND()</f>
        <v>0.41857033114344333</v>
      </c>
      <c r="F37">
        <f ca="1">RAND()</f>
        <v>0.55321493348748874</v>
      </c>
      <c r="G37">
        <f ca="1">RAND()</f>
        <v>0.60345299682153886</v>
      </c>
      <c r="H37">
        <f ca="1">RAND()</f>
        <v>0.79629883386203104</v>
      </c>
      <c r="I37">
        <f ca="1">RAND()</f>
        <v>0.50085640118682828</v>
      </c>
      <c r="M37" t="str">
        <f ca="1">IF(LEN(J37)&lt;&gt;0,J37,VLOOKUP(D37+$B37,$BJ:$BK,MATCH($BK$1,$BJ$1:$BK$1,0),1))</f>
        <v>안 지정 캐릭터 PP 일반등급</v>
      </c>
      <c r="N37">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41857</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8</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2400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1.3495276653171392E-3</v>
      </c>
      <c r="BQ37">
        <f t="shared" ca="1" si="6"/>
        <v>9.4250706880301622E-4</v>
      </c>
      <c r="BR37">
        <f t="shared" ca="1" si="7"/>
        <v>1.0193679918450561E-3</v>
      </c>
      <c r="BS37">
        <f t="shared" ca="1" si="8"/>
        <v>0.33468286099865052</v>
      </c>
      <c r="BT37">
        <f t="shared" ca="1" si="11"/>
        <v>0.23374175306314815</v>
      </c>
      <c r="BU37">
        <f t="shared" ca="1" si="12"/>
        <v>0.25280326197757375</v>
      </c>
      <c r="BV37" t="str">
        <f ca="1">OFFSET([1]EquipTable!$A$1,ROW()-1,0)</f>
        <v>Equip2402</v>
      </c>
      <c r="BX37">
        <f ca="1">IF(VLOOKUP($CA37,[2]ActorTable!$1:$1048576,MATCH("업데이트순번",[2]ActorTable!$1:$1,0),0)&lt;=$BY$1,1,0)
*IF(MID(CA37,7,1)="2",0.1,1)</f>
        <v>0</v>
      </c>
      <c r="BY37">
        <f t="shared" ca="1" si="9"/>
        <v>0</v>
      </c>
      <c r="BZ37">
        <f t="shared" ca="1" si="10"/>
        <v>0.875</v>
      </c>
      <c r="CA37" t="str">
        <f ca="1">OFFSET([2]ActorTable!$A$1,ROW()-1,0)</f>
        <v>Actor0236</v>
      </c>
      <c r="CB37" t="str">
        <f ca="1">VLOOKUP($CA37,[2]ActorTable!$1:$1048576,MATCH("이름참고",[2]ActorTable!$1:$1,0),0)</f>
        <v>나인</v>
      </c>
    </row>
    <row r="38" spans="1:80">
      <c r="A38">
        <v>4</v>
      </c>
      <c r="B38">
        <v>6</v>
      </c>
      <c r="C38">
        <f>IF(B38&lt;=9,0,
IF(B38=10,1,2))</f>
        <v>0</v>
      </c>
      <c r="D38">
        <f ca="1">RAND()</f>
        <v>0.10822088399628449</v>
      </c>
      <c r="E38">
        <f ca="1">RAND()</f>
        <v>0.99375936842877077</v>
      </c>
      <c r="F38">
        <f ca="1">RAND()</f>
        <v>0.73861007534032186</v>
      </c>
      <c r="G38">
        <f ca="1">RAND()</f>
        <v>0.52872668001334655</v>
      </c>
      <c r="H38">
        <f ca="1">RAND()</f>
        <v>0.79293445797790962</v>
      </c>
      <c r="I38">
        <f ca="1">RAND()</f>
        <v>6.3755877163997443E-2</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Equip8302</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73900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414</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스켈레톤 쉴드</v>
      </c>
      <c r="AL38">
        <v>1</v>
      </c>
      <c r="AM38" t="str">
        <f ca="1">IF(ROW()=2,AN38,OFFSET(AM38,-1,0)&amp;IF(LEN(AN38)=0,"",","&amp;AN38))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{"dy":4,"sl":6,"tp":"fe","vl":"Equip7102","cn":1,"pt":"GO","pr":3200}</v>
      </c>
      <c r="BM38">
        <f ca="1">IF(VLOOKUP($BV38,[1]EquipTable!$1:$1048576,MATCH("업데이트순번",[1]EquipTable!$1:$1,0),0)&lt;=$BP$1,1,0)
*IF(MID(BV38,7,1)="4",0.1,1)</f>
        <v>0</v>
      </c>
      <c r="BN38">
        <f ca="1">IF(VLOOKUP($BV38,[1]EquipTable!$1:$1048576,MATCH("업데이트순번",[1]EquipTable!$1:$1,0),0)&lt;=$BP$1,1,0)
*IF(MID(BV38,7,1)="4",0.1,1)
*IF(AND(MID(BV38,7,1)&lt;&gt;"4",OR(MID(BV38,6,1)="6",MID(BV38,6,1)="7")),3,1)</f>
        <v>0</v>
      </c>
      <c r="BO38">
        <f ca="1">IF(VLOOKUP($BV38,[1]EquipTable!$1:$1048576,MATCH("업데이트순번",[1]EquipTable!$1:$1,0),0)&lt;=$BP$1,1,0)
*IF(MID(BV38,7,1)="4",0.1,1)
*IF(AND(MID(BV38,7,1)&lt;&gt;"4",MID(BV38,6,1)="8"),4,1)</f>
        <v>0</v>
      </c>
      <c r="BP38">
        <f t="shared" ca="1" si="5"/>
        <v>0</v>
      </c>
      <c r="BQ38">
        <f t="shared" ca="1" si="6"/>
        <v>0</v>
      </c>
      <c r="BR38">
        <f t="shared" ca="1" si="7"/>
        <v>0</v>
      </c>
      <c r="BS38">
        <f t="shared" ca="1" si="8"/>
        <v>0.33603238866396767</v>
      </c>
      <c r="BT38">
        <f t="shared" ca="1" si="11"/>
        <v>0.23468426013195118</v>
      </c>
      <c r="BU38">
        <f t="shared" ca="1" si="12"/>
        <v>0.25382262996941879</v>
      </c>
      <c r="BV38" t="str">
        <f ca="1">OFFSET([1]EquipTable!$A$1,ROW()-1,0)</f>
        <v>Equip2403</v>
      </c>
      <c r="BX38">
        <f ca="1">IF(VLOOKUP($CA38,[2]ActorTable!$1:$1048576,MATCH("업데이트순번",[2]ActorTable!$1:$1,0),0)&lt;=$BY$1,1,0)
*IF(MID(CA38,7,1)="2",0.1,1)</f>
        <v>1</v>
      </c>
      <c r="BY38">
        <f t="shared" ca="1" si="9"/>
        <v>3.90625E-2</v>
      </c>
      <c r="BZ38">
        <f t="shared" ca="1" si="10"/>
        <v>0.875</v>
      </c>
      <c r="CA38" t="str">
        <f ca="1">OFFSET([2]ActorTable!$A$1,ROW()-1,0)</f>
        <v>Actor0037</v>
      </c>
      <c r="CB38" t="str">
        <f ca="1">VLOOKUP($CA38,[2]ActorTable!$1:$1048576,MATCH("이름참고",[2]ActorTable!$1:$1,0),0)</f>
        <v>튤린</v>
      </c>
    </row>
    <row r="39" spans="1:80">
      <c r="A39">
        <v>4</v>
      </c>
      <c r="B39">
        <v>7</v>
      </c>
      <c r="C39">
        <f>IF(B39&lt;=9,0,
IF(B39=10,1,2))</f>
        <v>0</v>
      </c>
      <c r="D39">
        <f ca="1">RAND()</f>
        <v>0.75646597705952323</v>
      </c>
      <c r="E39">
        <f ca="1">RAND()</f>
        <v>0.3221007041003171</v>
      </c>
      <c r="F39">
        <f ca="1">RAND()</f>
        <v>5.8149719096781571E-2</v>
      </c>
      <c r="G39">
        <f ca="1">RAND()</f>
        <v>0.71137602582051584</v>
      </c>
      <c r="H39">
        <f ca="1">RAND()</f>
        <v>9.3025819359632278E-2</v>
      </c>
      <c r="I39">
        <f ca="1">RAND()</f>
        <v>0.71916205635544894</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Equip3301</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7700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415</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SMG28</v>
      </c>
      <c r="AL39">
        <v>1</v>
      </c>
      <c r="AM39" t="str">
        <f ca="1">IF(ROW()=2,AN39,OFFSET(AM39,-1,0)&amp;IF(LEN(AN39)=0,"",","&amp;AN39))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{"dy":4,"sl":7,"tp":"fe","vl":"Equip6002","cn":1,"pt":"GO","pr":1900}</v>
      </c>
      <c r="BM39">
        <f ca="1">IF(VLOOKUP($BV39,[1]EquipTable!$1:$1048576,MATCH("업데이트순번",[1]EquipTable!$1:$1,0),0)&lt;=$BP$1,1,0)
*IF(MID(BV39,7,1)="4",0.1,1)</f>
        <v>0</v>
      </c>
      <c r="BN39">
        <f ca="1">IF(VLOOKUP($BV39,[1]EquipTable!$1:$1048576,MATCH("업데이트순번",[1]EquipTable!$1:$1,0),0)&lt;=$BP$1,1,0)
*IF(MID(BV39,7,1)="4",0.1,1)
*IF(AND(MID(BV39,7,1)&lt;&gt;"4",OR(MID(BV39,6,1)="6",MID(BV39,6,1)="7")),3,1)</f>
        <v>0</v>
      </c>
      <c r="BO39">
        <f ca="1">IF(VLOOKUP($BV39,[1]EquipTable!$1:$1048576,MATCH("업데이트순번",[1]EquipTable!$1:$1,0),0)&lt;=$BP$1,1,0)
*IF(MID(BV39,7,1)="4",0.1,1)
*IF(AND(MID(BV39,7,1)&lt;&gt;"4",MID(BV39,6,1)="8"),4,1)</f>
        <v>0</v>
      </c>
      <c r="BP39">
        <f t="shared" ca="1" si="5"/>
        <v>0</v>
      </c>
      <c r="BQ39">
        <f t="shared" ca="1" si="6"/>
        <v>0</v>
      </c>
      <c r="BR39">
        <f t="shared" ca="1" si="7"/>
        <v>0</v>
      </c>
      <c r="BS39">
        <f t="shared" ca="1" si="8"/>
        <v>0.33603238866396767</v>
      </c>
      <c r="BT39">
        <f t="shared" ca="1" si="11"/>
        <v>0.23468426013195118</v>
      </c>
      <c r="BU39">
        <f t="shared" ca="1" si="12"/>
        <v>0.25382262996941879</v>
      </c>
      <c r="BV39" t="str">
        <f ca="1">OFFSET([1]EquipTable!$A$1,ROW()-1,0)</f>
        <v>Equip2404</v>
      </c>
      <c r="BX39">
        <f ca="1">IF(VLOOKUP($CA39,[2]ActorTable!$1:$1048576,MATCH("업데이트순번",[2]ActorTable!$1:$1,0),0)&lt;=$BY$1,1,0)
*IF(MID(CA39,7,1)="2",0.1,1)</f>
        <v>0.1</v>
      </c>
      <c r="BY39">
        <f t="shared" ca="1" si="9"/>
        <v>3.90625E-3</v>
      </c>
      <c r="BZ39">
        <f t="shared" ca="1" si="10"/>
        <v>0.9140625</v>
      </c>
      <c r="CA39" t="str">
        <f ca="1">OFFSET([2]ActorTable!$A$1,ROW()-1,0)</f>
        <v>Actor2238</v>
      </c>
      <c r="CB39" t="str">
        <f ca="1">VLOOKUP($CA39,[2]ActorTable!$1:$1048576,MATCH("이름참고",[2]ActorTable!$1:$1,0),0)</f>
        <v>니엘</v>
      </c>
    </row>
    <row r="40" spans="1:80">
      <c r="A40">
        <v>4</v>
      </c>
      <c r="B40">
        <v>8</v>
      </c>
      <c r="C40">
        <f>IF(B40&lt;=9,0,
IF(B40=10,1,2))</f>
        <v>0</v>
      </c>
      <c r="D40">
        <f ca="1">RAND()</f>
        <v>2.6260922424769628E-2</v>
      </c>
      <c r="E40">
        <f ca="1">RAND()</f>
        <v>0.90660053179595945</v>
      </c>
      <c r="F40">
        <f ca="1">RAND()</f>
        <v>0.52132071384417722</v>
      </c>
      <c r="G40">
        <f ca="1">RAND()</f>
        <v>0.22000985185605781</v>
      </c>
      <c r="H40">
        <f ca="1">RAND()</f>
        <v>0.43389638500156058</v>
      </c>
      <c r="I40">
        <f ca="1">RAND()</f>
        <v>0.52182150947076822</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fc</v>
      </c>
      <c r="AB40" t="s">
        <v>85</v>
      </c>
      <c r="AC40" t="s">
        <v>479</v>
      </c>
      <c r="AD40">
        <v>1</v>
      </c>
      <c r="AE40" t="s">
        <v>129</v>
      </c>
      <c r="AF40">
        <v>239</v>
      </c>
      <c r="AG40">
        <v>119</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미네락</v>
      </c>
      <c r="AL40">
        <v>1</v>
      </c>
      <c r="AM40" t="str">
        <f ca="1">IF(ROW()=2,AN40,OFFSET(AM40,-1,0)&amp;IF(LEN(AN40)=0,"",","&amp;AN40))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v>
      </c>
      <c r="AN40" t="str">
        <f ca="1">IF(AL40&lt;&gt;1,"",
"{"""&amp;A$1&amp;""":"&amp;A40
&amp;","""&amp;B$1&amp;""":"&amp;B40
&amp;IF(LEN(AA40)=0,"",","""&amp;AA$1&amp;""":"""&amp;AA40&amp;"""")
&amp;IF(LEN(AC40)=0,"",","""&amp;AC$1&amp;""":"""&amp;AC40&amp;"""")
&amp;IF(LEN(AD40)=0,"",","""&amp;AD$1&amp;""":"&amp;AD40)
&amp;IF(LEN(AE40)=0,"",","""&amp;AE$1&amp;""":"""&amp;AE40&amp;"""")
&amp;IF(LEN(AF40)=0,"",","""&amp;AF$1&amp;""":"&amp;AF40)
&amp;IF(LEN(AG40)=0,"",","""&amp;AG$1&amp;""":"&amp;AG40)&amp;"}")</f>
        <v>{"dy":4,"sl":8,"tp":"fc","vl":"Actor2120","cn":1,"pt":"DI","pp":239,"pr":119}</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0.33603238866396767</v>
      </c>
      <c r="BT40">
        <f t="shared" ca="1" si="11"/>
        <v>0.23468426013195118</v>
      </c>
      <c r="BU40">
        <f t="shared" ca="1" si="12"/>
        <v>0.25382262996941879</v>
      </c>
      <c r="BV40" t="str">
        <f ca="1">OFFSET([1]EquipTable!$A$1,ROW()-1,0)</f>
        <v>Equip2405</v>
      </c>
      <c r="BX40">
        <f ca="1">IF(VLOOKUP($CA40,[2]ActorTable!$1:$1048576,MATCH("업데이트순번",[2]ActorTable!$1:$1,0),0)&lt;=$BY$1,1,0)
*IF(MID(CA40,7,1)="2",0.1,1)</f>
        <v>1</v>
      </c>
      <c r="BY40">
        <f t="shared" ca="1" si="9"/>
        <v>3.90625E-2</v>
      </c>
      <c r="BZ40">
        <f t="shared" ca="1" si="10"/>
        <v>0.91796875</v>
      </c>
      <c r="CA40" t="str">
        <f ca="1">OFFSET([2]ActorTable!$A$1,ROW()-1,0)</f>
        <v>Actor1039</v>
      </c>
      <c r="CB40" t="str">
        <f ca="1">VLOOKUP($CA40,[2]ActorTable!$1:$1048576,MATCH("이름참고",[2]ActorTable!$1:$1,0),0)</f>
        <v>플랜도</v>
      </c>
    </row>
    <row r="41" spans="1:80">
      <c r="A41">
        <v>4</v>
      </c>
      <c r="B41">
        <v>9</v>
      </c>
      <c r="C41">
        <f>IF(B41&lt;=9,0,
IF(B41=10,1,2))</f>
        <v>0</v>
      </c>
      <c r="D41">
        <f ca="1">RAND()</f>
        <v>0.16416662065924736</v>
      </c>
      <c r="E41">
        <f ca="1">RAND()</f>
        <v>5.9393683469135761E-2</v>
      </c>
      <c r="F41">
        <f ca="1">RAND()</f>
        <v>0.35406607481136176</v>
      </c>
      <c r="G41">
        <f ca="1">RAND()</f>
        <v>0.4072206541501231</v>
      </c>
      <c r="H41">
        <f ca="1">RAND()</f>
        <v>4.2137359309030509E-2</v>
      </c>
      <c r="I41">
        <f ca="1">RAND()</f>
        <v>0.5555026888614184</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fp</v>
      </c>
      <c r="AB41" t="s">
        <v>86</v>
      </c>
      <c r="AC41" t="s">
        <v>479</v>
      </c>
      <c r="AD41">
        <v>75</v>
      </c>
      <c r="AE41" t="s">
        <v>129</v>
      </c>
      <c r="AF41">
        <v>172</v>
      </c>
      <c r="AG41">
        <v>59</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미네락</v>
      </c>
      <c r="AL41">
        <v>1</v>
      </c>
      <c r="AM41" t="str">
        <f ca="1">IF(ROW()=2,AN41,OFFSET(AM41,-1,0)&amp;IF(LEN(AN41)=0,"",","&amp;AN41))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v>
      </c>
      <c r="AN41" t="str">
        <f ca="1">IF(AL41&lt;&gt;1,"",
"{"""&amp;A$1&amp;""":"&amp;A41
&amp;","""&amp;B$1&amp;""":"&amp;B41
&amp;IF(LEN(AA41)=0,"",","""&amp;AA$1&amp;""":"""&amp;AA41&amp;"""")
&amp;IF(LEN(AC41)=0,"",","""&amp;AC$1&amp;""":"""&amp;AC41&amp;"""")
&amp;IF(LEN(AD41)=0,"",","""&amp;AD$1&amp;""":"&amp;AD41)
&amp;IF(LEN(AE41)=0,"",","""&amp;AE$1&amp;""":"""&amp;AE41&amp;"""")
&amp;IF(LEN(AF41)=0,"",","""&amp;AF$1&amp;""":"&amp;AF41)
&amp;IF(LEN(AG41)=0,"",","""&amp;AG$1&amp;""":"&amp;AG41)&amp;"}")</f>
        <v>{"dy":4,"sl":9,"tp":"fp","vl":"Actor2120","cn":75,"pt":"DI","pp":172,"pr":59}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1.3495276653171391E-2</v>
      </c>
      <c r="BQ41">
        <f t="shared" ca="1" si="6"/>
        <v>9.4250706880301613E-3</v>
      </c>
      <c r="BR41">
        <f t="shared" ca="1" si="7"/>
        <v>1.0193679918450561E-2</v>
      </c>
      <c r="BS41">
        <f t="shared" ca="1" si="8"/>
        <v>0.33603238866396767</v>
      </c>
      <c r="BT41">
        <f t="shared" ca="1" si="11"/>
        <v>0.23468426013195118</v>
      </c>
      <c r="BU41">
        <f t="shared" ca="1" si="12"/>
        <v>0.25382262996941879</v>
      </c>
      <c r="BV41" t="str">
        <f ca="1">OFFSET([1]EquipTable!$A$1,ROW()-1,0)</f>
        <v>Equip3001</v>
      </c>
      <c r="BX41">
        <f ca="1">IF(VLOOKUP($CA41,[2]ActorTable!$1:$1048576,MATCH("업데이트순번",[2]ActorTable!$1:$1,0),0)&lt;=$BY$1,1,0)
*IF(MID(CA41,7,1)="2",0.1,1)</f>
        <v>0.1</v>
      </c>
      <c r="BY41">
        <f t="shared" ca="1" si="9"/>
        <v>3.90625E-3</v>
      </c>
      <c r="BZ41">
        <f t="shared" ca="1" si="10"/>
        <v>0.95703125</v>
      </c>
      <c r="CA41" t="str">
        <f ca="1">OFFSET([2]ActorTable!$A$1,ROW()-1,0)</f>
        <v>Actor0240</v>
      </c>
      <c r="CB41" t="str">
        <f ca="1">VLOOKUP($CA41,[2]ActorTable!$1:$1048576,MATCH("이름참고",[2]ActorTable!$1:$1,0),0)</f>
        <v>클레타</v>
      </c>
    </row>
    <row r="42" spans="1:80">
      <c r="A42">
        <v>5</v>
      </c>
      <c r="B42">
        <v>0</v>
      </c>
      <c r="C42">
        <f>IF(B42&lt;=9,0,
IF(B42=10,1,2))</f>
        <v>0</v>
      </c>
      <c r="D42">
        <f ca="1">RAND()</f>
        <v>0.31340607612991889</v>
      </c>
      <c r="E42">
        <f ca="1">RAND()</f>
        <v>2.5928751034866582E-2</v>
      </c>
      <c r="F42">
        <f ca="1">RAND()</f>
        <v>6.7991288618362011E-3</v>
      </c>
      <c r="G42">
        <f ca="1">RAND()</f>
        <v>3.4068215022770132E-2</v>
      </c>
      <c r="H42">
        <f ca="1">RAND()</f>
        <v>0.42520440728885756</v>
      </c>
      <c r="I42">
        <f ca="1">RAND()</f>
        <v>0.14887158862568106</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Equip0002</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GO</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600</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400</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1.3495276653171391E-2</v>
      </c>
      <c r="BQ42">
        <f t="shared" ca="1" si="6"/>
        <v>9.4250706880301613E-3</v>
      </c>
      <c r="BR42">
        <f t="shared" ca="1" si="7"/>
        <v>1.0193679918450561E-2</v>
      </c>
      <c r="BS42">
        <f t="shared" ca="1" si="8"/>
        <v>0.34952766531713908</v>
      </c>
      <c r="BT42">
        <f t="shared" ca="1" si="11"/>
        <v>0.24410933081998135</v>
      </c>
      <c r="BU42">
        <f t="shared" ca="1" si="12"/>
        <v>0.26401630988786934</v>
      </c>
      <c r="BV42" t="str">
        <f ca="1">OFFSET([1]EquipTable!$A$1,ROW()-1,0)</f>
        <v>Equip3002</v>
      </c>
      <c r="BX42">
        <f ca="1">IF(VLOOKUP($CA42,[2]ActorTable!$1:$1048576,MATCH("업데이트순번",[2]ActorTable!$1:$1,0),0)&lt;=$BY$1,1,0)
*IF(MID(CA42,7,1)="2",0.1,1)</f>
        <v>1</v>
      </c>
      <c r="BY42">
        <f t="shared" ca="1" si="9"/>
        <v>3.90625E-2</v>
      </c>
      <c r="BZ42">
        <f t="shared" ca="1" si="10"/>
        <v>0.9609375</v>
      </c>
      <c r="CA42" t="str">
        <f ca="1">OFFSET([2]ActorTable!$A$1,ROW()-1,0)</f>
        <v>Actor1141</v>
      </c>
      <c r="CB42" t="str">
        <f ca="1">VLOOKUP($CA42,[2]ActorTable!$1:$1048576,MATCH("이름참고",[2]ActorTable!$1:$1,0),0)</f>
        <v>오비우스</v>
      </c>
    </row>
    <row r="43" spans="1:80">
      <c r="A43">
        <v>5</v>
      </c>
      <c r="B43">
        <v>1</v>
      </c>
      <c r="C43">
        <f>IF(B43&lt;=9,0,
IF(B43=10,1,2))</f>
        <v>0</v>
      </c>
      <c r="D43">
        <f ca="1">RAND()</f>
        <v>0.51573481211536243</v>
      </c>
      <c r="E43">
        <f ca="1">RAND()</f>
        <v>5.9145535648726266E-2</v>
      </c>
      <c r="F43">
        <f ca="1">RAND()</f>
        <v>0.33683729042962884</v>
      </c>
      <c r="G43">
        <f ca="1">RAND()</f>
        <v>0.73953245654876099</v>
      </c>
      <c r="H43">
        <f ca="1">RAND()</f>
        <v>0.87207309168900649</v>
      </c>
      <c r="I43">
        <f ca="1">RAND()</f>
        <v>8.8262851683661325E-2</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Equip0201</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GO</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2500</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487</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미스틱 해머</v>
      </c>
      <c r="AL43">
        <v>1</v>
      </c>
      <c r="AM43" t="str">
        <f ca="1">IF(ROW()=2,AN43,OFFSET(AM43,-1,0)&amp;IF(LEN(AN43)=0,"",","&amp;AN43))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{"dy":5,"sl":1,"tp":"fe","vl":"Equip4202","cn":1,"pt":"GO","pr":3100}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1.3495276653171391E-2</v>
      </c>
      <c r="BQ43">
        <f t="shared" ca="1" si="6"/>
        <v>9.4250706880301613E-3</v>
      </c>
      <c r="BR43">
        <f t="shared" ca="1" si="7"/>
        <v>1.0193679918450561E-2</v>
      </c>
      <c r="BS43">
        <f t="shared" ca="1" si="8"/>
        <v>0.36302294197031049</v>
      </c>
      <c r="BT43">
        <f t="shared" ca="1" si="11"/>
        <v>0.25353440150801149</v>
      </c>
      <c r="BU43">
        <f t="shared" ca="1" si="12"/>
        <v>0.27420998980631989</v>
      </c>
      <c r="BV43" t="str">
        <f ca="1">OFFSET([1]EquipTable!$A$1,ROW()-1,0)</f>
        <v>Equip3101</v>
      </c>
      <c r="BX43">
        <f ca="1">IF(VLOOKUP($CA43,[2]ActorTable!$1:$1048576,MATCH("업데이트순번",[2]ActorTable!$1:$1,0),0)&lt;=$BY$1,1,0)
*IF(MID(CA43,7,1)="2",0.1,1)</f>
        <v>0</v>
      </c>
      <c r="BY43">
        <f t="shared" ca="1" si="9"/>
        <v>0</v>
      </c>
      <c r="BZ43">
        <f t="shared" ca="1" si="10"/>
        <v>1</v>
      </c>
      <c r="CA43" t="str">
        <f ca="1">OFFSET([2]ActorTable!$A$1,ROW()-1,0)</f>
        <v>Actor3242</v>
      </c>
      <c r="CB43" t="str">
        <f ca="1">VLOOKUP($CA43,[2]ActorTable!$1:$1048576,MATCH("이름참고",[2]ActorTable!$1:$1,0),0)</f>
        <v>앰비엘라</v>
      </c>
    </row>
    <row r="44" spans="1:80">
      <c r="A44">
        <v>5</v>
      </c>
      <c r="B44">
        <v>2</v>
      </c>
      <c r="C44">
        <f>IF(B44&lt;=9,0,
IF(B44=10,1,2))</f>
        <v>0</v>
      </c>
      <c r="D44">
        <f ca="1">RAND()</f>
        <v>9.0285281440071197E-3</v>
      </c>
      <c r="E44">
        <f ca="1">RAND()</f>
        <v>0.520194024683999</v>
      </c>
      <c r="F44">
        <f ca="1">RAND()</f>
        <v>0.18367018229980792</v>
      </c>
      <c r="G44">
        <f ca="1">RAND()</f>
        <v>0.97611637321841738</v>
      </c>
      <c r="H44">
        <f ca="1">RAND()</f>
        <v>0.69556095934860052</v>
      </c>
      <c r="I44">
        <f ca="1">RAND()</f>
        <v>0.77141983344578724</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52019</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9</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2700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1.3495276653171391E-2</v>
      </c>
      <c r="BQ44">
        <f t="shared" ca="1" si="6"/>
        <v>9.4250706880301613E-3</v>
      </c>
      <c r="BR44">
        <f t="shared" ca="1" si="7"/>
        <v>1.0193679918450561E-2</v>
      </c>
      <c r="BS44">
        <f t="shared" ca="1" si="8"/>
        <v>0.37651821862348189</v>
      </c>
      <c r="BT44">
        <f t="shared" ca="1" si="11"/>
        <v>0.26295947219604165</v>
      </c>
      <c r="BU44">
        <f t="shared" ca="1" si="12"/>
        <v>0.28440366972477044</v>
      </c>
      <c r="BV44" t="str">
        <f ca="1">OFFSET([1]EquipTable!$A$1,ROW()-1,0)</f>
        <v>Equip3102</v>
      </c>
      <c r="BX44">
        <f>IF(VLOOKUP($CA44,[2]ActorTable!$1:$1048576,MATCH("업데이트순번",[2]ActorTable!$1:$1,0),0)&lt;=$BY$1,1,0)
*IF(MID(CA44,7,1)="2",0.1,1)</f>
        <v>0</v>
      </c>
      <c r="BY44">
        <f t="shared" ca="1" si="9"/>
        <v>0</v>
      </c>
      <c r="BZ44">
        <f t="shared" ca="1" si="10"/>
        <v>1</v>
      </c>
      <c r="CA44" t="s">
        <v>206</v>
      </c>
      <c r="CB44" t="str">
        <f>VLOOKUP($CA44,[2]ActorTable!$1:$1048576,MATCH("이름참고",[2]ActorTable!$1:$1,0),0)</f>
        <v>레나</v>
      </c>
    </row>
    <row r="45" spans="1:80">
      <c r="A45">
        <v>5</v>
      </c>
      <c r="B45">
        <v>3</v>
      </c>
      <c r="C45">
        <f>IF(B45&lt;=9,0,
IF(B45=10,1,2))</f>
        <v>0</v>
      </c>
      <c r="D45">
        <f ca="1">RAND()</f>
        <v>0.31800389391597228</v>
      </c>
      <c r="E45">
        <f ca="1">RAND()</f>
        <v>0.54715280058279825</v>
      </c>
      <c r="F45">
        <f ca="1">RAND()</f>
        <v>0.64982596771629308</v>
      </c>
      <c r="G45">
        <f ca="1">RAND()</f>
        <v>0.23355087397377117</v>
      </c>
      <c r="H45">
        <f ca="1">RAND()</f>
        <v>0.57287673433969633</v>
      </c>
      <c r="I45">
        <f ca="1">RAND()</f>
        <v>0.37405778856857042</v>
      </c>
      <c r="M45" t="str">
        <f ca="1">IF(LEN(J45)&lt;&gt;0,J45,VLOOKUP(D45+$B45,$BJ:$BK,MATCH($BK$1,$BJ$1:$BK$1,0),1))</f>
        <v>안 지정 캐릭터 PP 일반등급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54715</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9</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2700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423</v>
      </c>
      <c r="AD45">
        <v>1</v>
      </c>
      <c r="AE45" t="s">
        <v>125</v>
      </c>
      <c r="AG45">
        <v>1400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칼날 손잡이</v>
      </c>
      <c r="AL45">
        <v>1</v>
      </c>
      <c r="AM45" t="str">
        <f ca="1">IF(ROW()=2,AN45,OFFSET(AM45,-1,0)&amp;IF(LEN(AN45)=0,"",","&amp;AN45))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v>
      </c>
      <c r="AN45" t="str">
        <f ca="1">IF(AL45&lt;&gt;1,"",
"{"""&amp;A$1&amp;""":"&amp;A45
&amp;","""&amp;B$1&amp;""":"&amp;B45
&amp;IF(LEN(AA45)=0,"",","""&amp;AA$1&amp;""":"""&amp;AA45&amp;"""")
&amp;IF(LEN(AC45)=0,"",","""&amp;AC$1&amp;""":"""&amp;AC45&amp;"""")
&amp;IF(LEN(AD45)=0,"",","""&amp;AD$1&amp;""":"&amp;AD45)
&amp;IF(LEN(AE45)=0,"",","""&amp;AE$1&amp;""":"""&amp;AE45&amp;"""")
&amp;IF(LEN(AF45)=0,"",","""&amp;AF$1&amp;""":"&amp;AF45)
&amp;IF(LEN(AG45)=0,"",","""&amp;AG$1&amp;""":"&amp;AG45)&amp;"}")</f>
        <v>{"dy":5,"sl":3,"tp":"fe","vl":"Equip1101","cn":1,"pt":"GO","pr":1400}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1.3495276653171391E-2</v>
      </c>
      <c r="BQ45">
        <f t="shared" ca="1" si="6"/>
        <v>9.4250706880301613E-3</v>
      </c>
      <c r="BR45">
        <f t="shared" ca="1" si="7"/>
        <v>1.0193679918450561E-2</v>
      </c>
      <c r="BS45">
        <f t="shared" ca="1" si="8"/>
        <v>0.3900134952766533</v>
      </c>
      <c r="BT45">
        <f t="shared" ca="1" si="11"/>
        <v>0.27238454288407182</v>
      </c>
      <c r="BU45">
        <f t="shared" ca="1" si="12"/>
        <v>0.29459734964322098</v>
      </c>
      <c r="BV45" t="str">
        <f ca="1">OFFSET([1]EquipTable!$A$1,ROW()-1,0)</f>
        <v>Equip3201</v>
      </c>
      <c r="BX45">
        <f>IF(VLOOKUP($CA45,[2]ActorTable!$1:$1048576,MATCH("업데이트순번",[2]ActorTable!$1:$1,0),0)&lt;=$BY$1,1,0)
*IF(MID(CA45,7,1)="2",0.1,1)</f>
        <v>0</v>
      </c>
      <c r="BY45">
        <f t="shared" ca="1" si="9"/>
        <v>0</v>
      </c>
      <c r="BZ45">
        <f t="shared" ca="1" si="10"/>
        <v>1</v>
      </c>
      <c r="CA45" t="s">
        <v>207</v>
      </c>
      <c r="CB45" t="str">
        <f>VLOOKUP($CA45,[2]ActorTable!$1:$1048576,MATCH("이름참고",[2]ActorTable!$1:$1,0),0)</f>
        <v>서린</v>
      </c>
    </row>
    <row r="46" spans="1:80">
      <c r="A46">
        <v>5</v>
      </c>
      <c r="B46">
        <v>4</v>
      </c>
      <c r="C46">
        <f>IF(B46&lt;=9,0,
IF(B46=10,1,2))</f>
        <v>0</v>
      </c>
      <c r="D46">
        <f ca="1">RAND()</f>
        <v>0.1536747163886687</v>
      </c>
      <c r="E46">
        <f ca="1">RAND()</f>
        <v>0.51259225935497021</v>
      </c>
      <c r="F46">
        <f ca="1">RAND()</f>
        <v>0.29545928314390346</v>
      </c>
      <c r="G46">
        <f ca="1">RAND()</f>
        <v>0.564413613934446</v>
      </c>
      <c r="H46">
        <f ca="1">RAND()</f>
        <v>0.82307570867067825</v>
      </c>
      <c r="I46">
        <f ca="1">RAND()</f>
        <v>0.24146444834062486</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51259</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9</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2700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440</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오디세이 픽액스</v>
      </c>
      <c r="AL46">
        <v>1</v>
      </c>
      <c r="AM46" t="str">
        <f ca="1">IF(ROW()=2,AN46,OFFSET(AM46,-1,0)&amp;IF(LEN(AN46)=0,"",","&amp;AN46))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{"dy":5,"sl":4,"tp":"fe","vl":"Equip0302","cn":1,"pt":"GO","pr":800}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1.3495276653171391E-2</v>
      </c>
      <c r="BQ46">
        <f t="shared" ca="1" si="6"/>
        <v>9.4250706880301613E-3</v>
      </c>
      <c r="BR46">
        <f t="shared" ca="1" si="7"/>
        <v>1.0193679918450561E-2</v>
      </c>
      <c r="BS46">
        <f t="shared" ca="1" si="8"/>
        <v>0.40350877192982471</v>
      </c>
      <c r="BT46">
        <f t="shared" ca="1" si="11"/>
        <v>0.28180961357210199</v>
      </c>
      <c r="BU46">
        <f t="shared" ca="1" si="12"/>
        <v>0.30479102956167153</v>
      </c>
      <c r="BV46" t="str">
        <f ca="1">OFFSET([1]EquipTable!$A$1,ROW()-1,0)</f>
        <v>Equip3202</v>
      </c>
    </row>
    <row r="47" spans="1:80">
      <c r="A47">
        <v>5</v>
      </c>
      <c r="B47">
        <v>5</v>
      </c>
      <c r="C47">
        <f>IF(B47&lt;=9,0,
IF(B47=10,1,2))</f>
        <v>0</v>
      </c>
      <c r="D47">
        <f ca="1">RAND()</f>
        <v>0.32113849529852212</v>
      </c>
      <c r="E47">
        <f ca="1">RAND()</f>
        <v>0.75490213497245628</v>
      </c>
      <c r="F47">
        <f ca="1">RAND()</f>
        <v>0.55523696522491017</v>
      </c>
      <c r="G47">
        <f ca="1">RAND()</f>
        <v>0.4558902956113815</v>
      </c>
      <c r="H47">
        <f ca="1">RAND()</f>
        <v>0.98372581782911361</v>
      </c>
      <c r="I47">
        <f ca="1">RAND()</f>
        <v>0.68355131024833704</v>
      </c>
      <c r="M47" t="str">
        <f ca="1">IF(LEN(J47)&lt;&gt;0,J47,VLOOKUP(D47+$B47,$BJ:$BK,MATCH($BK$1,$BJ$1:$BK$1,0),1))</f>
        <v>지정 장비</v>
      </c>
      <c r="N47" t="str">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Equip6301</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1</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22700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1.3495276653171391E-2</v>
      </c>
      <c r="BQ47">
        <f t="shared" ca="1" si="6"/>
        <v>9.4250706880301613E-3</v>
      </c>
      <c r="BR47">
        <f t="shared" ca="1" si="7"/>
        <v>1.0193679918450561E-2</v>
      </c>
      <c r="BS47">
        <f t="shared" ca="1" si="8"/>
        <v>0.41700404858299611</v>
      </c>
      <c r="BT47">
        <f t="shared" ca="1" si="11"/>
        <v>0.29123468426013216</v>
      </c>
      <c r="BU47">
        <f t="shared" ca="1" si="12"/>
        <v>0.31498470948012208</v>
      </c>
      <c r="BV47" t="str">
        <f ca="1">OFFSET([1]EquipTable!$A$1,ROW()-1,0)</f>
        <v>Equip3301</v>
      </c>
    </row>
    <row r="48" spans="1:80">
      <c r="A48">
        <v>5</v>
      </c>
      <c r="B48">
        <v>6</v>
      </c>
      <c r="C48">
        <f>IF(B48&lt;=9,0,
IF(B48=10,1,2))</f>
        <v>0</v>
      </c>
      <c r="D48">
        <f ca="1">RAND()</f>
        <v>0.51845627509328185</v>
      </c>
      <c r="E48">
        <f ca="1">RAND()</f>
        <v>0.67280413453296817</v>
      </c>
      <c r="F48">
        <f ca="1">RAND()</f>
        <v>0.81350711400453835</v>
      </c>
      <c r="G48">
        <f ca="1">RAND()</f>
        <v>0.52594513118261632</v>
      </c>
      <c r="H48">
        <f ca="1">RAND()</f>
        <v>0.78997008125232249</v>
      </c>
      <c r="I48">
        <f ca="1">RAND()</f>
        <v>0.76655640539199055</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Equip6302</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22800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392</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1.3495276653171391E-2</v>
      </c>
      <c r="BQ48">
        <f t="shared" ca="1" si="6"/>
        <v>9.4250706880301613E-3</v>
      </c>
      <c r="BR48">
        <f t="shared" ca="1" si="7"/>
        <v>1.0193679918450561E-2</v>
      </c>
      <c r="BS48">
        <f t="shared" ca="1" si="8"/>
        <v>0.43049932523616752</v>
      </c>
      <c r="BT48">
        <f t="shared" ca="1" si="11"/>
        <v>0.30065975494816233</v>
      </c>
      <c r="BU48">
        <f t="shared" ca="1" si="12"/>
        <v>0.32517838939857263</v>
      </c>
      <c r="BV48" t="str">
        <f ca="1">OFFSET([1]EquipTable!$A$1,ROW()-1,0)</f>
        <v>Equip3302</v>
      </c>
    </row>
    <row r="49" spans="1:74">
      <c r="A49">
        <v>5</v>
      </c>
      <c r="B49">
        <v>7</v>
      </c>
      <c r="C49">
        <f>IF(B49&lt;=9,0,
IF(B49=10,1,2))</f>
        <v>0</v>
      </c>
      <c r="D49">
        <f ca="1">RAND()</f>
        <v>0.28105700500214825</v>
      </c>
      <c r="E49">
        <f ca="1">RAND()</f>
        <v>0.8496112179721913</v>
      </c>
      <c r="F49">
        <f ca="1">RAND()</f>
        <v>0.38884962802503198</v>
      </c>
      <c r="G49">
        <f ca="1">RAND()</f>
        <v>0.6014238028671306</v>
      </c>
      <c r="H49">
        <f ca="1">RAND()</f>
        <v>0.21421543076377936</v>
      </c>
      <c r="I49">
        <f ca="1">RAND()</f>
        <v>0.71932154022157202</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Equip8201</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GO</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29600</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378</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1.3495276653171392E-3</v>
      </c>
      <c r="BQ49">
        <f t="shared" ca="1" si="6"/>
        <v>9.4250706880301622E-4</v>
      </c>
      <c r="BR49">
        <f t="shared" ca="1" si="7"/>
        <v>1.0193679918450561E-3</v>
      </c>
      <c r="BS49">
        <f t="shared" ca="1" si="8"/>
        <v>0.44399460188933892</v>
      </c>
      <c r="BT49">
        <f t="shared" ca="1" si="11"/>
        <v>0.3100848256361925</v>
      </c>
      <c r="BU49">
        <f t="shared" ca="1" si="12"/>
        <v>0.33537206931702318</v>
      </c>
      <c r="BV49" t="str">
        <f ca="1">OFFSET([1]EquipTable!$A$1,ROW()-1,0)</f>
        <v>Equip3401</v>
      </c>
    </row>
    <row r="50" spans="1:74">
      <c r="A50">
        <v>5</v>
      </c>
      <c r="B50">
        <v>8</v>
      </c>
      <c r="C50">
        <f>IF(B50&lt;=9,0,
IF(B50=10,1,2))</f>
        <v>0</v>
      </c>
      <c r="D50">
        <f ca="1">RAND()</f>
        <v>0.89175612741054067</v>
      </c>
      <c r="E50">
        <f ca="1">RAND()</f>
        <v>0.22173615523164969</v>
      </c>
      <c r="F50">
        <f ca="1">RAND()</f>
        <v>0.73197456489693613</v>
      </c>
      <c r="G50">
        <f ca="1">RAND()</f>
        <v>0.64277798518494955</v>
      </c>
      <c r="H50">
        <f ca="1">RAND()</f>
        <v>0.9175178889141431</v>
      </c>
      <c r="I50">
        <f ca="1">RAND()</f>
        <v>8.9971379075602709E-2</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
      </c>
      <c r="AL50">
        <v>1</v>
      </c>
      <c r="AM50" t="str">
        <f ca="1">IF(ROW()=2,AN50,OFFSET(AM50,-1,0)&amp;IF(LEN(AN50)=0,"",","&amp;AN50))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v>
      </c>
      <c r="AN50" t="str">
        <f ca="1">IF(AL50&lt;&gt;1,"",
"{"""&amp;A$1&amp;""":"&amp;A50
&amp;","""&amp;B$1&amp;""":"&amp;B50
&amp;IF(LEN(AA50)=0,"",","""&amp;AA$1&amp;""":"""&amp;AA50&amp;"""")
&amp;IF(LEN(AC50)=0,"",","""&amp;AC$1&amp;""":"""&amp;AC50&amp;"""")
&amp;IF(LEN(AD50)=0,"",","""&amp;AD$1&amp;""":"&amp;AD50)
&amp;IF(LEN(AE50)=0,"",","""&amp;AE$1&amp;""":"""&amp;AE50&amp;"""")
&amp;IF(LEN(AF50)=0,"",","""&amp;AF$1&amp;""":"&amp;AF50)
&amp;IF(LEN(AG50)=0,"",","""&amp;AG$1&amp;""":"&amp;AG50)&amp;"}")</f>
        <v>{"dy":5,"sl":8}</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1.3495276653171392E-3</v>
      </c>
      <c r="BQ50">
        <f t="shared" ca="1" si="6"/>
        <v>9.4250706880301622E-4</v>
      </c>
      <c r="BR50">
        <f t="shared" ca="1" si="7"/>
        <v>1.0193679918450561E-3</v>
      </c>
      <c r="BS50">
        <f t="shared" ca="1" si="8"/>
        <v>0.44534412955465608</v>
      </c>
      <c r="BT50">
        <f t="shared" ca="1" si="11"/>
        <v>0.3110273327049955</v>
      </c>
      <c r="BU50">
        <f t="shared" ca="1" si="12"/>
        <v>0.33639143730886822</v>
      </c>
      <c r="BV50" t="str">
        <f ca="1">OFFSET([1]EquipTable!$A$1,ROW()-1,0)</f>
        <v>Equip3402</v>
      </c>
    </row>
    <row r="51" spans="1:74">
      <c r="A51">
        <v>5</v>
      </c>
      <c r="B51">
        <v>9</v>
      </c>
      <c r="C51">
        <f>IF(B51&lt;=9,0,
IF(B51=10,1,2))</f>
        <v>0</v>
      </c>
      <c r="D51">
        <f ca="1">RAND()</f>
        <v>0.77752625906581052</v>
      </c>
      <c r="E51">
        <f ca="1">RAND()</f>
        <v>5.0393147451876952E-2</v>
      </c>
      <c r="F51">
        <f ca="1">RAND()</f>
        <v>0.24060971281025634</v>
      </c>
      <c r="G51">
        <f ca="1">RAND()</f>
        <v>0.68736915926724251</v>
      </c>
      <c r="H51">
        <f ca="1">RAND()</f>
        <v>0.16790457004307269</v>
      </c>
      <c r="I51">
        <f ca="1">RAND()</f>
        <v>0.57564319585838264</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
      </c>
      <c r="AL51">
        <v>1</v>
      </c>
      <c r="AM51" t="str">
        <f ca="1">IF(ROW()=2,AN51,OFFSET(AM51,-1,0)&amp;IF(LEN(AN51)=0,"",","&amp;AN51))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v>
      </c>
      <c r="AN51" t="str">
        <f ca="1">IF(AL51&lt;&gt;1,"",
"{"""&amp;A$1&amp;""":"&amp;A51
&amp;","""&amp;B$1&amp;""":"&amp;B51
&amp;IF(LEN(AA51)=0,"",","""&amp;AA$1&amp;""":"""&amp;AA51&amp;"""")
&amp;IF(LEN(AC51)=0,"",","""&amp;AC$1&amp;""":"""&amp;AC51&amp;"""")
&amp;IF(LEN(AD51)=0,"",","""&amp;AD$1&amp;""":"&amp;AD51)
&amp;IF(LEN(AE51)=0,"",","""&amp;AE$1&amp;""":"""&amp;AE51&amp;"""")
&amp;IF(LEN(AF51)=0,"",","""&amp;AF$1&amp;""":"&amp;AF51)
&amp;IF(LEN(AG51)=0,"",","""&amp;AG$1&amp;""":"&amp;AG51)&amp;"}")</f>
        <v>{"dy":5,"sl":9}</v>
      </c>
      <c r="BM51">
        <f ca="1">IF(VLOOKUP($BV51,[1]EquipTable!$1:$1048576,MATCH("업데이트순번",[1]EquipTable!$1:$1,0),0)&lt;=$BP$1,1,0)
*IF(MID(BV51,7,1)="4",0.1,1)</f>
        <v>0</v>
      </c>
      <c r="BN51">
        <f ca="1">IF(VLOOKUP($BV51,[1]EquipTable!$1:$1048576,MATCH("업데이트순번",[1]EquipTable!$1:$1,0),0)&lt;=$BP$1,1,0)
*IF(MID(BV51,7,1)="4",0.1,1)
*IF(AND(MID(BV51,7,1)&lt;&gt;"4",OR(MID(BV51,6,1)="6",MID(BV51,6,1)="7")),3,1)</f>
        <v>0</v>
      </c>
      <c r="BO51">
        <f ca="1">IF(VLOOKUP($BV51,[1]EquipTable!$1:$1048576,MATCH("업데이트순번",[1]EquipTable!$1:$1,0),0)&lt;=$BP$1,1,0)
*IF(MID(BV51,7,1)="4",0.1,1)
*IF(AND(MID(BV51,7,1)&lt;&gt;"4",MID(BV51,6,1)="8"),4,1)</f>
        <v>0</v>
      </c>
      <c r="BP51">
        <f t="shared" ca="1" si="5"/>
        <v>0</v>
      </c>
      <c r="BQ51">
        <f t="shared" ca="1" si="6"/>
        <v>0</v>
      </c>
      <c r="BR51">
        <f t="shared" ca="1" si="7"/>
        <v>0</v>
      </c>
      <c r="BS51">
        <f t="shared" ca="1" si="8"/>
        <v>0.44669365721997323</v>
      </c>
      <c r="BT51">
        <f t="shared" ca="1" si="11"/>
        <v>0.3119698397737985</v>
      </c>
      <c r="BU51">
        <f t="shared" ca="1" si="12"/>
        <v>0.33741080530071327</v>
      </c>
      <c r="BV51" t="str">
        <f ca="1">OFFSET([1]EquipTable!$A$1,ROW()-1,0)</f>
        <v>Equip3403</v>
      </c>
    </row>
    <row r="52" spans="1:74">
      <c r="A52">
        <v>6</v>
      </c>
      <c r="B52">
        <v>0</v>
      </c>
      <c r="C52">
        <f>IF(B52&lt;=9,0,
IF(B52=10,1,2))</f>
        <v>0</v>
      </c>
      <c r="D52">
        <f ca="1">RAND()</f>
        <v>2.5005534933795204E-2</v>
      </c>
      <c r="E52">
        <f ca="1">RAND()</f>
        <v>0.31497552852785815</v>
      </c>
      <c r="F52">
        <f ca="1">RAND()</f>
        <v>9.8006397480205232E-2</v>
      </c>
      <c r="G52">
        <f ca="1">RAND()</f>
        <v>0.10261264702934514</v>
      </c>
      <c r="H52">
        <f ca="1">RAND()</f>
        <v>4.4617358932553808E-2</v>
      </c>
      <c r="I52">
        <f ca="1">RAND()</f>
        <v>0.55948933563469905</v>
      </c>
      <c r="M52" t="str">
        <f ca="1">IF(LEN(J52)&lt;&gt;0,J52,VLOOKUP(D52+$B52,$BJ:$BK,MATCH($BK$1,$BJ$1:$BK$1,0),1))</f>
        <v>지정 장비</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Equip2301</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DI</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11</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v>
      </c>
      <c r="BN52">
        <f ca="1">IF(VLOOKUP($BV52,[1]EquipTable!$1:$1048576,MATCH("업데이트순번",[1]EquipTable!$1:$1,0),0)&lt;=$BP$1,1,0)
*IF(MID(BV52,7,1)="4",0.1,1)
*IF(AND(MID(BV52,7,1)&lt;&gt;"4",OR(MID(BV52,6,1)="6",MID(BV52,6,1)="7")),3,1)</f>
        <v>0</v>
      </c>
      <c r="BO52">
        <f ca="1">IF(VLOOKUP($BV52,[1]EquipTable!$1:$1048576,MATCH("업데이트순번",[1]EquipTable!$1:$1,0),0)&lt;=$BP$1,1,0)
*IF(MID(BV52,7,1)="4",0.1,1)
*IF(AND(MID(BV52,7,1)&lt;&gt;"4",MID(BV52,6,1)="8"),4,1)</f>
        <v>0</v>
      </c>
      <c r="BP52">
        <f t="shared" ca="1" si="5"/>
        <v>0</v>
      </c>
      <c r="BQ52">
        <f t="shared" ca="1" si="6"/>
        <v>0</v>
      </c>
      <c r="BR52">
        <f t="shared" ca="1" si="7"/>
        <v>0</v>
      </c>
      <c r="BS52">
        <f t="shared" ca="1" si="8"/>
        <v>0.44669365721997323</v>
      </c>
      <c r="BT52">
        <f t="shared" ca="1" si="11"/>
        <v>0.3119698397737985</v>
      </c>
      <c r="BU52">
        <f t="shared" ca="1" si="12"/>
        <v>0.33741080530071327</v>
      </c>
      <c r="BV52" t="str">
        <f ca="1">OFFSET([1]EquipTable!$A$1,ROW()-1,0)</f>
        <v>Equip3404</v>
      </c>
    </row>
    <row r="53" spans="1:74">
      <c r="A53">
        <v>6</v>
      </c>
      <c r="B53">
        <v>1</v>
      </c>
      <c r="C53">
        <f>IF(B53&lt;=9,0,
IF(B53=10,1,2))</f>
        <v>0</v>
      </c>
      <c r="D53">
        <f ca="1">RAND()</f>
        <v>0.37450838875421388</v>
      </c>
      <c r="E53">
        <f ca="1">RAND()</f>
        <v>0.37388180546391458</v>
      </c>
      <c r="F53">
        <f ca="1">RAND()</f>
        <v>0.33042548160565577</v>
      </c>
      <c r="G53">
        <f ca="1">RAND()</f>
        <v>0.16412732663488916</v>
      </c>
      <c r="H53">
        <f ca="1">RAND()</f>
        <v>0.90338795466248623</v>
      </c>
      <c r="I53">
        <f ca="1">RAND()</f>
        <v>0.82514450707406717</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Equip3101</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GO</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1400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111</v>
      </c>
      <c r="AD53">
        <v>1</v>
      </c>
      <c r="AE53" t="s">
        <v>125</v>
      </c>
      <c r="AG53">
        <v>800</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석공의 망치</v>
      </c>
      <c r="AL53">
        <v>1</v>
      </c>
      <c r="AM53" t="str">
        <f ca="1">IF(ROW()=2,AN53,OFFSET(AM53,-1,0)&amp;IF(LEN(AN53)=0,"",","&amp;AN53))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v>
      </c>
      <c r="AN53" t="str">
        <f ca="1">IF(AL53&lt;&gt;1,"",
"{"""&amp;A$1&amp;""":"&amp;A53
&amp;","""&amp;B$1&amp;""":"&amp;B53
&amp;IF(LEN(AA53)=0,"",","""&amp;AA$1&amp;""":"""&amp;AA53&amp;"""")
&amp;IF(LEN(AC53)=0,"",","""&amp;AC$1&amp;""":"""&amp;AC53&amp;"""")
&amp;IF(LEN(AD53)=0,"",","""&amp;AD$1&amp;""":"&amp;AD53)
&amp;IF(LEN(AE53)=0,"",","""&amp;AE$1&amp;""":"""&amp;AE53&amp;"""")
&amp;IF(LEN(AF53)=0,"",","""&amp;AF$1&amp;""":"&amp;AF53)
&amp;IF(LEN(AG53)=0,"",","""&amp;AG$1&amp;""":"&amp;AG53)&amp;"}")</f>
        <v>{"dy":6,"sl":1,"tp":"fe","vl":"Equip4001","cn":1,"pt":"GO","pr":800}</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0.44669365721997323</v>
      </c>
      <c r="BT53">
        <f t="shared" ca="1" si="11"/>
        <v>0.3119698397737985</v>
      </c>
      <c r="BU53">
        <f t="shared" ca="1" si="12"/>
        <v>0.33741080530071327</v>
      </c>
      <c r="BV53" t="str">
        <f ca="1">OFFSET([1]EquipTable!$A$1,ROW()-1,0)</f>
        <v>Equip3405</v>
      </c>
    </row>
    <row r="54" spans="1:74">
      <c r="A54">
        <v>6</v>
      </c>
      <c r="B54">
        <v>2</v>
      </c>
      <c r="C54">
        <f>IF(B54&lt;=9,0,
IF(B54=10,1,2))</f>
        <v>0</v>
      </c>
      <c r="D54">
        <f ca="1">RAND()</f>
        <v>9.6971570376613192E-2</v>
      </c>
      <c r="E54">
        <f ca="1">RAND()</f>
        <v>0.85832729667423358</v>
      </c>
      <c r="F54">
        <f ca="1">RAND()</f>
        <v>0.73175019473514324</v>
      </c>
      <c r="G54">
        <f ca="1">RAND()</f>
        <v>0.40323713612318379</v>
      </c>
      <c r="H54">
        <f ca="1">RAND()</f>
        <v>0.75423015373918656</v>
      </c>
      <c r="I54">
        <f ca="1">RAND()</f>
        <v>0.2160125219718092</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85832</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13</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3900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488</v>
      </c>
      <c r="AD54">
        <v>1</v>
      </c>
      <c r="AE54" t="s">
        <v>393</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사파이어 대거</v>
      </c>
      <c r="AL54">
        <v>1</v>
      </c>
      <c r="AM54" t="str">
        <f ca="1">IF(ROW()=2,AN54,OFFSET(AM54,-1,0)&amp;IF(LEN(AN54)=0,"",","&amp;AN54))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{"dy":6,"sl":2,"tp":"fe","vl":"Equip1201","cn":1,"pt":"GO","pr":2500}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1.3495276653171391E-2</v>
      </c>
      <c r="BQ54">
        <f t="shared" ca="1" si="6"/>
        <v>9.4250706880301613E-3</v>
      </c>
      <c r="BR54">
        <f t="shared" ca="1" si="7"/>
        <v>1.0193679918450561E-2</v>
      </c>
      <c r="BS54">
        <f t="shared" ca="1" si="8"/>
        <v>0.44669365721997323</v>
      </c>
      <c r="BT54">
        <f t="shared" ca="1" si="11"/>
        <v>0.3119698397737985</v>
      </c>
      <c r="BU54">
        <f t="shared" ca="1" si="12"/>
        <v>0.33741080530071327</v>
      </c>
      <c r="BV54" t="str">
        <f ca="1">OFFSET([1]EquipTable!$A$1,ROW()-1,0)</f>
        <v>Equip4001</v>
      </c>
    </row>
    <row r="55" spans="1:74">
      <c r="A55">
        <v>6</v>
      </c>
      <c r="B55">
        <v>3</v>
      </c>
      <c r="C55">
        <f>IF(B55&lt;=9,0,
IF(B55=10,1,2))</f>
        <v>0</v>
      </c>
      <c r="D55">
        <f ca="1">RAND()</f>
        <v>0.67722930154447969</v>
      </c>
      <c r="E55">
        <f ca="1">RAND()</f>
        <v>0.89325639952537306</v>
      </c>
      <c r="F55">
        <f ca="1">RAND()</f>
        <v>0.41287617922866626</v>
      </c>
      <c r="G55">
        <f ca="1">RAND()</f>
        <v>0.25368070922660735</v>
      </c>
      <c r="H55">
        <f ca="1">RAND()</f>
        <v>0.79815219137699811</v>
      </c>
      <c r="I55">
        <f ca="1">RAND()</f>
        <v>0.13157204514203402</v>
      </c>
      <c r="M55" t="str">
        <f ca="1">IF(LEN(J55)&lt;&gt;0,J55,VLOOKUP(D55+$B55,$BJ:$BK,MATCH($BK$1,$BJ$1:$BK$1,0),1))</f>
        <v>안 지정 캐릭터 PP 일반등급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89325</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13</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3900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426</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1.3495276653171391E-2</v>
      </c>
      <c r="BQ55">
        <f t="shared" ca="1" si="6"/>
        <v>9.4250706880301613E-3</v>
      </c>
      <c r="BR55">
        <f t="shared" ca="1" si="7"/>
        <v>1.0193679918450561E-2</v>
      </c>
      <c r="BS55">
        <f t="shared" ca="1" si="8"/>
        <v>0.46018893387314463</v>
      </c>
      <c r="BT55">
        <f t="shared" ca="1" si="11"/>
        <v>0.32139491046182866</v>
      </c>
      <c r="BU55">
        <f t="shared" ca="1" si="12"/>
        <v>0.34760448521916382</v>
      </c>
      <c r="BV55" t="str">
        <f ca="1">OFFSET([1]EquipTable!$A$1,ROW()-1,0)</f>
        <v>Equip4002</v>
      </c>
    </row>
    <row r="56" spans="1:74">
      <c r="A56">
        <v>6</v>
      </c>
      <c r="B56">
        <v>4</v>
      </c>
      <c r="C56">
        <f>IF(B56&lt;=9,0,
IF(B56=10,1,2))</f>
        <v>0</v>
      </c>
      <c r="D56">
        <f ca="1">RAND()</f>
        <v>2.2139333136451E-2</v>
      </c>
      <c r="E56">
        <f ca="1">RAND()</f>
        <v>0.73048843389017837</v>
      </c>
      <c r="F56">
        <f ca="1">RAND()</f>
        <v>0.8644282369769577</v>
      </c>
      <c r="G56">
        <f ca="1">RAND()</f>
        <v>0.73520279020618995</v>
      </c>
      <c r="H56">
        <f ca="1">RAND()</f>
        <v>0.83369680247292821</v>
      </c>
      <c r="I56">
        <f ca="1">RAND()</f>
        <v>4.7719329227314367E-2</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73048</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11</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3300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489</v>
      </c>
      <c r="AD56">
        <v>1</v>
      </c>
      <c r="AE56" t="s">
        <v>125</v>
      </c>
      <c r="AG56">
        <v>1300</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노장의 친구</v>
      </c>
      <c r="AL56">
        <v>1</v>
      </c>
      <c r="AM56" t="str">
        <f ca="1">IF(ROW()=2,AN56,OFFSET(AM56,-1,0)&amp;IF(LEN(AN56)=0,"",","&amp;AN56))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v>
      </c>
      <c r="AN56" t="str">
        <f ca="1">IF(AL56&lt;&gt;1,"",
"{"""&amp;A$1&amp;""":"&amp;A56
&amp;","""&amp;B$1&amp;""":"&amp;B56
&amp;IF(LEN(AA56)=0,"",","""&amp;AA$1&amp;""":"""&amp;AA56&amp;"""")
&amp;IF(LEN(AC56)=0,"",","""&amp;AC$1&amp;""":"""&amp;AC56&amp;"""")
&amp;IF(LEN(AD56)=0,"",","""&amp;AD$1&amp;""":"&amp;AD56)
&amp;IF(LEN(AE56)=0,"",","""&amp;AE$1&amp;""":"""&amp;AE56&amp;"""")
&amp;IF(LEN(AF56)=0,"",","""&amp;AF$1&amp;""":"&amp;AF56)
&amp;IF(LEN(AG56)=0,"",","""&amp;AG$1&amp;""":"&amp;AG56)&amp;"}")</f>
        <v>{"dy":6,"sl":4,"tp":"fe","vl":"Equip5101","cn":1,"pt":"GO","pr":1300}</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1.3495276653171391E-2</v>
      </c>
      <c r="BQ56">
        <f t="shared" ca="1" si="6"/>
        <v>9.4250706880301613E-3</v>
      </c>
      <c r="BR56">
        <f t="shared" ca="1" si="7"/>
        <v>1.0193679918450561E-2</v>
      </c>
      <c r="BS56">
        <f t="shared" ca="1" si="8"/>
        <v>0.47368421052631604</v>
      </c>
      <c r="BT56">
        <f t="shared" ca="1" si="11"/>
        <v>0.33081998114985883</v>
      </c>
      <c r="BU56">
        <f t="shared" ca="1" si="12"/>
        <v>0.35779816513761437</v>
      </c>
      <c r="BV56" t="str">
        <f ca="1">OFFSET([1]EquipTable!$A$1,ROW()-1,0)</f>
        <v>Equip4101</v>
      </c>
    </row>
    <row r="57" spans="1:74">
      <c r="A57">
        <v>6</v>
      </c>
      <c r="B57">
        <v>5</v>
      </c>
      <c r="C57">
        <f>IF(B57&lt;=9,0,
IF(B57=10,1,2))</f>
        <v>0</v>
      </c>
      <c r="D57">
        <f ca="1">RAND()</f>
        <v>0.45144835108027048</v>
      </c>
      <c r="E57">
        <f ca="1">RAND()</f>
        <v>0.84340152816932135</v>
      </c>
      <c r="F57">
        <f ca="1">RAND()</f>
        <v>0.21836942412523319</v>
      </c>
      <c r="G57">
        <f ca="1">RAND()</f>
        <v>0.17371719807793062</v>
      </c>
      <c r="H57">
        <f ca="1">RAND()</f>
        <v>0.2807701478310195</v>
      </c>
      <c r="I57">
        <f ca="1">RAND()</f>
        <v>0.61091501749723265</v>
      </c>
      <c r="M57" t="str">
        <f ca="1">IF(LEN(J57)&lt;&gt;0,J57,VLOOKUP(D57+$B57,$BJ:$BK,MATCH($BK$1,$BJ$1:$BK$1,0),1))</f>
        <v>지정 장비</v>
      </c>
      <c r="N57" t="str">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Equip7201</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1</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DI</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15</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486</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전투마법사의 지팡이</v>
      </c>
      <c r="AL57">
        <v>1</v>
      </c>
      <c r="AM57" t="str">
        <f ca="1">IF(ROW()=2,AN57,OFFSET(AM57,-1,0)&amp;IF(LEN(AN57)=0,"",","&amp;AN57))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{"dy":6,"sl":5,"tp":"fe","vl":"Equip3301","cn":1,"pt":"GO","pr":7200}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1.3495276653171391E-2</v>
      </c>
      <c r="BQ57">
        <f t="shared" ca="1" si="6"/>
        <v>9.4250706880301613E-3</v>
      </c>
      <c r="BR57">
        <f t="shared" ca="1" si="7"/>
        <v>1.0193679918450561E-2</v>
      </c>
      <c r="BS57">
        <f t="shared" ca="1" si="8"/>
        <v>0.48717948717948745</v>
      </c>
      <c r="BT57">
        <f t="shared" ca="1" si="11"/>
        <v>0.340245051837889</v>
      </c>
      <c r="BU57">
        <f t="shared" ca="1" si="12"/>
        <v>0.36799184505606491</v>
      </c>
      <c r="BV57" t="str">
        <f ca="1">OFFSET([1]EquipTable!$A$1,ROW()-1,0)</f>
        <v>Equip4102</v>
      </c>
    </row>
    <row r="58" spans="1:74">
      <c r="A58">
        <v>6</v>
      </c>
      <c r="B58">
        <v>6</v>
      </c>
      <c r="C58">
        <f>IF(B58&lt;=9,0,
IF(B58=10,1,2))</f>
        <v>0</v>
      </c>
      <c r="D58">
        <f ca="1">RAND()</f>
        <v>0.41158788397671464</v>
      </c>
      <c r="E58">
        <f ca="1">RAND()</f>
        <v>0.66897745498024819</v>
      </c>
      <c r="F58">
        <f ca="1">RAND()</f>
        <v>2.1182218827817456E-2</v>
      </c>
      <c r="G58">
        <f ca="1">RAND()</f>
        <v>0.45281684694446289</v>
      </c>
      <c r="H58">
        <f ca="1">RAND()</f>
        <v>0.24001012590688153</v>
      </c>
      <c r="I58">
        <f ca="1">RAND()</f>
        <v>0.34639489781559751</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Equip6302</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GO</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22300</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1.3495276653171391E-2</v>
      </c>
      <c r="BQ58">
        <f t="shared" ca="1" si="6"/>
        <v>9.4250706880301613E-3</v>
      </c>
      <c r="BR58">
        <f t="shared" ca="1" si="7"/>
        <v>1.0193679918450561E-2</v>
      </c>
      <c r="BS58">
        <f t="shared" ca="1" si="8"/>
        <v>0.50067476383265885</v>
      </c>
      <c r="BT58">
        <f t="shared" ca="1" si="11"/>
        <v>0.34967012252591917</v>
      </c>
      <c r="BU58">
        <f t="shared" ca="1" si="12"/>
        <v>0.37818552497451546</v>
      </c>
      <c r="BV58" t="str">
        <f ca="1">OFFSET([1]EquipTable!$A$1,ROW()-1,0)</f>
        <v>Equip4201</v>
      </c>
    </row>
    <row r="59" spans="1:74">
      <c r="A59">
        <v>6</v>
      </c>
      <c r="B59">
        <v>7</v>
      </c>
      <c r="C59">
        <f>IF(B59&lt;=9,0,
IF(B59=10,1,2))</f>
        <v>0</v>
      </c>
      <c r="D59">
        <f ca="1">RAND()</f>
        <v>0.49697698671987289</v>
      </c>
      <c r="E59">
        <f ca="1">RAND()</f>
        <v>0.91049745759727962</v>
      </c>
      <c r="F59">
        <f ca="1">RAND()</f>
        <v>0.50631213068823444</v>
      </c>
      <c r="G59">
        <f ca="1">RAND()</f>
        <v>0.59616086074555219</v>
      </c>
      <c r="H59">
        <f ca="1">RAND()</f>
        <v>0.17639960022510714</v>
      </c>
      <c r="I59">
        <f ca="1">RAND()</f>
        <v>0.93506595505637913</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Equip8202</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29900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420</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왕조의 블레이드</v>
      </c>
      <c r="AL59">
        <v>1</v>
      </c>
      <c r="AM59" t="str">
        <f ca="1">IF(ROW()=2,AN59,OFFSET(AM59,-1,0)&amp;IF(LEN(AN59)=0,"",","&amp;AN59))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{"dy":6,"sl":7,"tp":"fe","vl":"Equip8102","cn":1,"pt":"GO","pr":7700}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1.3495276653171391E-2</v>
      </c>
      <c r="BQ59">
        <f t="shared" ca="1" si="6"/>
        <v>9.4250706880301613E-3</v>
      </c>
      <c r="BR59">
        <f t="shared" ca="1" si="7"/>
        <v>1.0193679918450561E-2</v>
      </c>
      <c r="BS59">
        <f t="shared" ca="1" si="8"/>
        <v>0.51417004048583026</v>
      </c>
      <c r="BT59">
        <f t="shared" ca="1" si="11"/>
        <v>0.35909519321394934</v>
      </c>
      <c r="BU59">
        <f t="shared" ca="1" si="12"/>
        <v>0.38837920489296601</v>
      </c>
      <c r="BV59" t="str">
        <f ca="1">OFFSET([1]EquipTable!$A$1,ROW()-1,0)</f>
        <v>Equip4202</v>
      </c>
    </row>
    <row r="60" spans="1:74">
      <c r="A60">
        <v>6</v>
      </c>
      <c r="B60">
        <v>8</v>
      </c>
      <c r="C60">
        <f>IF(B60&lt;=9,0,
IF(B60=10,1,2))</f>
        <v>0</v>
      </c>
      <c r="D60">
        <f ca="1">RAND()</f>
        <v>0.86687291679561962</v>
      </c>
      <c r="E60">
        <f ca="1">RAND()</f>
        <v>0.86531403302708865</v>
      </c>
      <c r="F60">
        <f ca="1">RAND()</f>
        <v>0.38911734256624275</v>
      </c>
      <c r="G60">
        <f ca="1">RAND()</f>
        <v>0.70868697005332693</v>
      </c>
      <c r="H60">
        <f ca="1">RAND()</f>
        <v>0.64618708758011267</v>
      </c>
      <c r="I60">
        <f ca="1">RAND()</f>
        <v>0.14089248482074312</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fl5</v>
      </c>
      <c r="AB60" t="s">
        <v>286</v>
      </c>
      <c r="AC60" t="s">
        <v>504</v>
      </c>
      <c r="AD60">
        <v>1</v>
      </c>
      <c r="AE60" t="s">
        <v>129</v>
      </c>
      <c r="AF60">
        <v>80</v>
      </c>
      <c r="AG60">
        <v>49</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러센트</v>
      </c>
      <c r="AL60">
        <v>1</v>
      </c>
      <c r="AM60" t="str">
        <f ca="1">IF(ROW()=2,AN60,OFFSET(AM60,-1,0)&amp;IF(LEN(AN60)=0,"",","&amp;AN60))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v>
      </c>
      <c r="AN60" t="str">
        <f ca="1">IF(AL60&lt;&gt;1,"",
"{"""&amp;A$1&amp;""":"&amp;A60
&amp;","""&amp;B$1&amp;""":"&amp;B60
&amp;IF(LEN(AA60)=0,"",","""&amp;AA$1&amp;""":"""&amp;AA60&amp;"""")
&amp;IF(LEN(AC60)=0,"",","""&amp;AC$1&amp;""":"""&amp;AC60&amp;"""")
&amp;IF(LEN(AD60)=0,"",","""&amp;AD$1&amp;""":"&amp;AD60)
&amp;IF(LEN(AE60)=0,"",","""&amp;AE$1&amp;""":"""&amp;AE60&amp;"""")
&amp;IF(LEN(AF60)=0,"",","""&amp;AF$1&amp;""":"&amp;AF60)
&amp;IF(LEN(AG60)=0,"",","""&amp;AG$1&amp;""":"&amp;AG60)&amp;"}")</f>
        <v>{"dy":6,"sl":8,"tp":"fl5","vl":"Actor0024","cn":1,"pt":"DI","pp":80,"pr":49}</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1.3495276653171391E-2</v>
      </c>
      <c r="BQ60">
        <f t="shared" ca="1" si="6"/>
        <v>9.4250706880301613E-3</v>
      </c>
      <c r="BR60">
        <f t="shared" ca="1" si="7"/>
        <v>1.0193679918450561E-2</v>
      </c>
      <c r="BS60">
        <f t="shared" ca="1" si="8"/>
        <v>0.52766531713900167</v>
      </c>
      <c r="BT60">
        <f t="shared" ca="1" si="11"/>
        <v>0.36852026390197951</v>
      </c>
      <c r="BU60">
        <f t="shared" ca="1" si="12"/>
        <v>0.39857288481141656</v>
      </c>
      <c r="BV60" t="str">
        <f ca="1">OFFSET([1]EquipTable!$A$1,ROW()-1,0)</f>
        <v>Equip4301</v>
      </c>
    </row>
    <row r="61" spans="1:74">
      <c r="A61">
        <v>6</v>
      </c>
      <c r="B61">
        <v>9</v>
      </c>
      <c r="C61">
        <f>IF(B61&lt;=9,0,
IF(B61=10,1,2))</f>
        <v>0</v>
      </c>
      <c r="D61">
        <f ca="1">RAND()</f>
        <v>0.14747901415299658</v>
      </c>
      <c r="E61">
        <f ca="1">RAND()</f>
        <v>0.57470111464306173</v>
      </c>
      <c r="F61">
        <f ca="1">RAND()</f>
        <v>0.62570158694858979</v>
      </c>
      <c r="G61">
        <f ca="1">RAND()</f>
        <v>0.21637624615529016</v>
      </c>
      <c r="H61">
        <f ca="1">RAND()</f>
        <v>0.5655313978973816</v>
      </c>
      <c r="I61">
        <f ca="1">RAND()</f>
        <v>0.12620506113031182</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fl6</v>
      </c>
      <c r="AB61" t="s">
        <v>287</v>
      </c>
      <c r="AC61" t="s">
        <v>504</v>
      </c>
      <c r="AD61">
        <v>1</v>
      </c>
      <c r="AE61" t="s">
        <v>129</v>
      </c>
      <c r="AF61">
        <v>80</v>
      </c>
      <c r="AG61">
        <v>49</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러센트</v>
      </c>
      <c r="AL61">
        <v>1</v>
      </c>
      <c r="AM61" t="str">
        <f ca="1">IF(ROW()=2,AN61,OFFSET(AM61,-1,0)&amp;IF(LEN(AN61)=0,"",","&amp;AN61))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v>
      </c>
      <c r="AN61" t="str">
        <f ca="1">IF(AL61&lt;&gt;1,"",
"{"""&amp;A$1&amp;""":"&amp;A61
&amp;","""&amp;B$1&amp;""":"&amp;B61
&amp;IF(LEN(AA61)=0,"",","""&amp;AA$1&amp;""":"""&amp;AA61&amp;"""")
&amp;IF(LEN(AC61)=0,"",","""&amp;AC$1&amp;""":"""&amp;AC61&amp;"""")
&amp;IF(LEN(AD61)=0,"",","""&amp;AD$1&amp;""":"&amp;AD61)
&amp;IF(LEN(AE61)=0,"",","""&amp;AE$1&amp;""":"""&amp;AE61&amp;"""")
&amp;IF(LEN(AF61)=0,"",","""&amp;AF$1&amp;""":"&amp;AF61)
&amp;IF(LEN(AG61)=0,"",","""&amp;AG$1&amp;""":"&amp;AG61)&amp;"}")</f>
        <v>{"dy":6,"sl":9,"tp":"fl6","vl":"Actor0024","cn":1,"pt":"DI","pp":80,"pr":49}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1.3495276653171391E-2</v>
      </c>
      <c r="BQ61">
        <f t="shared" ca="1" si="6"/>
        <v>9.4250706880301613E-3</v>
      </c>
      <c r="BR61">
        <f t="shared" ca="1" si="7"/>
        <v>1.0193679918450561E-2</v>
      </c>
      <c r="BS61">
        <f t="shared" ca="1" si="8"/>
        <v>0.54116059379217307</v>
      </c>
      <c r="BT61">
        <f t="shared" ca="1" si="11"/>
        <v>0.37794533459000967</v>
      </c>
      <c r="BU61">
        <f t="shared" ca="1" si="12"/>
        <v>0.40876656472986711</v>
      </c>
      <c r="BV61" t="str">
        <f ca="1">OFFSET([1]EquipTable!$A$1,ROW()-1,0)</f>
        <v>Equip4302</v>
      </c>
    </row>
    <row r="62" spans="1:74">
      <c r="A62">
        <v>7</v>
      </c>
      <c r="B62">
        <v>0</v>
      </c>
      <c r="C62">
        <f>IF(B62&lt;=9,0,
IF(B62=10,1,2))</f>
        <v>0</v>
      </c>
      <c r="D62">
        <f ca="1">RAND()</f>
        <v>0.29787441754825461</v>
      </c>
      <c r="E62">
        <f ca="1">RAND()</f>
        <v>0.27397266180624591</v>
      </c>
      <c r="F62">
        <f ca="1">RAND()</f>
        <v>0.95940268954146068</v>
      </c>
      <c r="G62">
        <f ca="1">RAND()</f>
        <v>0.16421390030341498</v>
      </c>
      <c r="H62">
        <f ca="1">RAND()</f>
        <v>0.95961753781730774</v>
      </c>
      <c r="I62">
        <f ca="1">RAND()</f>
        <v>0.85016181265342672</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Equip2102</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GO</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1500</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397</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빛의 트랩</v>
      </c>
      <c r="AL62">
        <v>1</v>
      </c>
      <c r="AM62" t="str">
        <f ca="1">IF(ROW()=2,AN62,OFFSET(AM62,-1,0)&amp;IF(LEN(AN62)=0,"",","&amp;AN62))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{"dy":7,"sl":0,"tp":"fe","vl":"Equip3201","cn":1,"pt":"DI","pr":5}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1.3495276653171392E-3</v>
      </c>
      <c r="BQ62">
        <f t="shared" ca="1" si="6"/>
        <v>9.4250706880301622E-4</v>
      </c>
      <c r="BR62">
        <f t="shared" ca="1" si="7"/>
        <v>1.0193679918450561E-3</v>
      </c>
      <c r="BS62">
        <f t="shared" ca="1" si="8"/>
        <v>0.55465587044534448</v>
      </c>
      <c r="BT62">
        <f t="shared" ca="1" si="11"/>
        <v>0.38737040527803984</v>
      </c>
      <c r="BU62">
        <f t="shared" ca="1" si="12"/>
        <v>0.41896024464831766</v>
      </c>
      <c r="BV62" t="str">
        <f ca="1">OFFSET([1]EquipTable!$A$1,ROW()-1,0)</f>
        <v>Equip4401</v>
      </c>
    </row>
    <row r="63" spans="1:74">
      <c r="A63">
        <v>7</v>
      </c>
      <c r="B63">
        <v>1</v>
      </c>
      <c r="C63">
        <f>IF(B63&lt;=9,0,
IF(B63=10,1,2))</f>
        <v>0</v>
      </c>
      <c r="D63">
        <f ca="1">RAND()</f>
        <v>4.2810263584131869E-2</v>
      </c>
      <c r="E63">
        <f ca="1">RAND()</f>
        <v>0.80718470694654354</v>
      </c>
      <c r="F63">
        <f ca="1">RAND()</f>
        <v>0.66618624734769571</v>
      </c>
      <c r="G63">
        <f ca="1">RAND()</f>
        <v>0.27063149451002078</v>
      </c>
      <c r="H63">
        <f ca="1">RAND()</f>
        <v>0.26922270342526289</v>
      </c>
      <c r="I63">
        <f ca="1">RAND()</f>
        <v>0.54931867902421061</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Equip7101</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GO</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3500</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1.3495276653171392E-3</v>
      </c>
      <c r="BQ63">
        <f t="shared" ca="1" si="6"/>
        <v>9.4250706880301622E-4</v>
      </c>
      <c r="BR63">
        <f t="shared" ca="1" si="7"/>
        <v>1.0193679918450561E-3</v>
      </c>
      <c r="BS63">
        <f t="shared" ca="1" si="8"/>
        <v>0.55600539811066163</v>
      </c>
      <c r="BT63">
        <f t="shared" ca="1" si="11"/>
        <v>0.38831291234684284</v>
      </c>
      <c r="BU63">
        <f t="shared" ca="1" si="12"/>
        <v>0.4199796126401627</v>
      </c>
      <c r="BV63" t="str">
        <f ca="1">OFFSET([1]EquipTable!$A$1,ROW()-1,0)</f>
        <v>Equip4402</v>
      </c>
    </row>
    <row r="64" spans="1:74">
      <c r="A64">
        <v>7</v>
      </c>
      <c r="B64">
        <v>2</v>
      </c>
      <c r="C64">
        <f>IF(B64&lt;=9,0,
IF(B64=10,1,2))</f>
        <v>0</v>
      </c>
      <c r="D64">
        <f ca="1">RAND()</f>
        <v>0.36610791410110222</v>
      </c>
      <c r="E64">
        <f ca="1">RAND()</f>
        <v>0.51948850291935766</v>
      </c>
      <c r="F64">
        <f ca="1">RAND()</f>
        <v>0.89908811112964104</v>
      </c>
      <c r="G64">
        <f ca="1">RAND()</f>
        <v>0.72025524244155525</v>
      </c>
      <c r="H64">
        <f ca="1">RAND()</f>
        <v>0.24574392005096313</v>
      </c>
      <c r="I64">
        <f ca="1">RAND()</f>
        <v>0.2226124509156322</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51948</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9</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2700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0.55735492577597878</v>
      </c>
      <c r="BT64">
        <f t="shared" ca="1" si="11"/>
        <v>0.38925541941564584</v>
      </c>
      <c r="BU64">
        <f t="shared" ca="1" si="12"/>
        <v>0.42099898063200775</v>
      </c>
      <c r="BV64" t="str">
        <f ca="1">OFFSET([1]EquipTable!$A$1,ROW()-1,0)</f>
        <v>Equip4403</v>
      </c>
    </row>
    <row r="65" spans="1:74">
      <c r="A65">
        <v>7</v>
      </c>
      <c r="B65">
        <v>3</v>
      </c>
      <c r="C65">
        <f>IF(B65&lt;=9,0,
IF(B65=10,1,2))</f>
        <v>0</v>
      </c>
      <c r="D65">
        <f ca="1">RAND()</f>
        <v>0.78366109981554244</v>
      </c>
      <c r="E65">
        <f ca="1">RAND()</f>
        <v>0.95021116521230353</v>
      </c>
      <c r="F65">
        <f ca="1">RAND()</f>
        <v>0.80455319329197472</v>
      </c>
      <c r="G65">
        <f ca="1">RAND()</f>
        <v>0.12303204309729332</v>
      </c>
      <c r="H65">
        <f ca="1">RAND()</f>
        <v>0.131744834035598</v>
      </c>
      <c r="I65">
        <f ca="1">RAND()</f>
        <v>0.44359160077878468</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95021</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14</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4200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394</v>
      </c>
      <c r="AD65">
        <v>1</v>
      </c>
      <c r="AE65" t="s">
        <v>125</v>
      </c>
      <c r="AG65">
        <v>800</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유목민의 가보</v>
      </c>
      <c r="AL65">
        <v>1</v>
      </c>
      <c r="AM65" t="str">
        <f ca="1">IF(ROW()=2,AN65,OFFSET(AM65,-1,0)&amp;IF(LEN(AN65)=0,"",","&amp;AN65))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v>
      </c>
      <c r="AN65" t="str">
        <f ca="1">IF(AL65&lt;&gt;1,"",
"{"""&amp;A$1&amp;""":"&amp;A65
&amp;","""&amp;B$1&amp;""":"&amp;B65
&amp;IF(LEN(AA65)=0,"",","""&amp;AA$1&amp;""":"""&amp;AA65&amp;"""")
&amp;IF(LEN(AC65)=0,"",","""&amp;AC$1&amp;""":"""&amp;AC65&amp;"""")
&amp;IF(LEN(AD65)=0,"",","""&amp;AD$1&amp;""":"&amp;AD65)
&amp;IF(LEN(AE65)=0,"",","""&amp;AE$1&amp;""":"""&amp;AE65&amp;"""")
&amp;IF(LEN(AF65)=0,"",","""&amp;AF$1&amp;""":"&amp;AF65)
&amp;IF(LEN(AG65)=0,"",","""&amp;AG$1&amp;""":"&amp;AG65)&amp;"}")</f>
        <v>{"dy":7,"sl":3,"tp":"fe","vl":"Equip2001","cn":1,"pt":"GO","pr":800}</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0.55735492577597878</v>
      </c>
      <c r="BT65">
        <f t="shared" ca="1" si="11"/>
        <v>0.38925541941564584</v>
      </c>
      <c r="BU65">
        <f t="shared" ca="1" si="12"/>
        <v>0.42099898063200775</v>
      </c>
      <c r="BV65" t="str">
        <f ca="1">OFFSET([1]EquipTable!$A$1,ROW()-1,0)</f>
        <v>Equip4404</v>
      </c>
    </row>
    <row r="66" spans="1:74">
      <c r="A66">
        <v>7</v>
      </c>
      <c r="B66">
        <v>4</v>
      </c>
      <c r="C66">
        <f>IF(B66&lt;=9,0,
IF(B66=10,1,2))</f>
        <v>0</v>
      </c>
      <c r="D66">
        <f ca="1">RAND()</f>
        <v>0.67724516368508403</v>
      </c>
      <c r="E66">
        <f ca="1">RAND()</f>
        <v>0.82454324183256356</v>
      </c>
      <c r="F66">
        <f ca="1">RAND()</f>
        <v>0.93412282859135065</v>
      </c>
      <c r="G66">
        <f ca="1">RAND()</f>
        <v>0.46593343137036369</v>
      </c>
      <c r="H66">
        <f ca="1">RAND()</f>
        <v>0.88850932684252437</v>
      </c>
      <c r="I66">
        <f ca="1">RAND()</f>
        <v>0.90727432684728748</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82454</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12</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3600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449</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석공의 망치</v>
      </c>
      <c r="AL66">
        <v>1</v>
      </c>
      <c r="AM66" t="str">
        <f ca="1">IF(ROW()=2,AN66,OFFSET(AM66,-1,0)&amp;IF(LEN(AN66)=0,"",","&amp;AN66))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{"dy":7,"sl":4,"tp":"fe","vl":"Equip4001","cn":1,"pt":"GO","pr":900}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0.55735492577597878</v>
      </c>
      <c r="BT66">
        <f t="shared" ca="1" si="11"/>
        <v>0.38925541941564584</v>
      </c>
      <c r="BU66">
        <f t="shared" ca="1" si="12"/>
        <v>0.42099898063200775</v>
      </c>
      <c r="BV66" t="str">
        <f ca="1">OFFSET([1]EquipTable!$A$1,ROW()-1,0)</f>
        <v>Equip4405</v>
      </c>
    </row>
    <row r="67" spans="1:74">
      <c r="A67">
        <v>7</v>
      </c>
      <c r="B67">
        <v>5</v>
      </c>
      <c r="C67">
        <f>IF(B67&lt;=9,0,
IF(B67=10,1,2))</f>
        <v>0</v>
      </c>
      <c r="D67">
        <f ca="1">RAND()</f>
        <v>0.21159514522571354</v>
      </c>
      <c r="E67">
        <f ca="1">RAND()</f>
        <v>0.38576892977492361</v>
      </c>
      <c r="F67">
        <f ca="1">RAND()</f>
        <v>0.36607679166841678</v>
      </c>
      <c r="G67">
        <f ca="1">RAND()</f>
        <v>0.68684678605154448</v>
      </c>
      <c r="H67">
        <f ca="1">RAND()</f>
        <v>0.45786941287220329</v>
      </c>
      <c r="I67">
        <f ca="1">RAND()</f>
        <v>0.22893490618261403</v>
      </c>
      <c r="M67" t="str">
        <f ca="1">IF(LEN(J67)&lt;&gt;0,J67,VLOOKUP(D67+$B67,$BJ:$BK,MATCH($BK$1,$BJ$1:$BK$1,0),1))</f>
        <v>지정 장비</v>
      </c>
      <c r="N67" t="str">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Equip3102</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1</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1100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398</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숨겨온 원한</v>
      </c>
      <c r="AL67">
        <v>1</v>
      </c>
      <c r="AM67" t="str">
        <f ca="1">IF(ROW()=2,AN67,OFFSET(AM67,-1,0)&amp;IF(LEN(AN67)=0,"",","&amp;AN67))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{"dy":7,"sl":5,"tp":"fe","vl":"Equip1002","cn":1,"pt":"GO","pr":700}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0.55735492577597878</v>
      </c>
      <c r="BT67">
        <f t="shared" ca="1" si="11"/>
        <v>0.38925541941564584</v>
      </c>
      <c r="BU67">
        <f t="shared" ca="1" si="12"/>
        <v>0.42099898063200775</v>
      </c>
      <c r="BV67" t="str">
        <f ca="1">OFFSET([1]EquipTable!$A$1,ROW()-1,0)</f>
        <v>후보</v>
      </c>
    </row>
    <row r="68" spans="1:74">
      <c r="A68">
        <v>7</v>
      </c>
      <c r="B68">
        <v>6</v>
      </c>
      <c r="C68">
        <f>IF(B68&lt;=9,0,
IF(B68=10,1,2))</f>
        <v>0</v>
      </c>
      <c r="D68">
        <f ca="1">RAND()</f>
        <v>0.70224627735868117</v>
      </c>
      <c r="E68">
        <f ca="1">RAND()</f>
        <v>0.61640059542067049</v>
      </c>
      <c r="F68">
        <f ca="1">RAND()</f>
        <v>0.41951766929299872</v>
      </c>
      <c r="G68">
        <f ca="1">RAND()</f>
        <v>0.10974782805981775</v>
      </c>
      <c r="H68">
        <f ca="1">RAND()</f>
        <v>0.15500248146010875</v>
      </c>
      <c r="I68">
        <f ca="1">RAND()</f>
        <v>0.58090481660312732</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Equip6202</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DI</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15</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435</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1.3495276653171391E-2</v>
      </c>
      <c r="BQ68">
        <f t="shared" ca="1" si="17"/>
        <v>9.4250706880301613E-3</v>
      </c>
      <c r="BR68">
        <f t="shared" ca="1" si="18"/>
        <v>1.0193679918450561E-2</v>
      </c>
      <c r="BS68">
        <f t="shared" ca="1" si="19"/>
        <v>0.55735492577597878</v>
      </c>
      <c r="BT68">
        <f t="shared" ref="BT68:BT128" ca="1" si="20">BT67+BQ67</f>
        <v>0.38925541941564584</v>
      </c>
      <c r="BU68">
        <f t="shared" ref="BU68:BU128" ca="1" si="21">BU67+BR67</f>
        <v>0.42099898063200775</v>
      </c>
      <c r="BV68" t="str">
        <f ca="1">OFFSET([1]EquipTable!$A$1,ROW()-1,0)</f>
        <v>Equip5001</v>
      </c>
    </row>
    <row r="69" spans="1:74">
      <c r="A69">
        <v>7</v>
      </c>
      <c r="B69">
        <v>7</v>
      </c>
      <c r="C69">
        <f>IF(B69&lt;=9,0,
IF(B69=10,1,2))</f>
        <v>0</v>
      </c>
      <c r="D69">
        <f ca="1">RAND()</f>
        <v>0.27077296406523221</v>
      </c>
      <c r="E69">
        <f ca="1">RAND()</f>
        <v>0.81417827403802789</v>
      </c>
      <c r="F69">
        <f ca="1">RAND()</f>
        <v>0.8331744208361237</v>
      </c>
      <c r="G69">
        <f ca="1">RAND()</f>
        <v>0.30997322480752476</v>
      </c>
      <c r="H69">
        <f ca="1">RAND()</f>
        <v>0.25056163767727391</v>
      </c>
      <c r="I69">
        <f ca="1">RAND()</f>
        <v>0.60111486081158716</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Equip8102</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8100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1.3495276653171391E-2</v>
      </c>
      <c r="BQ69">
        <f t="shared" ca="1" si="17"/>
        <v>9.4250706880301613E-3</v>
      </c>
      <c r="BR69">
        <f t="shared" ca="1" si="18"/>
        <v>1.0193679918450561E-2</v>
      </c>
      <c r="BS69">
        <f t="shared" ca="1" si="19"/>
        <v>0.57085020242915019</v>
      </c>
      <c r="BT69">
        <f t="shared" ca="1" si="20"/>
        <v>0.39868049010367601</v>
      </c>
      <c r="BU69">
        <f t="shared" ca="1" si="21"/>
        <v>0.4311926605504583</v>
      </c>
      <c r="BV69" t="str">
        <f ca="1">OFFSET([1]EquipTable!$A$1,ROW()-1,0)</f>
        <v>Equip5002</v>
      </c>
    </row>
    <row r="70" spans="1:74">
      <c r="A70">
        <v>7</v>
      </c>
      <c r="B70">
        <v>8</v>
      </c>
      <c r="C70">
        <f>IF(B70&lt;=9,0,
IF(B70=10,1,2))</f>
        <v>0</v>
      </c>
      <c r="D70">
        <f ca="1">RAND()</f>
        <v>0.54736467268030087</v>
      </c>
      <c r="E70">
        <f ca="1">RAND()</f>
        <v>0.14486112098115111</v>
      </c>
      <c r="F70">
        <f ca="1">RAND()</f>
        <v>0.870138163444652</v>
      </c>
      <c r="G70">
        <f ca="1">RAND()</f>
        <v>1.789193671605982E-2</v>
      </c>
      <c r="H70">
        <f ca="1">RAND()</f>
        <v>0.3908624798135153</v>
      </c>
      <c r="I70">
        <f ca="1">RAND()</f>
        <v>0.30092504674489517</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
      </c>
      <c r="AL70">
        <v>1</v>
      </c>
      <c r="AM70" t="str">
        <f ca="1">IF(ROW()=2,AN70,OFFSET(AM70,-1,0)&amp;IF(LEN(AN70)=0,"",","&amp;AN70))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v>
      </c>
      <c r="AN70" t="str">
        <f ca="1">IF(AL70&lt;&gt;1,"",
"{"""&amp;A$1&amp;""":"&amp;A70
&amp;","""&amp;B$1&amp;""":"&amp;B70
&amp;IF(LEN(AA70)=0,"",","""&amp;AA$1&amp;""":"""&amp;AA70&amp;"""")
&amp;IF(LEN(AC70)=0,"",","""&amp;AC$1&amp;""":"""&amp;AC70&amp;"""")
&amp;IF(LEN(AD70)=0,"",","""&amp;AD$1&amp;""":"&amp;AD70)
&amp;IF(LEN(AE70)=0,"",","""&amp;AE$1&amp;""":"""&amp;AE70&amp;"""")
&amp;IF(LEN(AF70)=0,"",","""&amp;AF$1&amp;""":"&amp;AF70)
&amp;IF(LEN(AG70)=0,"",","""&amp;AG$1&amp;""":"&amp;AG70)&amp;"}")</f>
        <v>{"dy":7,"sl":8}</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1.3495276653171391E-2</v>
      </c>
      <c r="BQ70">
        <f t="shared" ca="1" si="17"/>
        <v>9.4250706880301613E-3</v>
      </c>
      <c r="BR70">
        <f t="shared" ca="1" si="18"/>
        <v>1.0193679918450561E-2</v>
      </c>
      <c r="BS70">
        <f t="shared" ca="1" si="19"/>
        <v>0.58434547908232159</v>
      </c>
      <c r="BT70">
        <f t="shared" ca="1" si="20"/>
        <v>0.40810556079170618</v>
      </c>
      <c r="BU70">
        <f t="shared" ca="1" si="21"/>
        <v>0.44138634046890884</v>
      </c>
      <c r="BV70" t="str">
        <f ca="1">OFFSET([1]EquipTable!$A$1,ROW()-1,0)</f>
        <v>Equip5101</v>
      </c>
    </row>
    <row r="71" spans="1:74">
      <c r="A71">
        <v>7</v>
      </c>
      <c r="B71">
        <v>9</v>
      </c>
      <c r="C71">
        <f>IF(B71&lt;=9,0,
IF(B71=10,1,2))</f>
        <v>0</v>
      </c>
      <c r="D71">
        <f ca="1">RAND()</f>
        <v>0.63931594321549867</v>
      </c>
      <c r="E71">
        <f ca="1">RAND()</f>
        <v>0.14795731970986659</v>
      </c>
      <c r="F71">
        <f ca="1">RAND()</f>
        <v>0.22893808983129293</v>
      </c>
      <c r="G71">
        <f ca="1">RAND()</f>
        <v>0.65280923360346255</v>
      </c>
      <c r="H71">
        <f ca="1">RAND()</f>
        <v>0.84464196158842531</v>
      </c>
      <c r="I71">
        <f ca="1">RAND()</f>
        <v>0.39039065489875713</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
      </c>
      <c r="AL71">
        <v>1</v>
      </c>
      <c r="AM71" t="str">
        <f ca="1">IF(ROW()=2,AN71,OFFSET(AM71,-1,0)&amp;IF(LEN(AN71)=0,"",","&amp;AN71))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v>
      </c>
      <c r="AN71" t="str">
        <f ca="1">IF(AL71&lt;&gt;1,"",
"{"""&amp;A$1&amp;""":"&amp;A71
&amp;","""&amp;B$1&amp;""":"&amp;B71
&amp;IF(LEN(AA71)=0,"",","""&amp;AA$1&amp;""":"""&amp;AA71&amp;"""")
&amp;IF(LEN(AC71)=0,"",","""&amp;AC$1&amp;""":"""&amp;AC71&amp;"""")
&amp;IF(LEN(AD71)=0,"",","""&amp;AD$1&amp;""":"&amp;AD71)
&amp;IF(LEN(AE71)=0,"",","""&amp;AE$1&amp;""":"""&amp;AE71&amp;"""")
&amp;IF(LEN(AF71)=0,"",","""&amp;AF$1&amp;""":"&amp;AF71)
&amp;IF(LEN(AG71)=0,"",","""&amp;AG$1&amp;""":"&amp;AG71)&amp;"}")</f>
        <v>{"dy":7,"sl":9}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1.3495276653171391E-2</v>
      </c>
      <c r="BQ71">
        <f t="shared" ca="1" si="17"/>
        <v>9.4250706880301613E-3</v>
      </c>
      <c r="BR71">
        <f t="shared" ca="1" si="18"/>
        <v>1.0193679918450561E-2</v>
      </c>
      <c r="BS71">
        <f t="shared" ca="1" si="19"/>
        <v>0.597840755735493</v>
      </c>
      <c r="BT71">
        <f t="shared" ca="1" si="20"/>
        <v>0.41753063147973635</v>
      </c>
      <c r="BU71">
        <f t="shared" ca="1" si="21"/>
        <v>0.45158002038735939</v>
      </c>
      <c r="BV71" t="str">
        <f ca="1">OFFSET([1]EquipTable!$A$1,ROW()-1,0)</f>
        <v>Equip5102</v>
      </c>
    </row>
    <row r="72" spans="1:74">
      <c r="A72">
        <v>8</v>
      </c>
      <c r="B72">
        <v>0</v>
      </c>
      <c r="C72">
        <f>IF(B72&lt;=9,0,
IF(B72=10,1,2))</f>
        <v>0</v>
      </c>
      <c r="D72">
        <f ca="1">RAND()</f>
        <v>0.28615338916152022</v>
      </c>
      <c r="E72">
        <f ca="1">RAND()</f>
        <v>0.97910839634735092</v>
      </c>
      <c r="F72">
        <f ca="1">RAND()</f>
        <v>0.13788258398258324</v>
      </c>
      <c r="G72">
        <f ca="1">RAND()</f>
        <v>0.62656069478241583</v>
      </c>
      <c r="H72">
        <f ca="1">RAND()</f>
        <v>0.65846005977390076</v>
      </c>
      <c r="I72">
        <f ca="1">RAND()</f>
        <v>0.32040059422023315</v>
      </c>
      <c r="M72" t="str">
        <f ca="1">IF(LEN(J72)&lt;&gt;0,J72,VLOOKUP(D72+$B72,$BJ:$BK,MATCH($BK$1,$BJ$1:$BK$1,0),1))</f>
        <v>지정 장비</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Equip8301</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GO</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74200</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393</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1.3495276653171391E-2</v>
      </c>
      <c r="BQ72">
        <f t="shared" ca="1" si="17"/>
        <v>9.4250706880301613E-3</v>
      </c>
      <c r="BR72">
        <f t="shared" ca="1" si="18"/>
        <v>1.0193679918450561E-2</v>
      </c>
      <c r="BS72">
        <f t="shared" ca="1" si="19"/>
        <v>0.61133603238866441</v>
      </c>
      <c r="BT72">
        <f t="shared" ca="1" si="20"/>
        <v>0.42695570216776652</v>
      </c>
      <c r="BU72">
        <f t="shared" ca="1" si="21"/>
        <v>0.46177370030580994</v>
      </c>
      <c r="BV72" t="str">
        <f ca="1">OFFSET([1]EquipTable!$A$1,ROW()-1,0)</f>
        <v>Equip5201</v>
      </c>
    </row>
    <row r="73" spans="1:74">
      <c r="A73">
        <v>8</v>
      </c>
      <c r="B73">
        <v>1</v>
      </c>
      <c r="C73">
        <f>IF(B73&lt;=9,0,
IF(B73=10,1,2))</f>
        <v>0</v>
      </c>
      <c r="D73">
        <f ca="1">RAND()</f>
        <v>0.63427073900417819</v>
      </c>
      <c r="E73">
        <f ca="1">RAND()</f>
        <v>0.94983043443095583</v>
      </c>
      <c r="F73">
        <f ca="1">RAND()</f>
        <v>0.54402949649915733</v>
      </c>
      <c r="G73">
        <f ca="1">RAND()</f>
        <v>0.35901915570032261</v>
      </c>
      <c r="H73">
        <f ca="1">RAND()</f>
        <v>3.2328632051032646E-2</v>
      </c>
      <c r="I73">
        <f ca="1">RAND()</f>
        <v>0.67812641785220207</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Equip8201</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DI</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42</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417</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잿더미 스톤해머</v>
      </c>
      <c r="AL73">
        <v>1</v>
      </c>
      <c r="AM73" t="str">
        <f ca="1">IF(ROW()=2,AN73,OFFSET(AM73,-1,0)&amp;IF(LEN(AN73)=0,"",","&amp;AN73))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{"dy":8,"sl":1,"tp":"fe","vl":"Equip4302","cn":1,"pt":"GO","pr":7000}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1.3495276653171391E-2</v>
      </c>
      <c r="BQ73">
        <f t="shared" ca="1" si="17"/>
        <v>9.4250706880301613E-3</v>
      </c>
      <c r="BR73">
        <f t="shared" ca="1" si="18"/>
        <v>1.0193679918450561E-2</v>
      </c>
      <c r="BS73">
        <f t="shared" ca="1" si="19"/>
        <v>0.62483130904183581</v>
      </c>
      <c r="BT73">
        <f t="shared" ca="1" si="20"/>
        <v>0.43638077285579668</v>
      </c>
      <c r="BU73">
        <f t="shared" ca="1" si="21"/>
        <v>0.47196738022426049</v>
      </c>
      <c r="BV73" t="str">
        <f ca="1">OFFSET([1]EquipTable!$A$1,ROW()-1,0)</f>
        <v>Equip5202</v>
      </c>
    </row>
    <row r="74" spans="1:74">
      <c r="A74">
        <v>8</v>
      </c>
      <c r="B74">
        <v>2</v>
      </c>
      <c r="C74">
        <f>IF(B74&lt;=9,0,
IF(B74=10,1,2))</f>
        <v>0</v>
      </c>
      <c r="D74">
        <f ca="1">RAND()</f>
        <v>0.72465204005002981</v>
      </c>
      <c r="E74">
        <f ca="1">RAND()</f>
        <v>5.8301153313159326E-2</v>
      </c>
      <c r="F74">
        <f ca="1">RAND()</f>
        <v>0.66765478388678079</v>
      </c>
      <c r="G74">
        <f ca="1">RAND()</f>
        <v>2.6224723019208085E-4</v>
      </c>
      <c r="H74">
        <f ca="1">RAND()</f>
        <v>0.75592706449969482</v>
      </c>
      <c r="I74">
        <f ca="1">RAND()</f>
        <v>0.97607017605306756</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5830</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3</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900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490</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그린 아이즈</v>
      </c>
      <c r="AL74">
        <v>1</v>
      </c>
      <c r="AM74" t="str">
        <f ca="1">IF(ROW()=2,AN74,OFFSET(AM74,-1,0)&amp;IF(LEN(AN74)=0,"",","&amp;AN74))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{"dy":8,"sl":2,"tp":"fe","vl":"Equip5002","cn":1,"pt":"GO","pr":600}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1.3495276653171391E-2</v>
      </c>
      <c r="BQ74">
        <f t="shared" ca="1" si="17"/>
        <v>9.4250706880301613E-3</v>
      </c>
      <c r="BR74">
        <f t="shared" ca="1" si="18"/>
        <v>1.0193679918450561E-2</v>
      </c>
      <c r="BS74">
        <f t="shared" ca="1" si="19"/>
        <v>0.63832658569500722</v>
      </c>
      <c r="BT74">
        <f t="shared" ca="1" si="20"/>
        <v>0.44580584354382685</v>
      </c>
      <c r="BU74">
        <f t="shared" ca="1" si="21"/>
        <v>0.48216106014271104</v>
      </c>
      <c r="BV74" t="str">
        <f ca="1">OFFSET([1]EquipTable!$A$1,ROW()-1,0)</f>
        <v>Equip5301</v>
      </c>
    </row>
    <row r="75" spans="1:74">
      <c r="A75">
        <v>8</v>
      </c>
      <c r="B75">
        <v>3</v>
      </c>
      <c r="C75">
        <f>IF(B75&lt;=9,0,
IF(B75=10,1,2))</f>
        <v>0</v>
      </c>
      <c r="D75">
        <f ca="1">RAND()</f>
        <v>0.14609337278025791</v>
      </c>
      <c r="E75">
        <f ca="1">RAND()</f>
        <v>0.76456681985974129</v>
      </c>
      <c r="F75">
        <f ca="1">RAND()</f>
        <v>0.14653727883268408</v>
      </c>
      <c r="G75">
        <f ca="1">RAND()</f>
        <v>0.58936537487864282</v>
      </c>
      <c r="H75">
        <f ca="1">RAND()</f>
        <v>0.41022171837638977</v>
      </c>
      <c r="I75">
        <f ca="1">RAND()</f>
        <v>0.87004210703402241</v>
      </c>
      <c r="M75" t="str">
        <f ca="1">IF(LEN(J75)&lt;&gt;0,J75,VLOOKUP(D75+$B75,$BJ:$BK,MATCH($BK$1,$BJ$1:$BK$1,0),1))</f>
        <v>안 지정 캐릭터 PP 영웅등급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76456</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12</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3600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481</v>
      </c>
      <c r="AD75">
        <v>1</v>
      </c>
      <c r="AE75" t="s">
        <v>129</v>
      </c>
      <c r="AF75">
        <v>209</v>
      </c>
      <c r="AG75">
        <v>119</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전설</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요정왕의 활</v>
      </c>
      <c r="AL75">
        <v>1</v>
      </c>
      <c r="AM75" t="str">
        <f ca="1">IF(ROW()=2,AN75,OFFSET(AM75,-1,0)&amp;IF(LEN(AN75)=0,"",","&amp;AN75))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v>
      </c>
      <c r="AN75" t="str">
        <f ca="1">IF(AL75&lt;&gt;1,"",
"{"""&amp;A$1&amp;""":"&amp;A75
&amp;","""&amp;B$1&amp;""":"&amp;B75
&amp;IF(LEN(AA75)=0,"",","""&amp;AA$1&amp;""":"""&amp;AA75&amp;"""")
&amp;IF(LEN(AC75)=0,"",","""&amp;AC$1&amp;""":"""&amp;AC75&amp;"""")
&amp;IF(LEN(AD75)=0,"",","""&amp;AD$1&amp;""":"&amp;AD75)
&amp;IF(LEN(AE75)=0,"",","""&amp;AE$1&amp;""":"""&amp;AE75&amp;"""")
&amp;IF(LEN(AF75)=0,"",","""&amp;AF$1&amp;""":"&amp;AF75)
&amp;IF(LEN(AG75)=0,"",","""&amp;AG$1&amp;""":"&amp;AG75)&amp;"}")</f>
        <v>{"dy":8,"sl":3,"tp":"fe","vl":"Equip2402","cn":1,"pt":"DI","pp":209,"pr":119}</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1.3495276653171391E-2</v>
      </c>
      <c r="BQ75">
        <f t="shared" ca="1" si="17"/>
        <v>9.4250706880301613E-3</v>
      </c>
      <c r="BR75">
        <f t="shared" ca="1" si="18"/>
        <v>1.0193679918450561E-2</v>
      </c>
      <c r="BS75">
        <f t="shared" ca="1" si="19"/>
        <v>0.65182186234817863</v>
      </c>
      <c r="BT75">
        <f t="shared" ca="1" si="20"/>
        <v>0.45523091423185702</v>
      </c>
      <c r="BU75">
        <f t="shared" ca="1" si="21"/>
        <v>0.49235474006116159</v>
      </c>
      <c r="BV75" t="str">
        <f ca="1">OFFSET([1]EquipTable!$A$1,ROW()-1,0)</f>
        <v>Equip5302</v>
      </c>
    </row>
    <row r="76" spans="1:74">
      <c r="A76">
        <v>8</v>
      </c>
      <c r="B76">
        <v>4</v>
      </c>
      <c r="C76">
        <f>IF(B76&lt;=9,0,
IF(B76=10,1,2))</f>
        <v>0</v>
      </c>
      <c r="D76">
        <f ca="1">RAND()</f>
        <v>0.20691510028877469</v>
      </c>
      <c r="E76">
        <f ca="1">RAND()</f>
        <v>0.61606979530814243</v>
      </c>
      <c r="F76">
        <f ca="1">RAND()</f>
        <v>0.32330041876748872</v>
      </c>
      <c r="G76">
        <f ca="1">RAND()</f>
        <v>0.50126901657849476</v>
      </c>
      <c r="H76">
        <f ca="1">RAND()</f>
        <v>0.21954445644072185</v>
      </c>
      <c r="I76">
        <f ca="1">RAND()</f>
        <v>0.77718923278672003</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61606</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10</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3000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392</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1.3495276653171392E-3</v>
      </c>
      <c r="BQ76">
        <f t="shared" ca="1" si="17"/>
        <v>9.4250706880301622E-4</v>
      </c>
      <c r="BR76">
        <f t="shared" ca="1" si="18"/>
        <v>1.0193679918450561E-3</v>
      </c>
      <c r="BS76">
        <f t="shared" ca="1" si="19"/>
        <v>0.66531713900135003</v>
      </c>
      <c r="BT76">
        <f t="shared" ca="1" si="20"/>
        <v>0.46465598491988719</v>
      </c>
      <c r="BU76">
        <f t="shared" ca="1" si="21"/>
        <v>0.50254841997961219</v>
      </c>
      <c r="BV76" t="str">
        <f ca="1">OFFSET([1]EquipTable!$A$1,ROW()-1,0)</f>
        <v>Equip5401</v>
      </c>
    </row>
    <row r="77" spans="1:74">
      <c r="A77">
        <v>8</v>
      </c>
      <c r="B77">
        <v>5</v>
      </c>
      <c r="C77">
        <f>IF(B77&lt;=9,0,
IF(B77=10,1,2))</f>
        <v>0</v>
      </c>
      <c r="D77">
        <f ca="1">RAND()</f>
        <v>8.0465233225566979E-2</v>
      </c>
      <c r="E77">
        <f ca="1">RAND()</f>
        <v>0.25457708055299766</v>
      </c>
      <c r="F77">
        <f ca="1">RAND()</f>
        <v>0.41140819833955411</v>
      </c>
      <c r="G77">
        <f ca="1">RAND()</f>
        <v>0.44544340990379527</v>
      </c>
      <c r="H77">
        <f ca="1">RAND()</f>
        <v>0.15842486544076806</v>
      </c>
      <c r="I77">
        <f ca="1">RAND()</f>
        <v>2.0217761975955262E-2</v>
      </c>
      <c r="M77" t="str">
        <f ca="1">IF(LEN(J77)&lt;&gt;0,J77,VLOOKUP(D77+$B77,$BJ:$BK,MATCH($BK$1,$BJ$1:$BK$1,0),1))</f>
        <v>지정 장비</v>
      </c>
      <c r="N77" t="str">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Equip2101</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1</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1000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491</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위장용 세검</v>
      </c>
      <c r="AL77">
        <v>1</v>
      </c>
      <c r="AM77" t="str">
        <f ca="1">IF(ROW()=2,AN77,OFFSET(AM77,-1,0)&amp;IF(LEN(AN77)=0,"",","&amp;AN77))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{"dy":8,"sl":5,"tp":"fe","vl":"Equip1301","cn":1,"pt":"GO","pr":7300}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1.3495276653171392E-3</v>
      </c>
      <c r="BQ77">
        <f t="shared" ca="1" si="17"/>
        <v>9.4250706880301622E-4</v>
      </c>
      <c r="BR77">
        <f t="shared" ca="1" si="18"/>
        <v>1.0193679918450561E-3</v>
      </c>
      <c r="BS77">
        <f t="shared" ca="1" si="19"/>
        <v>0.66666666666666718</v>
      </c>
      <c r="BT77">
        <f t="shared" ca="1" si="20"/>
        <v>0.46559849198869019</v>
      </c>
      <c r="BU77">
        <f t="shared" ca="1" si="21"/>
        <v>0.50356778797145729</v>
      </c>
      <c r="BV77" t="str">
        <f ca="1">OFFSET([1]EquipTable!$A$1,ROW()-1,0)</f>
        <v>Equip5402</v>
      </c>
    </row>
    <row r="78" spans="1:74">
      <c r="A78">
        <v>8</v>
      </c>
      <c r="B78">
        <v>6</v>
      </c>
      <c r="C78">
        <f>IF(B78&lt;=9,0,
IF(B78=10,1,2))</f>
        <v>0</v>
      </c>
      <c r="D78">
        <f ca="1">RAND()</f>
        <v>0.16297668094179485</v>
      </c>
      <c r="E78">
        <f ca="1">RAND()</f>
        <v>0.31676553378123473</v>
      </c>
      <c r="F78">
        <f ca="1">RAND()</f>
        <v>0.8588210960323841</v>
      </c>
      <c r="G78">
        <f ca="1">RAND()</f>
        <v>0.1279689728097273</v>
      </c>
      <c r="H78">
        <f ca="1">RAND()</f>
        <v>0.6520759128297825</v>
      </c>
      <c r="I78">
        <f ca="1">RAND()</f>
        <v>0.66578829468300726</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Equip4001</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GO</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800</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0.66801619433198434</v>
      </c>
      <c r="BT78">
        <f t="shared" ca="1" si="20"/>
        <v>0.46654099905749319</v>
      </c>
      <c r="BU78">
        <f t="shared" ca="1" si="21"/>
        <v>0.50458715596330239</v>
      </c>
      <c r="BV78" t="str">
        <f ca="1">OFFSET([1]EquipTable!$A$1,ROW()-1,0)</f>
        <v>Equip5403</v>
      </c>
    </row>
    <row r="79" spans="1:74">
      <c r="A79">
        <v>8</v>
      </c>
      <c r="B79">
        <v>7</v>
      </c>
      <c r="C79">
        <f>IF(B79&lt;=9,0,
IF(B79=10,1,2))</f>
        <v>0</v>
      </c>
      <c r="D79">
        <f ca="1">RAND()</f>
        <v>0.67115833053343887</v>
      </c>
      <c r="E79">
        <f ca="1">RAND()</f>
        <v>0.67594673610852729</v>
      </c>
      <c r="F79">
        <f ca="1">RAND()</f>
        <v>0.47382850154467182</v>
      </c>
      <c r="G79">
        <f ca="1">RAND()</f>
        <v>0.24954044422634658</v>
      </c>
      <c r="H79">
        <f ca="1">RAND()</f>
        <v>0.82688460751020543</v>
      </c>
      <c r="I79">
        <f ca="1">RAND()</f>
        <v>0.84112537327798675</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Equip8001</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5400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492</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스톰 브링어</v>
      </c>
      <c r="AL79">
        <v>1</v>
      </c>
      <c r="AM79" t="str">
        <f ca="1">IF(ROW()=2,AN79,OFFSET(AM79,-1,0)&amp;IF(LEN(AN79)=0,"",","&amp;AN79))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{"dy":8,"sl":7,"tp":"fe","vl":"Equip8202","cn":1,"pt":"GO","pr":29300}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0.66801619433198434</v>
      </c>
      <c r="BT79">
        <f t="shared" ca="1" si="20"/>
        <v>0.46654099905749319</v>
      </c>
      <c r="BU79">
        <f t="shared" ca="1" si="21"/>
        <v>0.50458715596330239</v>
      </c>
      <c r="BV79" t="str">
        <f ca="1">OFFSET([1]EquipTable!$A$1,ROW()-1,0)</f>
        <v>Equip5404</v>
      </c>
    </row>
    <row r="80" spans="1:74">
      <c r="A80">
        <v>8</v>
      </c>
      <c r="B80">
        <v>8</v>
      </c>
      <c r="C80">
        <f>IF(B80&lt;=9,0,
IF(B80=10,1,2))</f>
        <v>0</v>
      </c>
      <c r="D80">
        <f ca="1">RAND()</f>
        <v>0.47939580447075969</v>
      </c>
      <c r="E80">
        <f ca="1">RAND()</f>
        <v>0.85870097111444699</v>
      </c>
      <c r="F80">
        <f ca="1">RAND()</f>
        <v>0.40250369335594505</v>
      </c>
      <c r="G80">
        <f ca="1">RAND()</f>
        <v>0.5392425951008637</v>
      </c>
      <c r="H80">
        <f ca="1">RAND()</f>
        <v>0.59555395400042388</v>
      </c>
      <c r="I80">
        <f ca="1">RAND()</f>
        <v>0.14987242888931585</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
      </c>
      <c r="AL80">
        <v>1</v>
      </c>
      <c r="AM80" t="str">
        <f ca="1">IF(ROW()=2,AN80,OFFSET(AM80,-1,0)&amp;IF(LEN(AN80)=0,"",","&amp;AN80))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v>
      </c>
      <c r="AN80" t="str">
        <f ca="1">IF(AL80&lt;&gt;1,"",
"{"""&amp;A$1&amp;""":"&amp;A80
&amp;","""&amp;B$1&amp;""":"&amp;B80
&amp;IF(LEN(AA80)=0,"",","""&amp;AA$1&amp;""":"""&amp;AA80&amp;"""")
&amp;IF(LEN(AC80)=0,"",","""&amp;AC$1&amp;""":"""&amp;AC80&amp;"""")
&amp;IF(LEN(AD80)=0,"",","""&amp;AD$1&amp;""":"&amp;AD80)
&amp;IF(LEN(AE80)=0,"",","""&amp;AE$1&amp;""":"""&amp;AE80&amp;"""")
&amp;IF(LEN(AF80)=0,"",","""&amp;AF$1&amp;""":"&amp;AF80)
&amp;IF(LEN(AG80)=0,"",","""&amp;AG$1&amp;""":"&amp;AG80)&amp;"}")</f>
        <v>{"dy":8,"sl":8}</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0.66801619433198434</v>
      </c>
      <c r="BT80">
        <f t="shared" ca="1" si="20"/>
        <v>0.46654099905749319</v>
      </c>
      <c r="BU80">
        <f t="shared" ca="1" si="21"/>
        <v>0.50458715596330239</v>
      </c>
      <c r="BV80" t="str">
        <f ca="1">OFFSET([1]EquipTable!$A$1,ROW()-1,0)</f>
        <v>Equip5405</v>
      </c>
    </row>
    <row r="81" spans="1:74">
      <c r="A81">
        <v>8</v>
      </c>
      <c r="B81">
        <v>9</v>
      </c>
      <c r="C81">
        <f>IF(B81&lt;=9,0,
IF(B81=10,1,2))</f>
        <v>0</v>
      </c>
      <c r="D81">
        <f ca="1">RAND()</f>
        <v>0.4881312191194872</v>
      </c>
      <c r="E81">
        <f ca="1">RAND()</f>
        <v>0.59309349947232592</v>
      </c>
      <c r="F81">
        <f ca="1">RAND()</f>
        <v>0.98322333211608115</v>
      </c>
      <c r="G81">
        <f ca="1">RAND()</f>
        <v>0.9951075033329837</v>
      </c>
      <c r="H81">
        <f ca="1">RAND()</f>
        <v>0.77467682733457732</v>
      </c>
      <c r="I81">
        <f ca="1">RAND()</f>
        <v>0.74014900483176116</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
      </c>
      <c r="AL81">
        <v>1</v>
      </c>
      <c r="AM81" t="str">
        <f ca="1">IF(ROW()=2,AN81,OFFSET(AM81,-1,0)&amp;IF(LEN(AN81)=0,"",","&amp;AN81))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v>
      </c>
      <c r="AN81" t="str">
        <f ca="1">IF(AL81&lt;&gt;1,"",
"{"""&amp;A$1&amp;""":"&amp;A81
&amp;","""&amp;B$1&amp;""":"&amp;B81
&amp;IF(LEN(AA81)=0,"",","""&amp;AA$1&amp;""":"""&amp;AA81&amp;"""")
&amp;IF(LEN(AC81)=0,"",","""&amp;AC$1&amp;""":"""&amp;AC81&amp;"""")
&amp;IF(LEN(AD81)=0,"",","""&amp;AD$1&amp;""":"&amp;AD81)
&amp;IF(LEN(AE81)=0,"",","""&amp;AE$1&amp;""":"""&amp;AE81&amp;"""")
&amp;IF(LEN(AF81)=0,"",","""&amp;AF$1&amp;""":"&amp;AF81)
&amp;IF(LEN(AG81)=0,"",","""&amp;AG$1&amp;""":"&amp;AG81)&amp;"}")</f>
        <v>{"dy":8,"sl":9}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0.66801619433198434</v>
      </c>
      <c r="BT81">
        <f t="shared" ca="1" si="20"/>
        <v>0.46654099905749319</v>
      </c>
      <c r="BU81">
        <f t="shared" ca="1" si="21"/>
        <v>0.50458715596330239</v>
      </c>
      <c r="BV81" t="str">
        <f ca="1">OFFSET([1]EquipTable!$A$1,ROW()-1,0)</f>
        <v>후보</v>
      </c>
    </row>
    <row r="82" spans="1:74">
      <c r="A82">
        <v>9</v>
      </c>
      <c r="B82">
        <v>0</v>
      </c>
      <c r="C82">
        <f>IF(B82&lt;=9,0,
IF(B82=10,1,2))</f>
        <v>0</v>
      </c>
      <c r="D82">
        <f ca="1">RAND()</f>
        <v>0.83470472906996396</v>
      </c>
      <c r="E82">
        <f ca="1">RAND()</f>
        <v>0.83721069087435651</v>
      </c>
      <c r="F82">
        <f ca="1">RAND()</f>
        <v>0.72233566524827941</v>
      </c>
      <c r="G82">
        <f ca="1">RAND()</f>
        <v>0.46089664875387004</v>
      </c>
      <c r="H82">
        <f ca="1">RAND()</f>
        <v>0.60836217333832054</v>
      </c>
      <c r="I82">
        <f ca="1">RAND()</f>
        <v>0.21119960770669444</v>
      </c>
      <c r="M82" t="str">
        <f ca="1">IF(LEN(J82)&lt;&gt;0,J82,VLOOKUP(D82+$B82,$BJ:$BK,MATCH($BK$1,$BJ$1:$BK$1,0),1))</f>
        <v>지정 장비</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Equip7201</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DI</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14</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415</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SMG28</v>
      </c>
      <c r="AL82">
        <v>1</v>
      </c>
      <c r="AM82" t="str">
        <f ca="1">IF(ROW()=2,AN82,OFFSET(AM82,-1,0)&amp;IF(LEN(AN82)=0,"",","&amp;AN82))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{"dy":9,"sl":0,"tp":"fe","vl":"Equip6002","cn":1,"pt":"GO","pr":1900}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0.66801619433198434</v>
      </c>
      <c r="BT82">
        <f t="shared" ca="1" si="20"/>
        <v>0.46654099905749319</v>
      </c>
      <c r="BU82">
        <f t="shared" ca="1" si="21"/>
        <v>0.50458715596330239</v>
      </c>
      <c r="BV82" t="str">
        <f ca="1">OFFSET([1]EquipTable!$A$1,ROW()-1,0)</f>
        <v>후보</v>
      </c>
    </row>
    <row r="83" spans="1:74">
      <c r="A83">
        <v>9</v>
      </c>
      <c r="B83">
        <v>1</v>
      </c>
      <c r="C83">
        <f>IF(B83&lt;=9,0,
IF(B83=10,1,2))</f>
        <v>0</v>
      </c>
      <c r="D83">
        <f ca="1">RAND()</f>
        <v>0.37656280451888813</v>
      </c>
      <c r="E83">
        <f ca="1">RAND()</f>
        <v>0.84680770780184433</v>
      </c>
      <c r="F83">
        <f ca="1">RAND()</f>
        <v>0.64813434120860114</v>
      </c>
      <c r="G83">
        <f ca="1">RAND()</f>
        <v>0.70274781975705181</v>
      </c>
      <c r="H83">
        <f ca="1">RAND()</f>
        <v>0.33814617104998834</v>
      </c>
      <c r="I83">
        <f ca="1">RAND()</f>
        <v>0.66541530345575195</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Equip7202</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GO</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9600</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0.66801619433198434</v>
      </c>
      <c r="BT83">
        <f t="shared" ca="1" si="20"/>
        <v>0.46654099905749319</v>
      </c>
      <c r="BU83">
        <f t="shared" ca="1" si="21"/>
        <v>0.50458715596330239</v>
      </c>
      <c r="BV83" t="str">
        <f ca="1">OFFSET([1]EquipTable!$A$1,ROW()-1,0)</f>
        <v>후보</v>
      </c>
    </row>
    <row r="84" spans="1:74">
      <c r="A84">
        <v>9</v>
      </c>
      <c r="B84">
        <v>2</v>
      </c>
      <c r="C84">
        <f>IF(B84&lt;=9,0,
IF(B84=10,1,2))</f>
        <v>0</v>
      </c>
      <c r="D84">
        <f ca="1">RAND()</f>
        <v>0.97787130452092519</v>
      </c>
      <c r="E84">
        <f ca="1">RAND()</f>
        <v>0.67874060373060041</v>
      </c>
      <c r="F84">
        <f ca="1">RAND()</f>
        <v>0.81811464072310225</v>
      </c>
      <c r="G84">
        <f ca="1">RAND()</f>
        <v>0.26593236772131557</v>
      </c>
      <c r="H84">
        <f ca="1">RAND()</f>
        <v>0.11224560209626266</v>
      </c>
      <c r="I84">
        <f ca="1">RAND()</f>
        <v>0.43259784606488283</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67874</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11</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3300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403</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성스러운 휘장</v>
      </c>
      <c r="AL84">
        <v>1</v>
      </c>
      <c r="AM84" t="str">
        <f ca="1">IF(ROW()=2,AN84,OFFSET(AM84,-1,0)&amp;IF(LEN(AN84)=0,"",","&amp;AN84))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{"dy":9,"sl":2,"tp":"fe","vl":"Equip5201","cn":1,"pt":"GO","pr":3400}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0.66801619433198434</v>
      </c>
      <c r="BT84">
        <f t="shared" ca="1" si="20"/>
        <v>0.46654099905749319</v>
      </c>
      <c r="BU84">
        <f t="shared" ca="1" si="21"/>
        <v>0.50458715596330239</v>
      </c>
      <c r="BV84" t="str">
        <f ca="1">OFFSET([1]EquipTable!$A$1,ROW()-1,0)</f>
        <v>후보</v>
      </c>
    </row>
    <row r="85" spans="1:74">
      <c r="A85">
        <v>9</v>
      </c>
      <c r="B85">
        <v>3</v>
      </c>
      <c r="C85">
        <f>IF(B85&lt;=9,0,
IF(B85=10,1,2))</f>
        <v>0</v>
      </c>
      <c r="D85">
        <f ca="1">RAND()</f>
        <v>0.67102802394647232</v>
      </c>
      <c r="E85">
        <f ca="1">RAND()</f>
        <v>0.43079730695799701</v>
      </c>
      <c r="F85">
        <f ca="1">RAND()</f>
        <v>3.5202715962867615E-3</v>
      </c>
      <c r="G85">
        <f ca="1">RAND()</f>
        <v>0.31454936339372064</v>
      </c>
      <c r="H85">
        <f ca="1">RAND()</f>
        <v>0.38096829515026742</v>
      </c>
      <c r="I85">
        <f ca="1">RAND()</f>
        <v>0.14535027096136344</v>
      </c>
      <c r="M85" t="str">
        <f ca="1">IF(LEN(J85)&lt;&gt;0,J85,VLOOKUP(D85+$B85,$BJ:$BK,MATCH($BK$1,$BJ$1:$BK$1,0),1))</f>
        <v>안 지정 캐릭터 PP 일반등급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43079</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8</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2400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252</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울려퍼지는 여명</v>
      </c>
      <c r="AL85">
        <v>1</v>
      </c>
      <c r="AM85" t="str">
        <f ca="1">IF(ROW()=2,AN85,OFFSET(AM85,-1,0)&amp;IF(LEN(AN85)=0,"",","&amp;AN85))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{"dy":9,"sl":3,"tp":"fe","vl":"Equip2302","cn":1,"pt":"GO","pr":7300}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0.66801619433198434</v>
      </c>
      <c r="BT85">
        <f t="shared" ca="1" si="20"/>
        <v>0.46654099905749319</v>
      </c>
      <c r="BU85">
        <f t="shared" ca="1" si="21"/>
        <v>0.50458715596330239</v>
      </c>
      <c r="BV85" t="str">
        <f ca="1">OFFSET([1]EquipTable!$A$1,ROW()-1,0)</f>
        <v>후보</v>
      </c>
    </row>
    <row r="86" spans="1:74">
      <c r="A86">
        <v>9</v>
      </c>
      <c r="B86">
        <v>4</v>
      </c>
      <c r="C86">
        <f>IF(B86&lt;=9,0,
IF(B86=10,1,2))</f>
        <v>0</v>
      </c>
      <c r="D86">
        <f ca="1">RAND()</f>
        <v>0.1787587544953414</v>
      </c>
      <c r="E86">
        <f ca="1">RAND()</f>
        <v>0.67150192636983608</v>
      </c>
      <c r="F86">
        <f ca="1">RAND()</f>
        <v>0.78202209544634083</v>
      </c>
      <c r="G86">
        <f ca="1">RAND()</f>
        <v>4.3632877967462069E-2</v>
      </c>
      <c r="H86">
        <f ca="1">RAND()</f>
        <v>0.42298776552131123</v>
      </c>
      <c r="I86">
        <f ca="1">RAND()</f>
        <v>0.48329724110552807</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67150</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11</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3300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493</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흑진주 칼날</v>
      </c>
      <c r="AL86">
        <v>1</v>
      </c>
      <c r="AM86" t="str">
        <f ca="1">IF(ROW()=2,AN86,OFFSET(AM86,-1,0)&amp;IF(LEN(AN86)=0,"",","&amp;AN86))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{"dy":9,"sl":4,"tp":"fe","vl":"Equip1302","cn":1,"pt":"DI","pr":11}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0.66801619433198434</v>
      </c>
      <c r="BT86">
        <f t="shared" ca="1" si="20"/>
        <v>0.46654099905749319</v>
      </c>
      <c r="BU86">
        <f t="shared" ca="1" si="21"/>
        <v>0.50458715596330239</v>
      </c>
      <c r="BV86" t="str">
        <f ca="1">OFFSET([1]EquipTable!$A$1,ROW()-1,0)</f>
        <v>후보</v>
      </c>
    </row>
    <row r="87" spans="1:74">
      <c r="A87">
        <v>9</v>
      </c>
      <c r="B87">
        <v>5</v>
      </c>
      <c r="C87">
        <f>IF(B87&lt;=9,0,
IF(B87=10,1,2))</f>
        <v>0</v>
      </c>
      <c r="D87">
        <f ca="1">RAND()</f>
        <v>0.28054250413207549</v>
      </c>
      <c r="E87">
        <f ca="1">RAND()</f>
        <v>0.91742864691278436</v>
      </c>
      <c r="F87">
        <f ca="1">RAND()</f>
        <v>0.53634773469474806</v>
      </c>
      <c r="G87">
        <f ca="1">RAND()</f>
        <v>0.14787227747862175</v>
      </c>
      <c r="H87">
        <f ca="1">RAND()</f>
        <v>8.9830158251025582E-2</v>
      </c>
      <c r="I87">
        <f ca="1">RAND()</f>
        <v>0.24355011949854344</v>
      </c>
      <c r="M87" t="str">
        <f ca="1">IF(LEN(J87)&lt;&gt;0,J87,VLOOKUP(D87+$B87,$BJ:$BK,MATCH($BK$1,$BJ$1:$BK$1,0),1))</f>
        <v>지정 장비</v>
      </c>
      <c r="N87" t="str">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Equip8101</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1</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7700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0.66801619433198434</v>
      </c>
      <c r="BT87">
        <f t="shared" ca="1" si="20"/>
        <v>0.46654099905749319</v>
      </c>
      <c r="BU87">
        <f t="shared" ca="1" si="21"/>
        <v>0.50458715596330239</v>
      </c>
      <c r="BV87" t="str">
        <f ca="1">OFFSET([1]EquipTable!$A$1,ROW()-1,0)</f>
        <v>후보</v>
      </c>
    </row>
    <row r="88" spans="1:74">
      <c r="A88">
        <v>9</v>
      </c>
      <c r="B88">
        <v>6</v>
      </c>
      <c r="C88">
        <f>IF(B88&lt;=9,0,
IF(B88=10,1,2))</f>
        <v>0</v>
      </c>
      <c r="D88">
        <f ca="1">RAND()</f>
        <v>0.11087466691342962</v>
      </c>
      <c r="E88">
        <f ca="1">RAND()</f>
        <v>0.7347019322106626</v>
      </c>
      <c r="F88">
        <f ca="1">RAND()</f>
        <v>0.27668181290570937</v>
      </c>
      <c r="G88">
        <f ca="1">RAND()</f>
        <v>6.4725825407267568E-2</v>
      </c>
      <c r="H88">
        <f ca="1">RAND()</f>
        <v>0.13345775804372773</v>
      </c>
      <c r="I88">
        <f ca="1">RAND()</f>
        <v>0.87789723026141653</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Equip7002</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GO</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2300</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494</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M29 그레이트소드</v>
      </c>
      <c r="AL88">
        <v>1</v>
      </c>
      <c r="AM88" t="str">
        <f ca="1">IF(ROW()=2,AN88,OFFSET(AM88,-1,0)&amp;IF(LEN(AN88)=0,"",","&amp;AN88))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{"dy":9,"sl":6,"tp":"fe","vl":"Equip8201","cn":1,"pt":"GO","pr":29300}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1.3495276653171391E-2</v>
      </c>
      <c r="BQ88">
        <f t="shared" ca="1" si="17"/>
        <v>2.8275212064090487E-2</v>
      </c>
      <c r="BR88">
        <f t="shared" ca="1" si="18"/>
        <v>1.0193679918450561E-2</v>
      </c>
      <c r="BS88">
        <f t="shared" ca="1" si="19"/>
        <v>0.66801619433198434</v>
      </c>
      <c r="BT88">
        <f t="shared" ca="1" si="20"/>
        <v>0.46654099905749319</v>
      </c>
      <c r="BU88">
        <f t="shared" ca="1" si="21"/>
        <v>0.50458715596330239</v>
      </c>
      <c r="BV88" t="str">
        <f ca="1">OFFSET([1]EquipTable!$A$1,ROW()-1,0)</f>
        <v>Equip6001</v>
      </c>
    </row>
    <row r="89" spans="1:74">
      <c r="A89">
        <v>9</v>
      </c>
      <c r="B89">
        <v>7</v>
      </c>
      <c r="C89">
        <f>IF(B89&lt;=9,0,
IF(B89=10,1,2))</f>
        <v>0</v>
      </c>
      <c r="D89">
        <f ca="1">RAND()</f>
        <v>0.54540301070639918</v>
      </c>
      <c r="E89">
        <f ca="1">RAND()</f>
        <v>0.15242947937189999</v>
      </c>
      <c r="F89">
        <f ca="1">RAND()</f>
        <v>0.33761944090435492</v>
      </c>
      <c r="G89">
        <f ca="1">RAND()</f>
        <v>0.1555603003999797</v>
      </c>
      <c r="H89">
        <f ca="1">RAND()</f>
        <v>0.51612986285531737</v>
      </c>
      <c r="I89">
        <f ca="1">RAND()</f>
        <v>0.94859219480400181</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Equip1301</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DI</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12</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1.3495276653171391E-2</v>
      </c>
      <c r="BQ89">
        <f t="shared" ca="1" si="17"/>
        <v>2.8275212064090487E-2</v>
      </c>
      <c r="BR89">
        <f t="shared" ca="1" si="18"/>
        <v>1.0193679918450561E-2</v>
      </c>
      <c r="BS89">
        <f t="shared" ca="1" si="19"/>
        <v>0.68151147098515574</v>
      </c>
      <c r="BT89">
        <f t="shared" ca="1" si="20"/>
        <v>0.49481621112158369</v>
      </c>
      <c r="BU89">
        <f t="shared" ca="1" si="21"/>
        <v>0.51478083588175294</v>
      </c>
      <c r="BV89" t="str">
        <f ca="1">OFFSET([1]EquipTable!$A$1,ROW()-1,0)</f>
        <v>Equip6002</v>
      </c>
    </row>
    <row r="90" spans="1:74">
      <c r="A90">
        <v>9</v>
      </c>
      <c r="B90">
        <v>8</v>
      </c>
      <c r="C90">
        <f>IF(B90&lt;=9,0,
IF(B90=10,1,2))</f>
        <v>0</v>
      </c>
      <c r="D90">
        <f ca="1">RAND()</f>
        <v>0.20842008712478544</v>
      </c>
      <c r="E90">
        <f ca="1">RAND()</f>
        <v>0.37888260920930639</v>
      </c>
      <c r="F90">
        <f ca="1">RAND()</f>
        <v>0.6412258668462959</v>
      </c>
      <c r="G90">
        <f ca="1">RAND()</f>
        <v>0.72284992453397579</v>
      </c>
      <c r="H90">
        <f ca="1">RAND()</f>
        <v>0.85272700238293853</v>
      </c>
      <c r="I90">
        <f ca="1">RAND()</f>
        <v>0.93315744901576991</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fl2</v>
      </c>
      <c r="AB90" t="s">
        <v>451</v>
      </c>
      <c r="AC90" t="s">
        <v>462</v>
      </c>
      <c r="AD90">
        <v>1</v>
      </c>
      <c r="AE90" t="s">
        <v>129</v>
      </c>
      <c r="AF90">
        <v>70</v>
      </c>
      <c r="AG90">
        <v>49</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솔</v>
      </c>
      <c r="AL90">
        <v>1</v>
      </c>
      <c r="AM90" t="str">
        <f ca="1">IF(ROW()=2,AN90,OFFSET(AM90,-1,0)&amp;IF(LEN(AN90)=0,"",","&amp;AN90))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v>
      </c>
      <c r="AN90" t="str">
        <f ca="1">IF(AL90&lt;&gt;1,"",
"{"""&amp;A$1&amp;""":"&amp;A90
&amp;","""&amp;B$1&amp;""":"&amp;B90
&amp;IF(LEN(AA90)=0,"",","""&amp;AA$1&amp;""":"""&amp;AA90&amp;"""")
&amp;IF(LEN(AC90)=0,"",","""&amp;AC$1&amp;""":"""&amp;AC90&amp;"""")
&amp;IF(LEN(AD90)=0,"",","""&amp;AD$1&amp;""":"&amp;AD90)
&amp;IF(LEN(AE90)=0,"",","""&amp;AE$1&amp;""":"""&amp;AE90&amp;"""")
&amp;IF(LEN(AF90)=0,"",","""&amp;AF$1&amp;""":"&amp;AF90)
&amp;IF(LEN(AG90)=0,"",","""&amp;AG$1&amp;""":"&amp;AG90)&amp;"}")</f>
        <v>{"dy":9,"sl":8,"tp":"fl2","vl":"Actor2015","cn":1,"pt":"DI","pp":70,"pr":49}</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1.3495276653171391E-2</v>
      </c>
      <c r="BQ90">
        <f t="shared" ca="1" si="17"/>
        <v>2.8275212064090487E-2</v>
      </c>
      <c r="BR90">
        <f t="shared" ca="1" si="18"/>
        <v>1.0193679918450561E-2</v>
      </c>
      <c r="BS90">
        <f t="shared" ca="1" si="19"/>
        <v>0.69500674763832715</v>
      </c>
      <c r="BT90">
        <f t="shared" ca="1" si="20"/>
        <v>0.52309142318567414</v>
      </c>
      <c r="BU90">
        <f t="shared" ca="1" si="21"/>
        <v>0.52497451580020349</v>
      </c>
      <c r="BV90" t="str">
        <f ca="1">OFFSET([1]EquipTable!$A$1,ROW()-1,0)</f>
        <v>Equip6101</v>
      </c>
    </row>
    <row r="91" spans="1:74">
      <c r="A91">
        <v>9</v>
      </c>
      <c r="B91">
        <v>9</v>
      </c>
      <c r="C91">
        <f>IF(B91&lt;=9,0,
IF(B91=10,1,2))</f>
        <v>0</v>
      </c>
      <c r="D91">
        <f ca="1">RAND()</f>
        <v>0.86327468496077253</v>
      </c>
      <c r="E91">
        <f ca="1">RAND()</f>
        <v>5.9027053221896386E-2</v>
      </c>
      <c r="F91">
        <f ca="1">RAND()</f>
        <v>7.3124459627248117E-2</v>
      </c>
      <c r="G91">
        <f ca="1">RAND()</f>
        <v>0.69957600054031166</v>
      </c>
      <c r="H91">
        <f ca="1">RAND()</f>
        <v>0.39541918599118731</v>
      </c>
      <c r="I91">
        <f ca="1">RAND()</f>
        <v>0.13215926899482444</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fl3</v>
      </c>
      <c r="AB91" t="s">
        <v>452</v>
      </c>
      <c r="AC91" t="s">
        <v>462</v>
      </c>
      <c r="AD91">
        <v>1</v>
      </c>
      <c r="AE91" t="s">
        <v>129</v>
      </c>
      <c r="AF91">
        <v>70</v>
      </c>
      <c r="AG91">
        <v>49</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솔</v>
      </c>
      <c r="AL91">
        <v>1</v>
      </c>
      <c r="AM91" t="str">
        <f ca="1">IF(ROW()=2,AN91,OFFSET(AM91,-1,0)&amp;IF(LEN(AN91)=0,"",","&amp;AN91))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v>
      </c>
      <c r="AN91" t="str">
        <f ca="1">IF(AL91&lt;&gt;1,"",
"{"""&amp;A$1&amp;""":"&amp;A91
&amp;","""&amp;B$1&amp;""":"&amp;B91
&amp;IF(LEN(AA91)=0,"",","""&amp;AA$1&amp;""":"""&amp;AA91&amp;"""")
&amp;IF(LEN(AC91)=0,"",","""&amp;AC$1&amp;""":"""&amp;AC91&amp;"""")
&amp;IF(LEN(AD91)=0,"",","""&amp;AD$1&amp;""":"&amp;AD91)
&amp;IF(LEN(AE91)=0,"",","""&amp;AE$1&amp;""":"""&amp;AE91&amp;"""")
&amp;IF(LEN(AF91)=0,"",","""&amp;AF$1&amp;""":"&amp;AF91)
&amp;IF(LEN(AG91)=0,"",","""&amp;AG$1&amp;""":"&amp;AG91)&amp;"}")</f>
        <v>{"dy":9,"sl":9,"tp":"fl3","vl":"Actor2015","cn":1,"pt":"DI","pp":70,"pr":49}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1.3495276653171391E-2</v>
      </c>
      <c r="BQ91">
        <f t="shared" ca="1" si="17"/>
        <v>2.8275212064090487E-2</v>
      </c>
      <c r="BR91">
        <f t="shared" ca="1" si="18"/>
        <v>1.0193679918450561E-2</v>
      </c>
      <c r="BS91">
        <f t="shared" ca="1" si="19"/>
        <v>0.70850202429149856</v>
      </c>
      <c r="BT91">
        <f t="shared" ca="1" si="20"/>
        <v>0.55136663524976459</v>
      </c>
      <c r="BU91">
        <f t="shared" ca="1" si="21"/>
        <v>0.53516819571865404</v>
      </c>
      <c r="BV91" t="str">
        <f ca="1">OFFSET([1]EquipTable!$A$1,ROW()-1,0)</f>
        <v>Equip6102</v>
      </c>
    </row>
    <row r="92" spans="1:74">
      <c r="A92">
        <v>10</v>
      </c>
      <c r="B92">
        <v>0</v>
      </c>
      <c r="C92">
        <f>IF(B92&lt;=9,0,
IF(B92=10,1,2))</f>
        <v>0</v>
      </c>
      <c r="D92">
        <f ca="1">RAND()</f>
        <v>0.44823844896582665</v>
      </c>
      <c r="E92">
        <f ca="1">RAND()</f>
        <v>0.4134175701261642</v>
      </c>
      <c r="F92">
        <f ca="1">RAND()</f>
        <v>9.0331637155304012E-2</v>
      </c>
      <c r="G92">
        <f ca="1">RAND()</f>
        <v>1.8986701708119891E-2</v>
      </c>
      <c r="H92">
        <f ca="1">RAND()</f>
        <v>0.81286700699827219</v>
      </c>
      <c r="I92">
        <f ca="1">RAND()</f>
        <v>0.3791760936131644</v>
      </c>
      <c r="M92" t="str">
        <f ca="1">IF(LEN(J92)&lt;&gt;0,J92,VLOOKUP(D92+$B92,$BJ:$BK,MATCH($BK$1,$BJ$1:$BK$1,0),1))</f>
        <v>지정 장비</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Equip3202</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DI</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4</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383</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1.3495276653171391E-2</v>
      </c>
      <c r="BQ92">
        <f t="shared" ca="1" si="17"/>
        <v>2.8275212064090487E-2</v>
      </c>
      <c r="BR92">
        <f t="shared" ca="1" si="18"/>
        <v>1.0193679918450561E-2</v>
      </c>
      <c r="BS92">
        <f t="shared" ca="1" si="19"/>
        <v>0.72199730094466996</v>
      </c>
      <c r="BT92">
        <f t="shared" ca="1" si="20"/>
        <v>0.57964184731385504</v>
      </c>
      <c r="BU92">
        <f t="shared" ca="1" si="21"/>
        <v>0.54536187563710459</v>
      </c>
      <c r="BV92" t="str">
        <f ca="1">OFFSET([1]EquipTable!$A$1,ROW()-1,0)</f>
        <v>Equip6201</v>
      </c>
    </row>
    <row r="93" spans="1:74">
      <c r="A93">
        <v>10</v>
      </c>
      <c r="B93">
        <v>1</v>
      </c>
      <c r="C93">
        <f>IF(B93&lt;=9,0,
IF(B93=10,1,2))</f>
        <v>0</v>
      </c>
      <c r="D93">
        <f ca="1">RAND()</f>
        <v>0.85240601950265926</v>
      </c>
      <c r="E93">
        <f ca="1">RAND()</f>
        <v>0.93185347924845541</v>
      </c>
      <c r="F93">
        <f ca="1">RAND()</f>
        <v>0.17367222436298024</v>
      </c>
      <c r="G93">
        <f ca="1">RAND()</f>
        <v>0.12171720668982344</v>
      </c>
      <c r="H93">
        <f ca="1">RAND()</f>
        <v>0.28304174418997841</v>
      </c>
      <c r="I93">
        <f ca="1">RAND()</f>
        <v>0.27653132216161724</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Equip8102</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GO</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7800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456</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강철 마울</v>
      </c>
      <c r="AL93">
        <v>1</v>
      </c>
      <c r="AM93" t="str">
        <f ca="1">IF(ROW()=2,AN93,OFFSET(AM93,-1,0)&amp;IF(LEN(AN93)=0,"",","&amp;AN93))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{"dy":10,"sl":1,"tp":"fe","vl":"Equip4102","cn":1,"pt":"GO","pr":1200}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1.3495276653171391E-2</v>
      </c>
      <c r="BQ93">
        <f t="shared" ca="1" si="17"/>
        <v>2.8275212064090487E-2</v>
      </c>
      <c r="BR93">
        <f t="shared" ca="1" si="18"/>
        <v>1.0193679918450561E-2</v>
      </c>
      <c r="BS93">
        <f t="shared" ca="1" si="19"/>
        <v>0.73549257759784137</v>
      </c>
      <c r="BT93">
        <f t="shared" ca="1" si="20"/>
        <v>0.60791705937794549</v>
      </c>
      <c r="BU93">
        <f t="shared" ca="1" si="21"/>
        <v>0.55555555555555514</v>
      </c>
      <c r="BV93" t="str">
        <f ca="1">OFFSET([1]EquipTable!$A$1,ROW()-1,0)</f>
        <v>Equip6202</v>
      </c>
    </row>
    <row r="94" spans="1:74">
      <c r="A94">
        <v>10</v>
      </c>
      <c r="B94">
        <v>2</v>
      </c>
      <c r="C94">
        <f>IF(B94&lt;=9,0,
IF(B94=10,1,2))</f>
        <v>0</v>
      </c>
      <c r="D94">
        <f ca="1">RAND()</f>
        <v>0.63793850603693003</v>
      </c>
      <c r="E94">
        <f ca="1">RAND()</f>
        <v>0.37108012532757129</v>
      </c>
      <c r="F94">
        <f ca="1">RAND()</f>
        <v>0.1055425083617979</v>
      </c>
      <c r="G94">
        <f ca="1">RAND()</f>
        <v>0.83867650585300479</v>
      </c>
      <c r="H94">
        <f ca="1">RAND()</f>
        <v>0.14647160022655004</v>
      </c>
      <c r="I94">
        <f ca="1">RAND()</f>
        <v>0.58517898519466849</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37108</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7</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2100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1.3495276653171391E-2</v>
      </c>
      <c r="BQ94">
        <f t="shared" ca="1" si="17"/>
        <v>2.8275212064090487E-2</v>
      </c>
      <c r="BR94">
        <f t="shared" ca="1" si="18"/>
        <v>1.0193679918450561E-2</v>
      </c>
      <c r="BS94">
        <f t="shared" ca="1" si="19"/>
        <v>0.74898785425101277</v>
      </c>
      <c r="BT94">
        <f t="shared" ca="1" si="20"/>
        <v>0.63619227144203594</v>
      </c>
      <c r="BU94">
        <f t="shared" ca="1" si="21"/>
        <v>0.56574923547400569</v>
      </c>
      <c r="BV94" t="str">
        <f ca="1">OFFSET([1]EquipTable!$A$1,ROW()-1,0)</f>
        <v>Equip6301</v>
      </c>
    </row>
    <row r="95" spans="1:74">
      <c r="A95">
        <v>10</v>
      </c>
      <c r="B95">
        <v>3</v>
      </c>
      <c r="C95">
        <f>IF(B95&lt;=9,0,
IF(B95=10,1,2))</f>
        <v>0</v>
      </c>
      <c r="D95">
        <f ca="1">RAND()</f>
        <v>0.83013048962708769</v>
      </c>
      <c r="E95">
        <f ca="1">RAND()</f>
        <v>0.56465900620688381</v>
      </c>
      <c r="F95">
        <f ca="1">RAND()</f>
        <v>0.18829288367096075</v>
      </c>
      <c r="G95">
        <f ca="1">RAND()</f>
        <v>0.94315223503239909</v>
      </c>
      <c r="H95">
        <f ca="1">RAND()</f>
        <v>0.51208720923580553</v>
      </c>
      <c r="I95">
        <f ca="1">RAND()</f>
        <v>0.6411217742023757</v>
      </c>
      <c r="M95" t="str">
        <f ca="1">IF(LEN(J95)&lt;&gt;0,J95,VLOOKUP(D95+$B95,$BJ:$BK,MATCH($BK$1,$BJ$1:$BK$1,0),1))</f>
        <v>안 지정 캐릭터 PP 일반등급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56465</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9</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2700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450</v>
      </c>
      <c r="AD95">
        <v>1</v>
      </c>
      <c r="AE95" t="s">
        <v>125</v>
      </c>
      <c r="AG95">
        <v>7900</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자작나무 도끼</v>
      </c>
      <c r="AL95">
        <v>1</v>
      </c>
      <c r="AM95" t="str">
        <f ca="1">IF(ROW()=2,AN95,OFFSET(AM95,-1,0)&amp;IF(LEN(AN95)=0,"",","&amp;AN95))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v>
      </c>
      <c r="AN95" t="str">
        <f ca="1">IF(AL95&lt;&gt;1,"",
"{"""&amp;A$1&amp;""":"&amp;A95
&amp;","""&amp;B$1&amp;""":"&amp;B95
&amp;IF(LEN(AA95)=0,"",","""&amp;AA$1&amp;""":"""&amp;AA95&amp;"""")
&amp;IF(LEN(AC95)=0,"",","""&amp;AC$1&amp;""":"""&amp;AC95&amp;"""")
&amp;IF(LEN(AD95)=0,"",","""&amp;AD$1&amp;""":"&amp;AD95)
&amp;IF(LEN(AE95)=0,"",","""&amp;AE$1&amp;""":"""&amp;AE95&amp;"""")
&amp;IF(LEN(AF95)=0,"",","""&amp;AF$1&amp;""":"&amp;AF95)
&amp;IF(LEN(AG95)=0,"",","""&amp;AG$1&amp;""":"&amp;AG95)&amp;"}")</f>
        <v>{"dy":10,"sl":3,"tp":"fe","vl":"Equip0301","cn":1,"pt":"GO","pr":7900}</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1.3495276653171391E-2</v>
      </c>
      <c r="BQ95">
        <f t="shared" ca="1" si="17"/>
        <v>2.8275212064090487E-2</v>
      </c>
      <c r="BR95">
        <f t="shared" ca="1" si="18"/>
        <v>1.0193679918450561E-2</v>
      </c>
      <c r="BS95">
        <f t="shared" ca="1" si="19"/>
        <v>0.76248313090418418</v>
      </c>
      <c r="BT95">
        <f t="shared" ca="1" si="20"/>
        <v>0.66446748350612639</v>
      </c>
      <c r="BU95">
        <f t="shared" ca="1" si="21"/>
        <v>0.57594291539245623</v>
      </c>
      <c r="BV95" t="str">
        <f ca="1">OFFSET([1]EquipTable!$A$1,ROW()-1,0)</f>
        <v>Equip6302</v>
      </c>
    </row>
    <row r="96" spans="1:74">
      <c r="A96">
        <v>10</v>
      </c>
      <c r="B96">
        <v>4</v>
      </c>
      <c r="C96">
        <f>IF(B96&lt;=9,0,
IF(B96=10,1,2))</f>
        <v>0</v>
      </c>
      <c r="D96">
        <f ca="1">RAND()</f>
        <v>0.50305636261783471</v>
      </c>
      <c r="E96">
        <f ca="1">RAND()</f>
        <v>0.97480556363878923</v>
      </c>
      <c r="F96">
        <f ca="1">RAND()</f>
        <v>0.71494744735621019</v>
      </c>
      <c r="G96">
        <f ca="1">RAND()</f>
        <v>0.98969920892046637</v>
      </c>
      <c r="H96">
        <f ca="1">RAND()</f>
        <v>0.669287602563852</v>
      </c>
      <c r="I96">
        <f ca="1">RAND()</f>
        <v>0.929610738692493</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97480</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14</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4200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1.3495276653171392E-3</v>
      </c>
      <c r="BQ96">
        <f t="shared" ca="1" si="17"/>
        <v>9.4250706880301622E-4</v>
      </c>
      <c r="BR96">
        <f t="shared" ca="1" si="18"/>
        <v>1.0193679918450561E-3</v>
      </c>
      <c r="BS96">
        <f t="shared" ca="1" si="19"/>
        <v>0.77597840755735559</v>
      </c>
      <c r="BT96">
        <f t="shared" ca="1" si="20"/>
        <v>0.69274269557021684</v>
      </c>
      <c r="BU96">
        <f t="shared" ca="1" si="21"/>
        <v>0.58613659531090678</v>
      </c>
      <c r="BV96" t="str">
        <f ca="1">OFFSET([1]EquipTable!$A$1,ROW()-1,0)</f>
        <v>Equip6401</v>
      </c>
    </row>
    <row r="97" spans="1:74">
      <c r="A97">
        <v>10</v>
      </c>
      <c r="B97">
        <v>5</v>
      </c>
      <c r="C97">
        <f>IF(B97&lt;=9,0,
IF(B97=10,1,2))</f>
        <v>0</v>
      </c>
      <c r="D97">
        <f ca="1">RAND()</f>
        <v>0.10243230788778013</v>
      </c>
      <c r="E97">
        <f ca="1">RAND()</f>
        <v>0.23024980015614527</v>
      </c>
      <c r="F97">
        <f ca="1">RAND()</f>
        <v>0.67357198160185139</v>
      </c>
      <c r="G97">
        <f ca="1">RAND()</f>
        <v>0.13433886557265695</v>
      </c>
      <c r="H97">
        <f ca="1">RAND()</f>
        <v>9.3082133398107225E-2</v>
      </c>
      <c r="I97">
        <f ca="1">RAND()</f>
        <v>0.74176253222094535</v>
      </c>
      <c r="M97" t="str">
        <f ca="1">IF(LEN(J97)&lt;&gt;0,J97,VLOOKUP(D97+$B97,$BJ:$BK,MATCH($BK$1,$BJ$1:$BK$1,0),1))</f>
        <v>지정 장비</v>
      </c>
      <c r="N97" t="str">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Equip2001</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1</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800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397</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1.3495276653171392E-3</v>
      </c>
      <c r="BQ97">
        <f t="shared" ca="1" si="17"/>
        <v>9.4250706880301622E-4</v>
      </c>
      <c r="BR97">
        <f t="shared" ca="1" si="18"/>
        <v>1.0193679918450561E-3</v>
      </c>
      <c r="BS97">
        <f t="shared" ca="1" si="19"/>
        <v>0.77732793522267274</v>
      </c>
      <c r="BT97">
        <f t="shared" ca="1" si="20"/>
        <v>0.69368520263901989</v>
      </c>
      <c r="BU97">
        <f t="shared" ca="1" si="21"/>
        <v>0.58715596330275188</v>
      </c>
      <c r="BV97" t="str">
        <f ca="1">OFFSET([1]EquipTable!$A$1,ROW()-1,0)</f>
        <v>Equip6402</v>
      </c>
    </row>
    <row r="98" spans="1:74">
      <c r="A98">
        <v>10</v>
      </c>
      <c r="B98">
        <v>6</v>
      </c>
      <c r="C98">
        <f>IF(B98&lt;=9,0,
IF(B98=10,1,2))</f>
        <v>0</v>
      </c>
      <c r="D98">
        <f ca="1">RAND()</f>
        <v>7.1982152492681806E-2</v>
      </c>
      <c r="E98">
        <f ca="1">RAND()</f>
        <v>0.33267708237901406</v>
      </c>
      <c r="F98">
        <f ca="1">RAND()</f>
        <v>1.3235239784901487E-2</v>
      </c>
      <c r="G98">
        <f ca="1">RAND()</f>
        <v>0.30461270070590529</v>
      </c>
      <c r="H98">
        <f ca="1">RAND()</f>
        <v>0.79397426699536888</v>
      </c>
      <c r="I98">
        <f ca="1">RAND()</f>
        <v>0.71753682467424018</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Equip4101</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1400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v>
      </c>
      <c r="BN98">
        <f ca="1">IF(VLOOKUP($BV98,[1]EquipTable!$1:$1048576,MATCH("업데이트순번",[1]EquipTable!$1:$1,0),0)&lt;=$BP$1,1,0)
*IF(MID(BV98,7,1)="4",0.1,1)
*IF(AND(MID(BV98,7,1)&lt;&gt;"4",OR(MID(BV98,6,1)="6",MID(BV98,6,1)="7")),3,1)</f>
        <v>0</v>
      </c>
      <c r="BO98">
        <f ca="1">IF(VLOOKUP($BV98,[1]EquipTable!$1:$1048576,MATCH("업데이트순번",[1]EquipTable!$1:$1,0),0)&lt;=$BP$1,1,0)
*IF(MID(BV98,7,1)="4",0.1,1)
*IF(AND(MID(BV98,7,1)&lt;&gt;"4",MID(BV98,6,1)="8"),4,1)</f>
        <v>0</v>
      </c>
      <c r="BP98">
        <f t="shared" ca="1" si="16"/>
        <v>0</v>
      </c>
      <c r="BQ98">
        <f t="shared" ca="1" si="17"/>
        <v>0</v>
      </c>
      <c r="BR98">
        <f t="shared" ca="1" si="18"/>
        <v>0</v>
      </c>
      <c r="BS98">
        <f t="shared" ca="1" si="19"/>
        <v>0.77867746288798989</v>
      </c>
      <c r="BT98">
        <f t="shared" ca="1" si="20"/>
        <v>0.69462770970782295</v>
      </c>
      <c r="BU98">
        <f t="shared" ca="1" si="21"/>
        <v>0.58817533129459698</v>
      </c>
      <c r="BV98" t="str">
        <f ca="1">OFFSET([1]EquipTable!$A$1,ROW()-1,0)</f>
        <v>Equip6403</v>
      </c>
    </row>
    <row r="99" spans="1:74">
      <c r="A99">
        <v>10</v>
      </c>
      <c r="B99">
        <v>7</v>
      </c>
      <c r="C99">
        <f>IF(B99&lt;=9,0,
IF(B99=10,1,2))</f>
        <v>0</v>
      </c>
      <c r="D99">
        <f ca="1">RAND()</f>
        <v>0.35316846020086023</v>
      </c>
      <c r="E99">
        <f ca="1">RAND()</f>
        <v>7.7305720278780576E-2</v>
      </c>
      <c r="F99">
        <f ca="1">RAND()</f>
        <v>0.86423747258106254</v>
      </c>
      <c r="G99">
        <f ca="1">RAND()</f>
        <v>0.47762073681489192</v>
      </c>
      <c r="H99">
        <f ca="1">RAND()</f>
        <v>0.9066699447291876</v>
      </c>
      <c r="I99">
        <f ca="1">RAND()</f>
        <v>0.49220258746588874</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Equip0302</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GO</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7500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495</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광학발생기</v>
      </c>
      <c r="AL99">
        <v>1</v>
      </c>
      <c r="AM99" t="str">
        <f ca="1">IF(ROW()=2,AN99,OFFSET(AM99,-1,0)&amp;IF(LEN(AN99)=0,"",","&amp;AN99))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{"dy":10,"sl":7,"tp":"fe","vl":"Equip6301","cn":1,"pt":"GO","pr":22300}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0.77867746288798989</v>
      </c>
      <c r="BT99">
        <f t="shared" ca="1" si="20"/>
        <v>0.69462770970782295</v>
      </c>
      <c r="BU99">
        <f t="shared" ca="1" si="21"/>
        <v>0.58817533129459698</v>
      </c>
      <c r="BV99" t="str">
        <f ca="1">OFFSET([1]EquipTable!$A$1,ROW()-1,0)</f>
        <v>Equip6404</v>
      </c>
    </row>
    <row r="100" spans="1:74">
      <c r="A100">
        <v>10</v>
      </c>
      <c r="B100">
        <v>8</v>
      </c>
      <c r="C100">
        <f>IF(B100&lt;=9,0,
IF(B100=10,1,2))</f>
        <v>0</v>
      </c>
      <c r="D100">
        <f ca="1">RAND()</f>
        <v>0.37055629468595808</v>
      </c>
      <c r="E100">
        <f ca="1">RAND()</f>
        <v>0.43539908320287513</v>
      </c>
      <c r="F100">
        <f ca="1">RAND()</f>
        <v>0.28277318342843405</v>
      </c>
      <c r="G100">
        <f ca="1">RAND()</f>
        <v>0.87623361775728026</v>
      </c>
      <c r="H100">
        <f ca="1">RAND()</f>
        <v>1.9674097132083346E-2</v>
      </c>
      <c r="I100">
        <f ca="1">RAND()</f>
        <v>0.48642240673455961</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0.77867746288798989</v>
      </c>
      <c r="BT100">
        <f t="shared" ca="1" si="20"/>
        <v>0.69462770970782295</v>
      </c>
      <c r="BU100">
        <f t="shared" ca="1" si="21"/>
        <v>0.58817533129459698</v>
      </c>
      <c r="BV100" t="str">
        <f ca="1">OFFSET([1]EquipTable!$A$1,ROW()-1,0)</f>
        <v>Equip6405</v>
      </c>
    </row>
    <row r="101" spans="1:74">
      <c r="A101">
        <v>10</v>
      </c>
      <c r="B101">
        <v>9</v>
      </c>
      <c r="C101">
        <f>IF(B101&lt;=9,0,
IF(B101=10,1,2))</f>
        <v>0</v>
      </c>
      <c r="D101">
        <f ca="1">RAND()</f>
        <v>0.51865984015417266</v>
      </c>
      <c r="E101">
        <f ca="1">RAND()</f>
        <v>0.98638394994880929</v>
      </c>
      <c r="F101">
        <f ca="1">RAND()</f>
        <v>0.14196009940060528</v>
      </c>
      <c r="G101">
        <f ca="1">RAND()</f>
        <v>0.71323373292616765</v>
      </c>
      <c r="H101">
        <f ca="1">RAND()</f>
        <v>0.62768530350781027</v>
      </c>
      <c r="I101">
        <f ca="1">RAND()</f>
        <v>0.83821687667321798</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1.3495276653171391E-2</v>
      </c>
      <c r="BQ101">
        <f t="shared" ca="1" si="17"/>
        <v>2.8275212064090487E-2</v>
      </c>
      <c r="BR101">
        <f t="shared" ca="1" si="18"/>
        <v>1.0193679918450561E-2</v>
      </c>
      <c r="BS101">
        <f t="shared" ca="1" si="19"/>
        <v>0.77867746288798989</v>
      </c>
      <c r="BT101">
        <f t="shared" ca="1" si="20"/>
        <v>0.69462770970782295</v>
      </c>
      <c r="BU101">
        <f t="shared" ca="1" si="21"/>
        <v>0.58817533129459698</v>
      </c>
      <c r="BV101" t="str">
        <f ca="1">OFFSET([1]EquipTable!$A$1,ROW()-1,0)</f>
        <v>Equip7001</v>
      </c>
    </row>
    <row r="102" spans="1:74">
      <c r="A102">
        <v>11</v>
      </c>
      <c r="B102">
        <v>0</v>
      </c>
      <c r="C102">
        <f>IF(B102&lt;=9,0,
IF(B102=10,1,2))</f>
        <v>0</v>
      </c>
      <c r="D102">
        <f ca="1">RAND()</f>
        <v>0.13136782971890415</v>
      </c>
      <c r="E102">
        <f ca="1">RAND()</f>
        <v>0.28992076837529479</v>
      </c>
      <c r="F102">
        <f ca="1">RAND()</f>
        <v>0.59212090004241413</v>
      </c>
      <c r="G102">
        <f ca="1">RAND()</f>
        <v>0.45526783995645947</v>
      </c>
      <c r="H102">
        <f ca="1">RAND()</f>
        <v>0.47761464776393769</v>
      </c>
      <c r="I102">
        <f ca="1">RAND()</f>
        <v>0.99944491062976537</v>
      </c>
      <c r="M102" t="str">
        <f ca="1">IF(LEN(J102)&lt;&gt;0,J102,VLOOKUP(D102+$B102,$BJ:$BK,MATCH($BK$1,$BJ$1:$BK$1,0),1))</f>
        <v>지정 장비</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Equip2201</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DI</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5</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418</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1.3495276653171391E-2</v>
      </c>
      <c r="BQ102">
        <f t="shared" ca="1" si="17"/>
        <v>2.8275212064090487E-2</v>
      </c>
      <c r="BR102">
        <f t="shared" ca="1" si="18"/>
        <v>1.0193679918450561E-2</v>
      </c>
      <c r="BS102">
        <f t="shared" ca="1" si="19"/>
        <v>0.7921727395411613</v>
      </c>
      <c r="BT102">
        <f t="shared" ca="1" si="20"/>
        <v>0.7229029217719134</v>
      </c>
      <c r="BU102">
        <f t="shared" ca="1" si="21"/>
        <v>0.59836901121304753</v>
      </c>
      <c r="BV102" t="str">
        <f ca="1">OFFSET([1]EquipTable!$A$1,ROW()-1,0)</f>
        <v>Equip7002</v>
      </c>
    </row>
    <row r="103" spans="1:74">
      <c r="A103">
        <v>11</v>
      </c>
      <c r="B103">
        <v>1</v>
      </c>
      <c r="C103">
        <f>IF(B103&lt;=9,0,
IF(B103=10,1,2))</f>
        <v>0</v>
      </c>
      <c r="D103">
        <f ca="1">RAND()</f>
        <v>0.25749294658521582</v>
      </c>
      <c r="E103">
        <f ca="1">RAND()</f>
        <v>0.3625829537049412</v>
      </c>
      <c r="F103">
        <f ca="1">RAND()</f>
        <v>0.11769893695970668</v>
      </c>
      <c r="G103">
        <f ca="1">RAND()</f>
        <v>0.45228680698821933</v>
      </c>
      <c r="H103">
        <f ca="1">RAND()</f>
        <v>0.5751374046384089</v>
      </c>
      <c r="I103">
        <f ca="1">RAND()</f>
        <v>0.74467595862207614</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Equip3002</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GO</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800</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1.3495276653171391E-2</v>
      </c>
      <c r="BQ103">
        <f t="shared" ca="1" si="17"/>
        <v>2.8275212064090487E-2</v>
      </c>
      <c r="BR103">
        <f t="shared" ca="1" si="18"/>
        <v>1.0193679918450561E-2</v>
      </c>
      <c r="BS103">
        <f t="shared" ca="1" si="19"/>
        <v>0.8056680161943327</v>
      </c>
      <c r="BT103">
        <f t="shared" ca="1" si="20"/>
        <v>0.75117813383600385</v>
      </c>
      <c r="BU103">
        <f t="shared" ca="1" si="21"/>
        <v>0.60856269113149808</v>
      </c>
      <c r="BV103" t="str">
        <f ca="1">OFFSET([1]EquipTable!$A$1,ROW()-1,0)</f>
        <v>Equip7101</v>
      </c>
    </row>
    <row r="104" spans="1:74">
      <c r="A104">
        <v>11</v>
      </c>
      <c r="B104">
        <v>2</v>
      </c>
      <c r="C104">
        <f>IF(B104&lt;=9,0,
IF(B104=10,1,2))</f>
        <v>0</v>
      </c>
      <c r="D104">
        <f ca="1">RAND()</f>
        <v>0.34188119491885505</v>
      </c>
      <c r="E104">
        <f ca="1">RAND()</f>
        <v>0.62429340092928121</v>
      </c>
      <c r="F104">
        <f ca="1">RAND()</f>
        <v>0.90452978240692583</v>
      </c>
      <c r="G104">
        <f ca="1">RAND()</f>
        <v>2.6157455909334715E-2</v>
      </c>
      <c r="H104">
        <f ca="1">RAND()</f>
        <v>0.24890380917318211</v>
      </c>
      <c r="I104">
        <f ca="1">RAND()</f>
        <v>0.369203373769454</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62429</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10</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3000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402</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1.3495276653171391E-2</v>
      </c>
      <c r="BQ104">
        <f t="shared" ca="1" si="17"/>
        <v>2.8275212064090487E-2</v>
      </c>
      <c r="BR104">
        <f t="shared" ca="1" si="18"/>
        <v>1.0193679918450561E-2</v>
      </c>
      <c r="BS104">
        <f t="shared" ca="1" si="19"/>
        <v>0.81916329284750411</v>
      </c>
      <c r="BT104">
        <f t="shared" ca="1" si="20"/>
        <v>0.7794533459000943</v>
      </c>
      <c r="BU104">
        <f t="shared" ca="1" si="21"/>
        <v>0.61875637104994863</v>
      </c>
      <c r="BV104" t="str">
        <f ca="1">OFFSET([1]EquipTable!$A$1,ROW()-1,0)</f>
        <v>Equip7102</v>
      </c>
    </row>
    <row r="105" spans="1:74">
      <c r="A105">
        <v>11</v>
      </c>
      <c r="B105">
        <v>3</v>
      </c>
      <c r="C105">
        <f>IF(B105&lt;=9,0,
IF(B105=10,1,2))</f>
        <v>0</v>
      </c>
      <c r="D105">
        <f ca="1">RAND()</f>
        <v>4.6686070785259104E-2</v>
      </c>
      <c r="E105">
        <f ca="1">RAND()</f>
        <v>0.54277951386818979</v>
      </c>
      <c r="F105">
        <f ca="1">RAND()</f>
        <v>0.30014122572945456</v>
      </c>
      <c r="G105">
        <f ca="1">RAND()</f>
        <v>0.84988339193602813</v>
      </c>
      <c r="H105">
        <f ca="1">RAND()</f>
        <v>0.91229586080663327</v>
      </c>
      <c r="I105">
        <f ca="1">RAND()</f>
        <v>0.24559160516151979</v>
      </c>
      <c r="M105" t="str">
        <f ca="1">IF(LEN(J105)&lt;&gt;0,J105,VLOOKUP(D105+$B105,$BJ:$BK,MATCH($BK$1,$BJ$1:$BK$1,0),1))</f>
        <v>안 지정 캐릭터 PP 영웅등급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54277</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9</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2700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496</v>
      </c>
      <c r="AD105">
        <v>1</v>
      </c>
      <c r="AE105" t="s">
        <v>125</v>
      </c>
      <c r="AG105">
        <v>1200</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결사대의 활</v>
      </c>
      <c r="AL105">
        <v>1</v>
      </c>
      <c r="AM105" t="str">
        <f ca="1">IF(ROW()=2,AN105,OFFSET(AM105,-1,0)&amp;IF(LEN(AN105)=0,"",","&amp;AN105))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{"dy":11,"sl":3,"tp":"fe","vl":"Equip2101","cn":1,"pt":"GO","pr":1200}</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1.3495276653171391E-2</v>
      </c>
      <c r="BQ105">
        <f t="shared" ca="1" si="17"/>
        <v>2.8275212064090487E-2</v>
      </c>
      <c r="BR105">
        <f t="shared" ca="1" si="18"/>
        <v>1.0193679918450561E-2</v>
      </c>
      <c r="BS105">
        <f t="shared" ca="1" si="19"/>
        <v>0.83265856950067552</v>
      </c>
      <c r="BT105">
        <f t="shared" ca="1" si="20"/>
        <v>0.80772855796418475</v>
      </c>
      <c r="BU105">
        <f t="shared" ca="1" si="21"/>
        <v>0.62895005096839918</v>
      </c>
      <c r="BV105" t="str">
        <f ca="1">OFFSET([1]EquipTable!$A$1,ROW()-1,0)</f>
        <v>Equip7201</v>
      </c>
    </row>
    <row r="106" spans="1:74">
      <c r="A106">
        <v>11</v>
      </c>
      <c r="B106">
        <v>4</v>
      </c>
      <c r="C106">
        <f>IF(B106&lt;=9,0,
IF(B106=10,1,2))</f>
        <v>0</v>
      </c>
      <c r="D106">
        <f ca="1">RAND()</f>
        <v>0.71861592694716903</v>
      </c>
      <c r="E106">
        <f ca="1">RAND()</f>
        <v>0.79171937403019632</v>
      </c>
      <c r="F106">
        <f ca="1">RAND()</f>
        <v>0.67239124768173331</v>
      </c>
      <c r="G106">
        <f ca="1">RAND()</f>
        <v>0.49186648650558795</v>
      </c>
      <c r="H106">
        <f ca="1">RAND()</f>
        <v>0.9032917222789224</v>
      </c>
      <c r="I106">
        <f ca="1">RAND()</f>
        <v>0.65873023708690548</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79171</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12</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3600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1.3495276653171391E-2</v>
      </c>
      <c r="BQ106">
        <f t="shared" ca="1" si="17"/>
        <v>2.8275212064090487E-2</v>
      </c>
      <c r="BR106">
        <f t="shared" ca="1" si="18"/>
        <v>1.0193679918450561E-2</v>
      </c>
      <c r="BS106">
        <f t="shared" ca="1" si="19"/>
        <v>0.84615384615384692</v>
      </c>
      <c r="BT106">
        <f t="shared" ca="1" si="20"/>
        <v>0.83600377002827519</v>
      </c>
      <c r="BU106">
        <f t="shared" ca="1" si="21"/>
        <v>0.63914373088684973</v>
      </c>
      <c r="BV106" t="str">
        <f ca="1">OFFSET([1]EquipTable!$A$1,ROW()-1,0)</f>
        <v>Equip7202</v>
      </c>
    </row>
    <row r="107" spans="1:74">
      <c r="A107">
        <v>11</v>
      </c>
      <c r="B107">
        <v>5</v>
      </c>
      <c r="C107">
        <f>IF(B107&lt;=9,0,
IF(B107=10,1,2))</f>
        <v>0</v>
      </c>
      <c r="D107">
        <f ca="1">RAND()</f>
        <v>0.265120530481606</v>
      </c>
      <c r="E107">
        <f ca="1">RAND()</f>
        <v>0.2701194978520689</v>
      </c>
      <c r="F107">
        <f ca="1">RAND()</f>
        <v>6.0204290511537972E-2</v>
      </c>
      <c r="G107">
        <f ca="1">RAND()</f>
        <v>0.47045835178395712</v>
      </c>
      <c r="H107">
        <f ca="1">RAND()</f>
        <v>0.89269384035105381</v>
      </c>
      <c r="I107">
        <f ca="1">RAND()</f>
        <v>0.2326758485970718</v>
      </c>
      <c r="M107" t="str">
        <f ca="1">IF(LEN(J107)&lt;&gt;0,J107,VLOOKUP(D107+$B107,$BJ:$BK,MATCH($BK$1,$BJ$1:$BK$1,0),1))</f>
        <v>지정 장비</v>
      </c>
      <c r="N107" t="str">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Equip2102</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1</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1100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497</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SMG28</v>
      </c>
      <c r="AL107">
        <v>1</v>
      </c>
      <c r="AM107" t="str">
        <f ca="1">IF(ROW()=2,AN107,OFFSET(AM107,-1,0)&amp;IF(LEN(AN107)=0,"",","&amp;AN107))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{"dy":11,"sl":5,"tp":"fe","vl":"Equip6002","cn":1,"pt":"GO","pr":2300}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1.3495276653171391E-2</v>
      </c>
      <c r="BQ107">
        <f t="shared" ca="1" si="17"/>
        <v>2.8275212064090487E-2</v>
      </c>
      <c r="BR107">
        <f t="shared" ca="1" si="18"/>
        <v>1.0193679918450561E-2</v>
      </c>
      <c r="BS107">
        <f t="shared" ca="1" si="19"/>
        <v>0.85964912280701833</v>
      </c>
      <c r="BT107">
        <f t="shared" ca="1" si="20"/>
        <v>0.86427898209236564</v>
      </c>
      <c r="BU107">
        <f t="shared" ca="1" si="21"/>
        <v>0.64933741080530027</v>
      </c>
      <c r="BV107" t="str">
        <f ca="1">OFFSET([1]EquipTable!$A$1,ROW()-1,0)</f>
        <v>Equip7301</v>
      </c>
    </row>
    <row r="108" spans="1:74">
      <c r="A108">
        <v>11</v>
      </c>
      <c r="B108">
        <v>6</v>
      </c>
      <c r="C108">
        <f>IF(B108&lt;=9,0,
IF(B108=10,1,2))</f>
        <v>0</v>
      </c>
      <c r="D108">
        <f ca="1">RAND()</f>
        <v>0.82177226823465177</v>
      </c>
      <c r="E108">
        <f ca="1">RAND()</f>
        <v>0.60746904453524331</v>
      </c>
      <c r="F108">
        <f ca="1">RAND()</f>
        <v>0.90119397073772645</v>
      </c>
      <c r="G108">
        <f ca="1">RAND()</f>
        <v>0.83140167236703899</v>
      </c>
      <c r="H108">
        <f ca="1">RAND()</f>
        <v>0.77289679101963982</v>
      </c>
      <c r="I108">
        <f ca="1">RAND()</f>
        <v>0.13756467022795837</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Equip6201</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GO</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9000</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498</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스켈레톤 쉴드</v>
      </c>
      <c r="AL108">
        <v>1</v>
      </c>
      <c r="AM108" t="str">
        <f ca="1">IF(ROW()=2,AN108,OFFSET(AM108,-1,0)&amp;IF(LEN(AN108)=0,"",","&amp;AN108))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{"dy":11,"sl":6,"tp":"fe","vl":"Equip7102","cn":1,"pt":"GO","pr":3200}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1.3495276653171391E-2</v>
      </c>
      <c r="BQ108">
        <f t="shared" ca="1" si="17"/>
        <v>2.8275212064090487E-2</v>
      </c>
      <c r="BR108">
        <f t="shared" ca="1" si="18"/>
        <v>1.0193679918450561E-2</v>
      </c>
      <c r="BS108">
        <f t="shared" ca="1" si="19"/>
        <v>0.87314439946018974</v>
      </c>
      <c r="BT108">
        <f t="shared" ca="1" si="20"/>
        <v>0.89255419415645609</v>
      </c>
      <c r="BU108">
        <f t="shared" ca="1" si="21"/>
        <v>0.65953109072375082</v>
      </c>
      <c r="BV108" t="str">
        <f ca="1">OFFSET([1]EquipTable!$A$1,ROW()-1,0)</f>
        <v>Equip7302</v>
      </c>
    </row>
    <row r="109" spans="1:74">
      <c r="A109">
        <v>11</v>
      </c>
      <c r="B109">
        <v>7</v>
      </c>
      <c r="C109">
        <f>IF(B109&lt;=9,0,
IF(B109=10,1,2))</f>
        <v>0</v>
      </c>
      <c r="D109">
        <f ca="1">RAND()</f>
        <v>0.1455050084941758</v>
      </c>
      <c r="E109">
        <f ca="1">RAND()</f>
        <v>0.39976420233220034</v>
      </c>
      <c r="F109">
        <f ca="1">RAND()</f>
        <v>0.65857218571151988</v>
      </c>
      <c r="G109">
        <f ca="1">RAND()</f>
        <v>0.57717474196631946</v>
      </c>
      <c r="H109">
        <f ca="1">RAND()</f>
        <v>0.3893877373060376</v>
      </c>
      <c r="I109">
        <f ca="1">RAND()</f>
        <v>0.60826339769801496</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Equip4301</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7600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1.3495276653171392E-3</v>
      </c>
      <c r="BQ109">
        <f t="shared" ca="1" si="17"/>
        <v>9.4250706880301622E-4</v>
      </c>
      <c r="BR109">
        <f t="shared" ca="1" si="18"/>
        <v>1.0193679918450561E-3</v>
      </c>
      <c r="BS109">
        <f t="shared" ca="1" si="19"/>
        <v>0.88663967611336114</v>
      </c>
      <c r="BT109">
        <f t="shared" ca="1" si="20"/>
        <v>0.92082940622054654</v>
      </c>
      <c r="BU109">
        <f t="shared" ca="1" si="21"/>
        <v>0.66972477064220137</v>
      </c>
      <c r="BV109" t="str">
        <f ca="1">OFFSET([1]EquipTable!$A$1,ROW()-1,0)</f>
        <v>Equip7401</v>
      </c>
    </row>
    <row r="110" spans="1:74">
      <c r="A110">
        <v>11</v>
      </c>
      <c r="B110">
        <v>8</v>
      </c>
      <c r="C110">
        <f>IF(B110&lt;=9,0,
IF(B110=10,1,2))</f>
        <v>0</v>
      </c>
      <c r="D110">
        <f ca="1">RAND()</f>
        <v>9.0017744150766021E-2</v>
      </c>
      <c r="E110">
        <f ca="1">RAND()</f>
        <v>0.93637375719937355</v>
      </c>
      <c r="F110">
        <f ca="1">RAND()</f>
        <v>0.6114481273570852</v>
      </c>
      <c r="G110">
        <f ca="1">RAND()</f>
        <v>0.44253889478251107</v>
      </c>
      <c r="H110">
        <f ca="1">RAND()</f>
        <v>0.26419464200823017</v>
      </c>
      <c r="I110">
        <f ca="1">RAND()</f>
        <v>0.52943907789106937</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
      </c>
      <c r="AL110">
        <v>1</v>
      </c>
      <c r="AM110" t="str">
        <f ca="1">IF(ROW()=2,AN110,OFFSET(AM110,-1,0)&amp;IF(LEN(AN110)=0,"",","&amp;AN110))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1.3495276653171392E-3</v>
      </c>
      <c r="BQ110">
        <f t="shared" ca="1" si="17"/>
        <v>9.4250706880301622E-4</v>
      </c>
      <c r="BR110">
        <f t="shared" ca="1" si="18"/>
        <v>1.0193679918450561E-3</v>
      </c>
      <c r="BS110">
        <f t="shared" ca="1" si="19"/>
        <v>0.88798920377867829</v>
      </c>
      <c r="BT110">
        <f t="shared" ca="1" si="20"/>
        <v>0.9217719132893496</v>
      </c>
      <c r="BU110">
        <f t="shared" ca="1" si="21"/>
        <v>0.67074413863404647</v>
      </c>
      <c r="BV110" t="str">
        <f ca="1">OFFSET([1]EquipTable!$A$1,ROW()-1,0)</f>
        <v>Equip7402</v>
      </c>
    </row>
    <row r="111" spans="1:74">
      <c r="A111">
        <v>11</v>
      </c>
      <c r="B111">
        <v>9</v>
      </c>
      <c r="C111">
        <f>IF(B111&lt;=9,0,
IF(B111=10,1,2))</f>
        <v>0</v>
      </c>
      <c r="D111">
        <f ca="1">RAND()</f>
        <v>4.3123603424392143E-2</v>
      </c>
      <c r="E111">
        <f ca="1">RAND()</f>
        <v>0.25310471407158242</v>
      </c>
      <c r="F111">
        <f ca="1">RAND()</f>
        <v>0.54197479525847259</v>
      </c>
      <c r="G111">
        <f ca="1">RAND()</f>
        <v>0.24382780049194586</v>
      </c>
      <c r="H111">
        <f ca="1">RAND()</f>
        <v>0.78557292744250362</v>
      </c>
      <c r="I111">
        <f ca="1">RAND()</f>
        <v>0.72512208611000317</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
      </c>
      <c r="AL111">
        <v>1</v>
      </c>
      <c r="AM111" t="str">
        <f ca="1">IF(ROW()=2,AN111,OFFSET(AM111,-1,0)&amp;IF(LEN(AN111)=0,"",","&amp;AN111))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v>
      </c>
      <c r="BM111">
        <f ca="1">IF(VLOOKUP($BV111,[1]EquipTable!$1:$1048576,MATCH("업데이트순번",[1]EquipTable!$1:$1,0),0)&lt;=$BP$1,1,0)
*IF(MID(BV111,7,1)="4",0.1,1)</f>
        <v>0</v>
      </c>
      <c r="BN111">
        <f ca="1">IF(VLOOKUP($BV111,[1]EquipTable!$1:$1048576,MATCH("업데이트순번",[1]EquipTable!$1:$1,0),0)&lt;=$BP$1,1,0)
*IF(MID(BV111,7,1)="4",0.1,1)
*IF(AND(MID(BV111,7,1)&lt;&gt;"4",OR(MID(BV111,6,1)="6",MID(BV111,6,1)="7")),3,1)</f>
        <v>0</v>
      </c>
      <c r="BO111">
        <f ca="1">IF(VLOOKUP($BV111,[1]EquipTable!$1:$1048576,MATCH("업데이트순번",[1]EquipTable!$1:$1,0),0)&lt;=$BP$1,1,0)
*IF(MID(BV111,7,1)="4",0.1,1)
*IF(AND(MID(BV111,7,1)&lt;&gt;"4",MID(BV111,6,1)="8"),4,1)</f>
        <v>0</v>
      </c>
      <c r="BP111">
        <f t="shared" ca="1" si="16"/>
        <v>0</v>
      </c>
      <c r="BQ111">
        <f t="shared" ca="1" si="17"/>
        <v>0</v>
      </c>
      <c r="BR111">
        <f t="shared" ca="1" si="18"/>
        <v>0</v>
      </c>
      <c r="BS111">
        <f t="shared" ca="1" si="19"/>
        <v>0.88933873144399544</v>
      </c>
      <c r="BT111">
        <f t="shared" ca="1" si="20"/>
        <v>0.92271442035815265</v>
      </c>
      <c r="BU111">
        <f t="shared" ca="1" si="21"/>
        <v>0.67176350662589157</v>
      </c>
      <c r="BV111" t="str">
        <f ca="1">OFFSET([1]EquipTable!$A$1,ROW()-1,0)</f>
        <v>Equip7403</v>
      </c>
    </row>
    <row r="112" spans="1:74">
      <c r="A112">
        <v>12</v>
      </c>
      <c r="B112">
        <v>0</v>
      </c>
      <c r="C112">
        <f>IF(B112&lt;=9,0,
IF(B112=10,1,2))</f>
        <v>0</v>
      </c>
      <c r="D112">
        <f ca="1">RAND()</f>
        <v>4.8989975734412217E-2</v>
      </c>
      <c r="E112">
        <f ca="1">RAND()</f>
        <v>7.3414863188456914E-2</v>
      </c>
      <c r="F112">
        <f ca="1">RAND()</f>
        <v>5.1701727072567816E-2</v>
      </c>
      <c r="G112">
        <f ca="1">RAND()</f>
        <v>0.44483747748544589</v>
      </c>
      <c r="H112">
        <f ca="1">RAND()</f>
        <v>0.11471822077974325</v>
      </c>
      <c r="I112">
        <f ca="1">RAND()</f>
        <v>0.69885747467979398</v>
      </c>
      <c r="M112" t="str">
        <f ca="1">IF(LEN(J112)&lt;&gt;0,J112,VLOOKUP(D112+$B112,$BJ:$BK,MATCH($BK$1,$BJ$1:$BK$1,0),1))</f>
        <v>지정 장비</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Equip0202</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DI</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5</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0.88933873144399544</v>
      </c>
      <c r="BT112">
        <f t="shared" ca="1" si="20"/>
        <v>0.92271442035815265</v>
      </c>
      <c r="BU112">
        <f t="shared" ca="1" si="21"/>
        <v>0.67176350662589157</v>
      </c>
      <c r="BV112" t="str">
        <f ca="1">OFFSET([1]EquipTable!$A$1,ROW()-1,0)</f>
        <v>Equip7404</v>
      </c>
    </row>
    <row r="113" spans="1:74">
      <c r="A113">
        <v>12</v>
      </c>
      <c r="B113">
        <v>1</v>
      </c>
      <c r="C113">
        <f>IF(B113&lt;=9,0,
IF(B113=10,1,2))</f>
        <v>0</v>
      </c>
      <c r="D113">
        <f ca="1">RAND()</f>
        <v>0.49960582944814769</v>
      </c>
      <c r="E113">
        <f ca="1">RAND()</f>
        <v>0.96741538059450016</v>
      </c>
      <c r="F113">
        <f ca="1">RAND()</f>
        <v>0.51239037028419676</v>
      </c>
      <c r="G113">
        <f ca="1">RAND()</f>
        <v>0.83062745478834143</v>
      </c>
      <c r="H113">
        <f ca="1">RAND()</f>
        <v>3.4197324688255648E-2</v>
      </c>
      <c r="I113">
        <f ca="1">RAND()</f>
        <v>6.2402683819431148E-2</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Equip8202</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28900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421</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0.88933873144399544</v>
      </c>
      <c r="BT113">
        <f t="shared" ca="1" si="20"/>
        <v>0.92271442035815265</v>
      </c>
      <c r="BU113">
        <f t="shared" ca="1" si="21"/>
        <v>0.67176350662589157</v>
      </c>
      <c r="BV113" t="str">
        <f ca="1">OFFSET([1]EquipTable!$A$1,ROW()-1,0)</f>
        <v>Equip7405</v>
      </c>
    </row>
    <row r="114" spans="1:74">
      <c r="A114">
        <v>12</v>
      </c>
      <c r="B114">
        <v>2</v>
      </c>
      <c r="C114">
        <f>IF(B114&lt;=9,0,
IF(B114=10,1,2))</f>
        <v>0</v>
      </c>
      <c r="D114">
        <f ca="1">RAND()</f>
        <v>0.70927220241749234</v>
      </c>
      <c r="E114">
        <f ca="1">RAND()</f>
        <v>0.94285211350136522</v>
      </c>
      <c r="F114">
        <f ca="1">RAND()</f>
        <v>0.71567561273093205</v>
      </c>
      <c r="G114">
        <f ca="1">RAND()</f>
        <v>0.60483003859545215</v>
      </c>
      <c r="H114">
        <f ca="1">RAND()</f>
        <v>6.6053108009167194E-2</v>
      </c>
      <c r="I114">
        <f ca="1">RAND()</f>
        <v>0.53570762614904566</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94285</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14</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4200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0.88933873144399544</v>
      </c>
      <c r="BT114">
        <f t="shared" ca="1" si="20"/>
        <v>0.92271442035815265</v>
      </c>
      <c r="BU114">
        <f t="shared" ca="1" si="21"/>
        <v>0.67176350662589157</v>
      </c>
      <c r="BV114" t="str">
        <f ca="1">OFFSET([1]EquipTable!$A$1,ROW()-1,0)</f>
        <v>후보</v>
      </c>
    </row>
    <row r="115" spans="1:74">
      <c r="A115">
        <v>12</v>
      </c>
      <c r="B115">
        <v>3</v>
      </c>
      <c r="C115">
        <f>IF(B115&lt;=9,0,
IF(B115=10,1,2))</f>
        <v>0</v>
      </c>
      <c r="D115">
        <f ca="1">RAND()</f>
        <v>0.79051653015871137</v>
      </c>
      <c r="E115">
        <f ca="1">RAND()</f>
        <v>0.61007501954626542</v>
      </c>
      <c r="F115">
        <f ca="1">RAND()</f>
        <v>0.13742885047924569</v>
      </c>
      <c r="G115">
        <f ca="1">RAND()</f>
        <v>0.19468996211441969</v>
      </c>
      <c r="H115">
        <f ca="1">RAND()</f>
        <v>9.4413087703586474E-2</v>
      </c>
      <c r="I115">
        <f ca="1">RAND()</f>
        <v>0.83712456890634701</v>
      </c>
      <c r="M115" t="str">
        <f ca="1">IF(LEN(J115)&lt;&gt;0,J115,VLOOKUP(D115+$B115,$BJ:$BK,MATCH($BK$1,$BJ$1:$BK$1,0),1))</f>
        <v>안 지정 캐릭터 PP 일반등급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61007</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10</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3000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356</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울려퍼지는 여명</v>
      </c>
      <c r="AL115">
        <v>1</v>
      </c>
      <c r="AM115" t="str">
        <f ca="1">IF(ROW()=2,AN115,OFFSET(AM115,-1,0)&amp;IF(LEN(AN115)=0,"",","&amp;AN115))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{"dy":12,"sl":3,"tp":"fe","vl":"Equip2302","cn":1,"pt":"GO","pr":7600}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1.3495276653171391E-2</v>
      </c>
      <c r="BQ115">
        <f t="shared" ca="1" si="17"/>
        <v>9.4250706880301613E-3</v>
      </c>
      <c r="BR115">
        <f t="shared" ca="1" si="18"/>
        <v>4.0774719673802244E-2</v>
      </c>
      <c r="BS115">
        <f t="shared" ca="1" si="19"/>
        <v>0.88933873144399544</v>
      </c>
      <c r="BT115">
        <f t="shared" ca="1" si="20"/>
        <v>0.92271442035815265</v>
      </c>
      <c r="BU115">
        <f t="shared" ca="1" si="21"/>
        <v>0.67176350662589157</v>
      </c>
      <c r="BV115" t="str">
        <f ca="1">OFFSET([1]EquipTable!$A$1,ROW()-1,0)</f>
        <v>Equip8001</v>
      </c>
    </row>
    <row r="116" spans="1:74">
      <c r="A116">
        <v>12</v>
      </c>
      <c r="B116">
        <v>4</v>
      </c>
      <c r="C116">
        <f>IF(B116&lt;=9,0,
IF(B116=10,1,2))</f>
        <v>0</v>
      </c>
      <c r="D116">
        <f ca="1">RAND()</f>
        <v>0.29044556043012004</v>
      </c>
      <c r="E116">
        <f ca="1">RAND()</f>
        <v>0.15383357034307088</v>
      </c>
      <c r="F116">
        <f ca="1">RAND()</f>
        <v>3.6334964491084865E-3</v>
      </c>
      <c r="G116">
        <f ca="1">RAND()</f>
        <v>2.577907099089638E-2</v>
      </c>
      <c r="H116">
        <f ca="1">RAND()</f>
        <v>0.98190750937878413</v>
      </c>
      <c r="I116">
        <f ca="1">RAND()</f>
        <v>0.15398206917406543</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15383</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4</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1200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1.3495276653171391E-2</v>
      </c>
      <c r="BQ116">
        <f t="shared" ca="1" si="17"/>
        <v>9.4250706880301613E-3</v>
      </c>
      <c r="BR116">
        <f t="shared" ca="1" si="18"/>
        <v>4.0774719673802244E-2</v>
      </c>
      <c r="BS116">
        <f t="shared" ca="1" si="19"/>
        <v>0.90283400809716685</v>
      </c>
      <c r="BT116">
        <f t="shared" ca="1" si="20"/>
        <v>0.93213949104618277</v>
      </c>
      <c r="BU116">
        <f t="shared" ca="1" si="21"/>
        <v>0.71253822629969377</v>
      </c>
      <c r="BV116" t="str">
        <f ca="1">OFFSET([1]EquipTable!$A$1,ROW()-1,0)</f>
        <v>Equip8002</v>
      </c>
    </row>
    <row r="117" spans="1:74">
      <c r="A117">
        <v>12</v>
      </c>
      <c r="B117">
        <v>5</v>
      </c>
      <c r="C117">
        <f>IF(B117&lt;=9,0,
IF(B117=10,1,2))</f>
        <v>0</v>
      </c>
      <c r="D117">
        <f ca="1">RAND()</f>
        <v>0.30227733920579147</v>
      </c>
      <c r="E117">
        <f ca="1">RAND()</f>
        <v>0.17664216067585925</v>
      </c>
      <c r="F117">
        <f ca="1">RAND()</f>
        <v>0.49898569527484449</v>
      </c>
      <c r="G117">
        <f ca="1">RAND()</f>
        <v>0.44321305342543671</v>
      </c>
      <c r="H117">
        <f ca="1">RAND()</f>
        <v>0.2005125418531285</v>
      </c>
      <c r="I117">
        <f ca="1">RAND()</f>
        <v>0.21684134456681969</v>
      </c>
      <c r="M117" t="str">
        <f ca="1">IF(LEN(J117)&lt;&gt;0,J117,VLOOKUP(D117+$B117,$BJ:$BK,MATCH($BK$1,$BJ$1:$BK$1,0),1))</f>
        <v>지정 장비</v>
      </c>
      <c r="N117" t="str">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Equip1201</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1</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2700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399</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1.3495276653171391E-2</v>
      </c>
      <c r="BQ117">
        <f t="shared" ca="1" si="17"/>
        <v>9.4250706880301613E-3</v>
      </c>
      <c r="BR117">
        <f t="shared" ca="1" si="18"/>
        <v>4.0774719673802244E-2</v>
      </c>
      <c r="BS117">
        <f t="shared" ca="1" si="19"/>
        <v>0.91632928475033826</v>
      </c>
      <c r="BT117">
        <f t="shared" ca="1" si="20"/>
        <v>0.94156456173421288</v>
      </c>
      <c r="BU117">
        <f t="shared" ca="1" si="21"/>
        <v>0.75331294597349596</v>
      </c>
      <c r="BV117" t="str">
        <f ca="1">OFFSET([1]EquipTable!$A$1,ROW()-1,0)</f>
        <v>Equip8101</v>
      </c>
    </row>
    <row r="118" spans="1:74">
      <c r="A118">
        <v>12</v>
      </c>
      <c r="B118">
        <v>6</v>
      </c>
      <c r="C118">
        <f>IF(B118&lt;=9,0,
IF(B118=10,1,2))</f>
        <v>0</v>
      </c>
      <c r="D118">
        <f ca="1">RAND()</f>
        <v>0.52963590169088037</v>
      </c>
      <c r="E118">
        <f ca="1">RAND()</f>
        <v>9.6826997292854378E-2</v>
      </c>
      <c r="F118">
        <f ca="1">RAND()</f>
        <v>0.11837346216492417</v>
      </c>
      <c r="G118">
        <f ca="1">RAND()</f>
        <v>0.64441552489163545</v>
      </c>
      <c r="H118">
        <f ca="1">RAND()</f>
        <v>0.62023146979154642</v>
      </c>
      <c r="I118">
        <f ca="1">RAND()</f>
        <v>0.63298407793850708</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Equip1002</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800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436</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낙원으로의 길</v>
      </c>
      <c r="AL118">
        <v>1</v>
      </c>
      <c r="AM118" t="str">
        <f ca="1">IF(ROW()=2,AN118,OFFSET(AM118,-1,0)&amp;IF(LEN(AN118)=0,"",","&amp;AN118))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{"dy":12,"sl":6,"tp":"fe","vl":"Equip7202","cn":1,"pt":"GO","pr":9600}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1.3495276653171391E-2</v>
      </c>
      <c r="BQ118">
        <f t="shared" ca="1" si="17"/>
        <v>9.4250706880301613E-3</v>
      </c>
      <c r="BR118">
        <f t="shared" ca="1" si="18"/>
        <v>4.0774719673802244E-2</v>
      </c>
      <c r="BS118">
        <f t="shared" ca="1" si="19"/>
        <v>0.92982456140350966</v>
      </c>
      <c r="BT118">
        <f t="shared" ca="1" si="20"/>
        <v>0.95098963242224299</v>
      </c>
      <c r="BU118">
        <f t="shared" ca="1" si="21"/>
        <v>0.79408766564729816</v>
      </c>
      <c r="BV118" t="str">
        <f ca="1">OFFSET([1]EquipTable!$A$1,ROW()-1,0)</f>
        <v>Equip8102</v>
      </c>
    </row>
    <row r="119" spans="1:74">
      <c r="A119">
        <v>12</v>
      </c>
      <c r="B119">
        <v>7</v>
      </c>
      <c r="C119">
        <f>IF(B119&lt;=9,0,
IF(B119=10,1,2))</f>
        <v>0</v>
      </c>
      <c r="D119">
        <f ca="1">RAND()</f>
        <v>3.0036066138736994E-2</v>
      </c>
      <c r="E119">
        <f ca="1">RAND()</f>
        <v>0.42965349786613827</v>
      </c>
      <c r="F119">
        <f ca="1">RAND()</f>
        <v>0.58390479145553364</v>
      </c>
      <c r="G119">
        <f ca="1">RAND()</f>
        <v>0.75444726858708644</v>
      </c>
      <c r="H119">
        <f ca="1">RAND()</f>
        <v>0.58523827406422158</v>
      </c>
      <c r="I119">
        <f ca="1">RAND()</f>
        <v>0.82092437600077794</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Equip5001</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GO</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900</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1.3495276653171391E-2</v>
      </c>
      <c r="BQ119">
        <f t="shared" ca="1" si="17"/>
        <v>9.4250706880301613E-3</v>
      </c>
      <c r="BR119">
        <f t="shared" ca="1" si="18"/>
        <v>4.0774719673802244E-2</v>
      </c>
      <c r="BS119">
        <f t="shared" ca="1" si="19"/>
        <v>0.94331983805668107</v>
      </c>
      <c r="BT119">
        <f t="shared" ca="1" si="20"/>
        <v>0.9604147031102731</v>
      </c>
      <c r="BU119">
        <f t="shared" ca="1" si="21"/>
        <v>0.83486238532110035</v>
      </c>
      <c r="BV119" t="str">
        <f ca="1">OFFSET([1]EquipTable!$A$1,ROW()-1,0)</f>
        <v>Equip8201</v>
      </c>
    </row>
    <row r="120" spans="1:74">
      <c r="A120">
        <v>12</v>
      </c>
      <c r="B120">
        <v>8</v>
      </c>
      <c r="C120">
        <f>IF(B120&lt;=9,0,
IF(B120=10,1,2))</f>
        <v>0</v>
      </c>
      <c r="D120">
        <f ca="1">RAND()</f>
        <v>0.88080863485797312</v>
      </c>
      <c r="E120">
        <f ca="1">RAND()</f>
        <v>0.63839460721443586</v>
      </c>
      <c r="F120">
        <f ca="1">RAND()</f>
        <v>0.97267424310538464</v>
      </c>
      <c r="G120">
        <f ca="1">RAND()</f>
        <v>0.54639601070294297</v>
      </c>
      <c r="H120">
        <f ca="1">RAND()</f>
        <v>0.6867022043893487</v>
      </c>
      <c r="I120">
        <f ca="1">RAND()</f>
        <v>0.34712185536106932</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
      </c>
      <c r="AL120">
        <v>1</v>
      </c>
      <c r="AM120" t="str">
        <f ca="1">IF(ROW()=2,AN120,OFFSET(AM120,-1,0)&amp;IF(LEN(AN120)=0,"",","&amp;AN120))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1.3495276653171391E-2</v>
      </c>
      <c r="BQ120">
        <f t="shared" ca="1" si="17"/>
        <v>9.4250706880301613E-3</v>
      </c>
      <c r="BR120">
        <f t="shared" ca="1" si="18"/>
        <v>4.0774719673802244E-2</v>
      </c>
      <c r="BS120">
        <f t="shared" ca="1" si="19"/>
        <v>0.95681511470985248</v>
      </c>
      <c r="BT120">
        <f t="shared" ca="1" si="20"/>
        <v>0.96983977379830322</v>
      </c>
      <c r="BU120">
        <f t="shared" ca="1" si="21"/>
        <v>0.87563710499490255</v>
      </c>
      <c r="BV120" t="str">
        <f ca="1">OFFSET([1]EquipTable!$A$1,ROW()-1,0)</f>
        <v>Equip8202</v>
      </c>
    </row>
    <row r="121" spans="1:74">
      <c r="A121">
        <v>12</v>
      </c>
      <c r="B121">
        <v>9</v>
      </c>
      <c r="C121">
        <f>IF(B121&lt;=9,0,
IF(B121=10,1,2))</f>
        <v>0</v>
      </c>
      <c r="D121">
        <f ca="1">RAND()</f>
        <v>0.99904634378026613</v>
      </c>
      <c r="E121">
        <f ca="1">RAND()</f>
        <v>0.99826441753084372</v>
      </c>
      <c r="F121">
        <f ca="1">RAND()</f>
        <v>0.51509413103137935</v>
      </c>
      <c r="G121">
        <f ca="1">RAND()</f>
        <v>0.35827932849702737</v>
      </c>
      <c r="H121">
        <f ca="1">RAND()</f>
        <v>4.5364308260685604E-2</v>
      </c>
      <c r="I121">
        <f ca="1">RAND()</f>
        <v>0.64172826331206201</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
      </c>
      <c r="AL121">
        <v>1</v>
      </c>
      <c r="AM121" t="str">
        <f ca="1">IF(ROW()=2,AN121,OFFSET(AM121,-1,0)&amp;IF(LEN(AN121)=0,"",","&amp;AN121))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1.3495276653171391E-2</v>
      </c>
      <c r="BQ121">
        <f t="shared" ca="1" si="17"/>
        <v>9.4250706880301613E-3</v>
      </c>
      <c r="BR121">
        <f t="shared" ca="1" si="18"/>
        <v>4.0774719673802244E-2</v>
      </c>
      <c r="BS121">
        <f t="shared" ca="1" si="19"/>
        <v>0.97031039136302388</v>
      </c>
      <c r="BT121">
        <f t="shared" ca="1" si="20"/>
        <v>0.97926484448633333</v>
      </c>
      <c r="BU121">
        <f t="shared" ca="1" si="21"/>
        <v>0.91641182466870474</v>
      </c>
      <c r="BV121" t="str">
        <f ca="1">OFFSET([1]EquipTable!$A$1,ROW()-1,0)</f>
        <v>Equip8301</v>
      </c>
    </row>
    <row r="122" spans="1:74">
      <c r="A122">
        <v>13</v>
      </c>
      <c r="B122">
        <v>0</v>
      </c>
      <c r="C122">
        <f>IF(B122&lt;=9,0,
IF(B122=10,1,2))</f>
        <v>0</v>
      </c>
      <c r="D122">
        <f ca="1">RAND()</f>
        <v>0.67415445392212126</v>
      </c>
      <c r="E122">
        <f ca="1">RAND()</f>
        <v>0.86555324583806481</v>
      </c>
      <c r="F122">
        <f ca="1">RAND()</f>
        <v>0.87142421818837723</v>
      </c>
      <c r="G122">
        <f ca="1">RAND()</f>
        <v>0.90361638357808038</v>
      </c>
      <c r="H122">
        <f ca="1">RAND()</f>
        <v>0.94652418799226878</v>
      </c>
      <c r="I122">
        <f ca="1">RAND()</f>
        <v>0.82892676879539073</v>
      </c>
      <c r="M122" t="str">
        <f ca="1">IF(LEN(J122)&lt;&gt;0,J122,VLOOKUP(D122+$B122,$BJ:$BK,MATCH($BK$1,$BJ$1:$BK$1,0),1))</f>
        <v>지정 장비</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Equip7301</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GO</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22900</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400</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1.3495276653171391E-2</v>
      </c>
      <c r="BQ122">
        <f t="shared" ca="1" si="17"/>
        <v>9.4250706880301613E-3</v>
      </c>
      <c r="BR122">
        <f t="shared" ca="1" si="18"/>
        <v>4.0774719673802244E-2</v>
      </c>
      <c r="BS122">
        <f t="shared" ca="1" si="19"/>
        <v>0.98380566801619529</v>
      </c>
      <c r="BT122">
        <f t="shared" ca="1" si="20"/>
        <v>0.98868991517436344</v>
      </c>
      <c r="BU122">
        <f t="shared" ca="1" si="21"/>
        <v>0.95718654434250694</v>
      </c>
      <c r="BV122" t="str">
        <f ca="1">OFFSET([1]EquipTable!$A$1,ROW()-1,0)</f>
        <v>Equip8302</v>
      </c>
    </row>
    <row r="123" spans="1:74">
      <c r="A123">
        <v>13</v>
      </c>
      <c r="B123">
        <v>1</v>
      </c>
      <c r="C123">
        <f>IF(B123&lt;=9,0,
IF(B123=10,1,2))</f>
        <v>0</v>
      </c>
      <c r="D123">
        <f ca="1">RAND()</f>
        <v>0.24980253934305097</v>
      </c>
      <c r="E123">
        <f ca="1">RAND()</f>
        <v>0.25860513977946209</v>
      </c>
      <c r="F123">
        <f ca="1">RAND()</f>
        <v>0.7683398742730625</v>
      </c>
      <c r="G123">
        <f ca="1">RAND()</f>
        <v>0.16458221585146027</v>
      </c>
      <c r="H123">
        <f ca="1">RAND()</f>
        <v>0.61577532171267357</v>
      </c>
      <c r="I123">
        <f ca="1">RAND()</f>
        <v>1.0006811739722177E-2</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Equip2101</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GO</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1000</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251</v>
      </c>
      <c r="W123">
        <v>1</v>
      </c>
      <c r="X123" t="s">
        <v>125</v>
      </c>
      <c r="Z123">
        <v>900</v>
      </c>
      <c r="AA123" t="str">
        <f ca="1">IF(ISBLANK(AB123),"",
VLOOKUP(AB123,OFFSET(INDIRECT("$A:$B"),0,MATCH(AB$1&amp;"_Verify",INDIRECT("$1:$1"),0)-1),2,0)
)</f>
        <v>fe</v>
      </c>
      <c r="AB123" t="s">
        <v>82</v>
      </c>
      <c r="AC123" t="s">
        <v>499</v>
      </c>
      <c r="AD123">
        <v>1</v>
      </c>
      <c r="AE123" t="s">
        <v>125</v>
      </c>
      <c r="AG123">
        <v>3100</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야만인의 분노</v>
      </c>
      <c r="AL123">
        <v>1</v>
      </c>
      <c r="AM123" t="str">
        <f ca="1">IF(ROW()=2,AN123,OFFSET(AM123,-1,0)&amp;IF(LEN(AN123)=0,"",","&amp;AN123))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{"dy":13,"sl":1,"tp":"fe","vl":"Equip0201","cn":1,"pt":"GO","pr":3100}</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1.3495276653171392E-3</v>
      </c>
      <c r="BQ123">
        <f t="shared" ca="1" si="17"/>
        <v>9.4250706880301622E-4</v>
      </c>
      <c r="BR123">
        <f t="shared" ca="1" si="18"/>
        <v>1.0193679918450561E-3</v>
      </c>
      <c r="BS123">
        <f t="shared" ca="1" si="19"/>
        <v>0.9973009446693667</v>
      </c>
      <c r="BT123">
        <f t="shared" ca="1" si="20"/>
        <v>0.99811498586239356</v>
      </c>
      <c r="BU123">
        <f t="shared" ca="1" si="21"/>
        <v>0.99796126401630914</v>
      </c>
      <c r="BV123" t="str">
        <f ca="1">OFFSET([1]EquipTable!$A$1,ROW()-1,0)</f>
        <v>Equip8401</v>
      </c>
    </row>
    <row r="124" spans="1:74">
      <c r="A124">
        <v>13</v>
      </c>
      <c r="B124">
        <v>2</v>
      </c>
      <c r="C124">
        <f>IF(B124&lt;=9,0,
IF(B124=10,1,2))</f>
        <v>0</v>
      </c>
      <c r="D124">
        <f ca="1">RAND()</f>
        <v>0.30676525586011338</v>
      </c>
      <c r="E124">
        <f ca="1">RAND()</f>
        <v>0.68327720374154621</v>
      </c>
      <c r="F124">
        <f ca="1">RAND()</f>
        <v>0.61173933644308898</v>
      </c>
      <c r="G124">
        <f ca="1">RAND()</f>
        <v>0.53451247818216263</v>
      </c>
      <c r="H124">
        <f ca="1">RAND()</f>
        <v>6.0085191416023087E-2</v>
      </c>
      <c r="I124">
        <f ca="1">RAND()</f>
        <v>0.70180643422177158</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68327</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11</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3300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440</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1.3495276653171392E-3</v>
      </c>
      <c r="BQ124">
        <f t="shared" ca="1" si="17"/>
        <v>9.4250706880301622E-4</v>
      </c>
      <c r="BR124">
        <f t="shared" ca="1" si="18"/>
        <v>1.0193679918450561E-3</v>
      </c>
      <c r="BS124">
        <f t="shared" ca="1" si="19"/>
        <v>0.99865047233468385</v>
      </c>
      <c r="BT124">
        <f t="shared" ca="1" si="20"/>
        <v>0.99905749293119661</v>
      </c>
      <c r="BU124">
        <f t="shared" ca="1" si="21"/>
        <v>0.99898063200815423</v>
      </c>
      <c r="BV124" t="str">
        <f ca="1">OFFSET([1]EquipTable!$A$1,ROW()-1,0)</f>
        <v>Equip8402</v>
      </c>
    </row>
    <row r="125" spans="1:74">
      <c r="A125">
        <v>13</v>
      </c>
      <c r="B125">
        <v>3</v>
      </c>
      <c r="C125">
        <f>IF(B125&lt;=9,0,
IF(B125=10,1,2))</f>
        <v>0</v>
      </c>
      <c r="D125">
        <f ca="1">RAND()</f>
        <v>9.0192038168898869E-2</v>
      </c>
      <c r="E125">
        <f ca="1">RAND()</f>
        <v>0.28347246211995714</v>
      </c>
      <c r="F125">
        <f ca="1">RAND()</f>
        <v>0.46364139842287733</v>
      </c>
      <c r="G125">
        <f ca="1">RAND()</f>
        <v>0.95882228186653218</v>
      </c>
      <c r="H125">
        <f ca="1">RAND()</f>
        <v>0.93077716301151858</v>
      </c>
      <c r="I125">
        <f ca="1">RAND()</f>
        <v>0.12776142888435649</v>
      </c>
      <c r="M125" t="str">
        <f ca="1">IF(LEN(J125)&lt;&gt;0,J125,VLOOKUP(D125+$B125,$BJ:$BK,MATCH($BK$1,$BJ$1:$BK$1,0),1))</f>
        <v>안 지정 캐릭터 PP 영웅등급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28347</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6</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1800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1.0000000000000009</v>
      </c>
      <c r="BT125">
        <f t="shared" ca="1" si="20"/>
        <v>0.99999999999999967</v>
      </c>
      <c r="BU125">
        <f t="shared" ca="1" si="21"/>
        <v>0.99999999999999933</v>
      </c>
      <c r="BV125" t="str">
        <f ca="1">OFFSET([1]EquipTable!$A$1,ROW()-1,0)</f>
        <v>Equip8403</v>
      </c>
    </row>
    <row r="126" spans="1:74">
      <c r="A126">
        <v>13</v>
      </c>
      <c r="B126">
        <v>4</v>
      </c>
      <c r="C126">
        <f>IF(B126&lt;=9,0,
IF(B126=10,1,2))</f>
        <v>0</v>
      </c>
      <c r="D126">
        <f ca="1">RAND()</f>
        <v>0.32272323706488937</v>
      </c>
      <c r="E126">
        <f ca="1">RAND()</f>
        <v>0.64210806029314438</v>
      </c>
      <c r="F126">
        <f ca="1">RAND()</f>
        <v>0.10058975935991887</v>
      </c>
      <c r="G126">
        <f ca="1">RAND()</f>
        <v>0.6644847512870341</v>
      </c>
      <c r="H126">
        <f ca="1">RAND()</f>
        <v>0.96809618046473966</v>
      </c>
      <c r="I126">
        <f ca="1">RAND()</f>
        <v>0.47312918338448684</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64210</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10</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3000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1.0000000000000009</v>
      </c>
      <c r="BT126">
        <f t="shared" ca="1" si="20"/>
        <v>0.99999999999999967</v>
      </c>
      <c r="BU126">
        <f t="shared" ca="1" si="21"/>
        <v>0.99999999999999933</v>
      </c>
      <c r="BV126" t="str">
        <f ca="1">OFFSET([1]EquipTable!$A$1,ROW()-1,0)</f>
        <v>Equip8404</v>
      </c>
    </row>
    <row r="127" spans="1:74">
      <c r="A127">
        <v>13</v>
      </c>
      <c r="B127">
        <v>5</v>
      </c>
      <c r="C127">
        <f>IF(B127&lt;=9,0,
IF(B127=10,1,2))</f>
        <v>0</v>
      </c>
      <c r="D127">
        <f ca="1">RAND()</f>
        <v>0.32903110171222671</v>
      </c>
      <c r="E127">
        <f ca="1">RAND()</f>
        <v>0.7750651659373784</v>
      </c>
      <c r="F127">
        <f ca="1">RAND()</f>
        <v>0.8706446219862507</v>
      </c>
      <c r="G127">
        <f ca="1">RAND()</f>
        <v>0.54274687991354809</v>
      </c>
      <c r="H127">
        <f ca="1">RAND()</f>
        <v>0.16770053682047592</v>
      </c>
      <c r="I127">
        <f ca="1">RAND()</f>
        <v>0.40464659833960881</v>
      </c>
      <c r="M127" t="str">
        <f ca="1">IF(LEN(J127)&lt;&gt;0,J127,VLOOKUP(D127+$B127,$BJ:$BK,MATCH($BK$1,$BJ$1:$BK$1,0),1))</f>
        <v>지정 장비</v>
      </c>
      <c r="N127" t="str">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Equip6302</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1</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22400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1.0000000000000009</v>
      </c>
      <c r="BT127">
        <f t="shared" ca="1" si="20"/>
        <v>0.99999999999999967</v>
      </c>
      <c r="BU127">
        <f t="shared" ca="1" si="21"/>
        <v>0.99999999999999933</v>
      </c>
      <c r="BV127" t="str">
        <f ca="1">OFFSET([1]EquipTable!$A$1,ROW()-1,0)</f>
        <v>Equip8405</v>
      </c>
    </row>
    <row r="128" spans="1:74">
      <c r="A128">
        <v>13</v>
      </c>
      <c r="B128">
        <v>6</v>
      </c>
      <c r="C128">
        <f>IF(B128&lt;=9,0,
IF(B128=10,1,2))</f>
        <v>0</v>
      </c>
      <c r="D128">
        <f ca="1">RAND()</f>
        <v>0.51379709016392394</v>
      </c>
      <c r="E128">
        <f ca="1">RAND()</f>
        <v>0.38744388071480629</v>
      </c>
      <c r="F128">
        <f ca="1">RAND()</f>
        <v>5.5970125782908942E-2</v>
      </c>
      <c r="G128">
        <f ca="1">RAND()</f>
        <v>8.741931930246527E-3</v>
      </c>
      <c r="H128">
        <f ca="1">RAND()</f>
        <v>0.35969425782587461</v>
      </c>
      <c r="I128">
        <f ca="1">RAND()</f>
        <v>0.21823263674394944</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Equip4401</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DI</v>
      </c>
      <c r="Q128">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27</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15</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전설</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1.0000000000000009</v>
      </c>
      <c r="BT128">
        <f t="shared" ca="1" si="20"/>
        <v>0.99999999999999967</v>
      </c>
      <c r="BU128">
        <f t="shared" ca="1" si="21"/>
        <v>0.99999999999999933</v>
      </c>
      <c r="BV128" t="str">
        <f ca="1">OFFSET([1]EquipTable!$A$1,ROW()-1,0)</f>
        <v>후보</v>
      </c>
    </row>
    <row r="129" spans="1:40">
      <c r="A129">
        <v>13</v>
      </c>
      <c r="B129">
        <v>7</v>
      </c>
      <c r="C129">
        <f>IF(B129&lt;=9,0,
IF(B129=10,1,2))</f>
        <v>0</v>
      </c>
      <c r="D129">
        <f ca="1">RAND()</f>
        <v>0.89169075692825539</v>
      </c>
      <c r="E129">
        <f ca="1">RAND()</f>
        <v>0.98392979965361871</v>
      </c>
      <c r="F129">
        <f ca="1">RAND()</f>
        <v>6.0351545934244855E-2</v>
      </c>
      <c r="G129">
        <f ca="1">RAND()</f>
        <v>0.38262043570712279</v>
      </c>
      <c r="H129">
        <f ca="1">RAND()</f>
        <v>0.61629356100861743</v>
      </c>
      <c r="I129">
        <f ca="1">RAND()</f>
        <v>0.680053200786356</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Equip8302</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GO</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74600</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0.98126724431142098</v>
      </c>
      <c r="E130">
        <f ca="1">RAND()</f>
        <v>0.81572385342512987</v>
      </c>
      <c r="F130">
        <f ca="1">RAND()</f>
        <v>0.71478141902331538</v>
      </c>
      <c r="G130">
        <f ca="1">RAND()</f>
        <v>0.71620219390136053</v>
      </c>
      <c r="H130">
        <f ca="1">RAND()</f>
        <v>6.3173890744292693E-2</v>
      </c>
      <c r="I130">
        <f ca="1">RAND()</f>
        <v>0.96256504203161175</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fl5</v>
      </c>
      <c r="AB130" t="s">
        <v>286</v>
      </c>
      <c r="AC130" t="s">
        <v>478</v>
      </c>
      <c r="AD130">
        <v>1</v>
      </c>
      <c r="AE130" t="s">
        <v>129</v>
      </c>
      <c r="AF130">
        <v>80</v>
      </c>
      <c r="AG130">
        <v>49</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딘즈</v>
      </c>
      <c r="AL130">
        <v>1</v>
      </c>
      <c r="AM130" t="str">
        <f ca="1">IF(ROW()=2,AN130,OFFSET(AM130,-1,0)&amp;IF(LEN(AN130)=0,"",","&amp;AN130))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{"dy":13,"sl":8,"tp":"fl5","vl":"Actor3022","cn":1,"pt":"DI","pp":80,"pr":49}</v>
      </c>
    </row>
    <row r="131" spans="1:40">
      <c r="A131">
        <v>13</v>
      </c>
      <c r="B131">
        <v>9</v>
      </c>
      <c r="C131">
        <f>IF(B131&lt;=9,0,
IF(B131=10,1,2))</f>
        <v>0</v>
      </c>
      <c r="D131">
        <f ca="1">RAND()</f>
        <v>0.78193155834289785</v>
      </c>
      <c r="E131">
        <f ca="1">RAND()</f>
        <v>0.73625252624736282</v>
      </c>
      <c r="F131">
        <f ca="1">RAND()</f>
        <v>0.11728587516060185</v>
      </c>
      <c r="G131">
        <f ca="1">RAND()</f>
        <v>0.5504798439018167</v>
      </c>
      <c r="H131">
        <f ca="1">RAND()</f>
        <v>7.9299939537805453E-2</v>
      </c>
      <c r="I131">
        <f ca="1">RAND()</f>
        <v>0.91500134351904372</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fl6</v>
      </c>
      <c r="AB131" t="s">
        <v>287</v>
      </c>
      <c r="AC131" t="s">
        <v>478</v>
      </c>
      <c r="AD131">
        <v>1</v>
      </c>
      <c r="AE131" t="s">
        <v>129</v>
      </c>
      <c r="AF131">
        <v>80</v>
      </c>
      <c r="AG131">
        <v>49</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딘즈</v>
      </c>
      <c r="AL131">
        <v>1</v>
      </c>
      <c r="AM131" t="str">
        <f ca="1">IF(ROW()=2,AN131,OFFSET(AM131,-1,0)&amp;IF(LEN(AN131)=0,"",","&amp;AN131))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{"dy":13,"sl":9,"tp":"fl6","vl":"Actor3022","cn":1,"pt":"DI","pp":80,"pr":49}</v>
      </c>
    </row>
    <row r="132" spans="1:40">
      <c r="A132">
        <v>14</v>
      </c>
      <c r="B132">
        <v>0</v>
      </c>
      <c r="C132">
        <f>IF(B132&lt;=9,0,
IF(B132=10,1,2))</f>
        <v>0</v>
      </c>
      <c r="D132">
        <f ca="1">RAND()</f>
        <v>0.56496312758266942</v>
      </c>
      <c r="E132">
        <f ca="1">RAND()</f>
        <v>0.87021845551445653</v>
      </c>
      <c r="F132">
        <f ca="1">RAND()</f>
        <v>0.33766379703521165</v>
      </c>
      <c r="G132">
        <f ca="1">RAND()</f>
        <v>0.68072251341803425</v>
      </c>
      <c r="H132">
        <f ca="1">RAND()</f>
        <v>0.25912840049807995</v>
      </c>
      <c r="I132">
        <f ca="1">RAND()</f>
        <v>0.49219267468689443</v>
      </c>
      <c r="M132" t="str">
        <f ca="1">IF(LEN(J132)&lt;&gt;0,J132,VLOOKUP(D132+$B132,$BJ:$BK,MATCH($BK$1,$BJ$1:$BK$1,0),1))</f>
        <v>지정 장비</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Equip7301</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GO</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22500</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401</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0.84521175374537028</v>
      </c>
      <c r="E133">
        <f ca="1">RAND()</f>
        <v>0.99443484598356946</v>
      </c>
      <c r="F133">
        <f ca="1">RAND()</f>
        <v>8.8579664883963849E-2</v>
      </c>
      <c r="G133">
        <f ca="1">RAND()</f>
        <v>0.73849015207334434</v>
      </c>
      <c r="H133">
        <f ca="1">RAND()</f>
        <v>0.30783210409309059</v>
      </c>
      <c r="I133">
        <f ca="1">RAND()</f>
        <v>0.53603132212263738</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Equip8302</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GO</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74400</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398</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숨겨온 원한</v>
      </c>
      <c r="AL133">
        <v>1</v>
      </c>
      <c r="AM133" t="str">
        <f ca="1">IF(ROW()=2,AN133,OFFSET(AM133,-1,0)&amp;IF(LEN(AN133)=0,"",","&amp;AN133))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{"dy":14,"sl":1,"tp":"fe","vl":"Equip1002","cn":1,"pt":"GO","pr":800}</v>
      </c>
    </row>
    <row r="134" spans="1:40">
      <c r="A134">
        <v>14</v>
      </c>
      <c r="B134">
        <v>2</v>
      </c>
      <c r="C134">
        <f>IF(B134&lt;=9,0,
IF(B134=10,1,2))</f>
        <v>0</v>
      </c>
      <c r="D134">
        <f ca="1">RAND()</f>
        <v>0.57311106800496914</v>
      </c>
      <c r="E134">
        <f ca="1">RAND()</f>
        <v>0.80021265064550684</v>
      </c>
      <c r="F134">
        <f ca="1">RAND()</f>
        <v>0.58335042945357052</v>
      </c>
      <c r="G134">
        <f ca="1">RAND()</f>
        <v>0.38010506636440655</v>
      </c>
      <c r="H134">
        <f ca="1">RAND()</f>
        <v>0.17633132435672227</v>
      </c>
      <c r="I134">
        <f ca="1">RAND()</f>
        <v>0.61439634558844125</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80021</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12</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3600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0.45859195098394145</v>
      </c>
      <c r="E135">
        <f ca="1">RAND()</f>
        <v>0.5876263279206142</v>
      </c>
      <c r="F135">
        <f ca="1">RAND()</f>
        <v>0.28880160761793416</v>
      </c>
      <c r="G135">
        <f ca="1">RAND()</f>
        <v>0.11749148275415722</v>
      </c>
      <c r="H135">
        <f ca="1">RAND()</f>
        <v>0.54165793668759643</v>
      </c>
      <c r="I135">
        <f ca="1">RAND()</f>
        <v>0.62616852888903274</v>
      </c>
      <c r="M135" t="str">
        <f ca="1">IF(LEN(J135)&lt;&gt;0,J135,VLOOKUP(D135+$B135,$BJ:$BK,MATCH($BK$1,$BJ$1:$BK$1,0),1))</f>
        <v>안 지정 캐릭터 PP 일반등급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58762</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10</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3000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483</v>
      </c>
      <c r="AD135">
        <v>1</v>
      </c>
      <c r="AE135" t="s">
        <v>125</v>
      </c>
      <c r="AG135">
        <v>3100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야만인의 분노</v>
      </c>
      <c r="AL135">
        <v>1</v>
      </c>
      <c r="AM135" t="str">
        <f ca="1">IF(ROW()=2,AN135,OFFSET(AM135,-1,0)&amp;IF(LEN(AN135)=0,"",","&amp;AN135))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{"dy":14,"sl":3,"tp":"fe","vl":"Equip0201","cn":1,"pt":"GO","pr":3100}</v>
      </c>
    </row>
    <row r="136" spans="1:40">
      <c r="A136">
        <v>14</v>
      </c>
      <c r="B136">
        <v>4</v>
      </c>
      <c r="C136">
        <f>IF(B136&lt;=9,0,
IF(B136=10,1,2))</f>
        <v>0</v>
      </c>
      <c r="D136">
        <f ca="1">RAND()</f>
        <v>0.61947349459283862</v>
      </c>
      <c r="E136">
        <f ca="1">RAND()</f>
        <v>0.78415256804360123</v>
      </c>
      <c r="F136">
        <f ca="1">RAND()</f>
        <v>0.64803879339687298</v>
      </c>
      <c r="G136">
        <f ca="1">RAND()</f>
        <v>0.20875008920492233</v>
      </c>
      <c r="H136">
        <f ca="1">RAND()</f>
        <v>0.65353074815115508</v>
      </c>
      <c r="I136">
        <f ca="1">RAND()</f>
        <v>0.29982323367553954</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78415</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12</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3600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456</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강철 마울</v>
      </c>
      <c r="AL136">
        <v>1</v>
      </c>
      <c r="AM136" t="str">
        <f ca="1">IF(ROW()=2,AN136,OFFSET(AM136,-1,0)&amp;IF(LEN(AN136)=0,"",","&amp;AN136))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{"dy":14,"sl":4,"tp":"fe","vl":"Equip4102","cn":1,"pt":"GO","pr":1200}</v>
      </c>
    </row>
    <row r="137" spans="1:40">
      <c r="A137">
        <v>14</v>
      </c>
      <c r="B137">
        <v>5</v>
      </c>
      <c r="C137">
        <f>IF(B137&lt;=9,0,
IF(B137=10,1,2))</f>
        <v>0</v>
      </c>
      <c r="D137">
        <f ca="1">RAND()</f>
        <v>0.93585197774930873</v>
      </c>
      <c r="E137">
        <f ca="1">RAND()</f>
        <v>0.74275596580032099</v>
      </c>
      <c r="F137">
        <f ca="1">RAND()</f>
        <v>8.7261581866267313E-2</v>
      </c>
      <c r="G137">
        <f ca="1">RAND()</f>
        <v>4.7080468692262123E-4</v>
      </c>
      <c r="H137">
        <f ca="1">RAND()</f>
        <v>0.27978650591757148</v>
      </c>
      <c r="I137">
        <f ca="1">RAND()</f>
        <v>0.76648615044730251</v>
      </c>
      <c r="M137" t="str">
        <f ca="1">IF(LEN(J137)&lt;&gt;0,J137,VLOOKUP(D137+$B137,$BJ:$BK,MATCH($BK$1,$BJ$1:$BK$1,0),1))</f>
        <v>안 지정 캐릭터 PP 일반등급</v>
      </c>
      <c r="N137">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74275</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11</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3300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447</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파수꾼의 숏보우</v>
      </c>
      <c r="AL137">
        <v>1</v>
      </c>
      <c r="AM137" t="str">
        <f ca="1">IF(ROW()=2,AN137,OFFSET(AM137,-1,0)&amp;IF(LEN(AN137)=0,"",","&amp;AN137))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{"dy":14,"sl":5,"tp":"fe","vl":"Equip2202","cn":1,"pt":"GO","pr":3300}</v>
      </c>
    </row>
    <row r="138" spans="1:40">
      <c r="A138">
        <v>14</v>
      </c>
      <c r="B138">
        <v>6</v>
      </c>
      <c r="C138">
        <f>IF(B138&lt;=9,0,
IF(B138=10,1,2))</f>
        <v>0</v>
      </c>
      <c r="D138">
        <f ca="1">RAND()</f>
        <v>0.71273419750402855</v>
      </c>
      <c r="E138">
        <f ca="1">RAND()</f>
        <v>0.18405287876398624</v>
      </c>
      <c r="F138">
        <f ca="1">RAND()</f>
        <v>0.40203817126805996</v>
      </c>
      <c r="G138">
        <f ca="1">RAND()</f>
        <v>0.96240971371687056</v>
      </c>
      <c r="H138">
        <f ca="1">RAND()</f>
        <v>0.38951642314469026</v>
      </c>
      <c r="I138">
        <f ca="1">RAND()</f>
        <v>0.28036822523168825</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Equip2101</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GO</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1100</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0.44613298222715947</v>
      </c>
      <c r="E139">
        <f ca="1">RAND()</f>
        <v>0.46007985233162052</v>
      </c>
      <c r="F139">
        <f ca="1">RAND()</f>
        <v>0.12519750827963427</v>
      </c>
      <c r="G139">
        <f ca="1">RAND()</f>
        <v>8.0288686958743805E-3</v>
      </c>
      <c r="H139">
        <f ca="1">RAND()</f>
        <v>0.3991415413512136</v>
      </c>
      <c r="I139">
        <f ca="1">RAND()</f>
        <v>0.13379604217193486</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Equip5102</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GO</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1000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357</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운명의 대검</v>
      </c>
      <c r="AL139">
        <v>1</v>
      </c>
      <c r="AM139" t="str">
        <f ca="1">IF(ROW()=2,AN139,OFFSET(AM139,-1,0)&amp;IF(LEN(AN139)=0,"",","&amp;AN139))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{"dy":14,"sl":7,"tp":"fe","vl":"Equip8001","cn":1,"pt":"GO","pr":5100}</v>
      </c>
    </row>
    <row r="140" spans="1:40">
      <c r="A140">
        <v>14</v>
      </c>
      <c r="B140">
        <v>8</v>
      </c>
      <c r="C140">
        <f>IF(B140&lt;=9,0,
IF(B140=10,1,2))</f>
        <v>0</v>
      </c>
      <c r="D140">
        <f ca="1">RAND()</f>
        <v>0.20519347214698491</v>
      </c>
      <c r="E140">
        <f ca="1">RAND()</f>
        <v>0.95787207067530777</v>
      </c>
      <c r="F140">
        <f ca="1">RAND()</f>
        <v>0.19363067881222029</v>
      </c>
      <c r="G140">
        <f ca="1">RAND()</f>
        <v>0.32762131196593591</v>
      </c>
      <c r="H140">
        <f ca="1">RAND()</f>
        <v>0.96653347822186308</v>
      </c>
      <c r="I140">
        <f ca="1">RAND()</f>
        <v>0.61265380318535234</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
      </c>
      <c r="AL140">
        <v>1</v>
      </c>
      <c r="AM140" t="str">
        <f ca="1">IF(ROW()=2,AN140,OFFSET(AM140,-1,0)&amp;IF(LEN(AN140)=0,"",","&amp;AN140))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v>
      </c>
    </row>
    <row r="141" spans="1:40">
      <c r="A141">
        <v>14</v>
      </c>
      <c r="B141">
        <v>9</v>
      </c>
      <c r="C141">
        <f>IF(B141&lt;=9,0,
IF(B141=10,1,2))</f>
        <v>0</v>
      </c>
      <c r="D141">
        <f ca="1">RAND()</f>
        <v>0.40168804436436989</v>
      </c>
      <c r="E141">
        <f ca="1">RAND()</f>
        <v>0.15077111258229869</v>
      </c>
      <c r="F141">
        <f ca="1">RAND()</f>
        <v>0.90548207037395789</v>
      </c>
      <c r="G141">
        <f ca="1">RAND()</f>
        <v>3.0827962395179154E-2</v>
      </c>
      <c r="H141">
        <f ca="1">RAND()</f>
        <v>0.7634930718064864</v>
      </c>
      <c r="I141">
        <f ca="1">RAND()</f>
        <v>0.29667247885224446</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
      </c>
      <c r="AL141">
        <v>1</v>
      </c>
      <c r="AM141" t="str">
        <f ca="1">IF(ROW()=2,AN141,OFFSET(AM141,-1,0)&amp;IF(LEN(AN141)=0,"",","&amp;AN141))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v>
      </c>
    </row>
    <row r="142" spans="1:40">
      <c r="A142">
        <v>15</v>
      </c>
      <c r="B142">
        <v>0</v>
      </c>
      <c r="C142">
        <f>IF(B142&lt;=9,0,
IF(B142=10,1,2))</f>
        <v>0</v>
      </c>
      <c r="D142">
        <f ca="1">RAND()</f>
        <v>0.46074957131820438</v>
      </c>
      <c r="E142">
        <f ca="1">RAND()</f>
        <v>0.38092226612584346</v>
      </c>
      <c r="F142">
        <f ca="1">RAND()</f>
        <v>7.6964727074377959E-2</v>
      </c>
      <c r="G142">
        <f ca="1">RAND()</f>
        <v>0.47499689540133483</v>
      </c>
      <c r="H142">
        <f ca="1">RAND()</f>
        <v>0.62131223433550364</v>
      </c>
      <c r="I142">
        <f ca="1">RAND()</f>
        <v>0.30691729109155075</v>
      </c>
      <c r="M142" t="str">
        <f ca="1">IF(LEN(J142)&lt;&gt;0,J142,VLOOKUP(D142+$B142,$BJ:$BK,MATCH($BK$1,$BJ$1:$BK$1,0),1))</f>
        <v>지정 장비</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Equip3102</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GO</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1100</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0.19558785571384041</v>
      </c>
      <c r="E143">
        <f ca="1">RAND()</f>
        <v>0.24250471354749159</v>
      </c>
      <c r="F143">
        <f ca="1">RAND()</f>
        <v>0.90846053150624551</v>
      </c>
      <c r="G143">
        <f ca="1">RAND()</f>
        <v>0.85961721935578239</v>
      </c>
      <c r="H143">
        <f ca="1">RAND()</f>
        <v>0.20031585829226739</v>
      </c>
      <c r="I143">
        <f ca="1">RAND()</f>
        <v>0.41177108410195917</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Equip2002</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700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0.80095603248645131</v>
      </c>
      <c r="E144">
        <f ca="1">RAND()</f>
        <v>0.7549006936769459</v>
      </c>
      <c r="F144">
        <f ca="1">RAND()</f>
        <v>0.71033701635174784</v>
      </c>
      <c r="G144">
        <f ca="1">RAND()</f>
        <v>0.68215687255565594</v>
      </c>
      <c r="H144">
        <f ca="1">RAND()</f>
        <v>0.98934991849046339</v>
      </c>
      <c r="I144">
        <f ca="1">RAND()</f>
        <v>0.81718819892491057</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75490</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12</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3600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0.20944003134258626</v>
      </c>
      <c r="E145">
        <f ca="1">RAND()</f>
        <v>0.52889503293182383</v>
      </c>
      <c r="F145">
        <f ca="1">RAND()</f>
        <v>0.33711518721013578</v>
      </c>
      <c r="G145">
        <f ca="1">RAND()</f>
        <v>0.73773406024542154</v>
      </c>
      <c r="H145">
        <f ca="1">RAND()</f>
        <v>0.96277452453610857</v>
      </c>
      <c r="I145">
        <f ca="1">RAND()</f>
        <v>0.53358299728620295</v>
      </c>
      <c r="M145" t="str">
        <f ca="1">IF(LEN(J145)&lt;&gt;0,J145,VLOOKUP(D145+$B145,$BJ:$BK,MATCH($BK$1,$BJ$1:$BK$1,0),1))</f>
        <v>안 지정 캐릭터 PP 영웅등급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52889</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9</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2700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0.84915535920993224</v>
      </c>
      <c r="E146">
        <f ca="1">RAND()</f>
        <v>0.71800203736094281</v>
      </c>
      <c r="F146">
        <f ca="1">RAND()</f>
        <v>0.97046314167378467</v>
      </c>
      <c r="G146">
        <f ca="1">RAND()</f>
        <v>0.16955796416348534</v>
      </c>
      <c r="H146">
        <f ca="1">RAND()</f>
        <v>0.44339928303739706</v>
      </c>
      <c r="I146">
        <f ca="1">RAND()</f>
        <v>0.16316056036266258</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71800</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11</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3300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487</v>
      </c>
      <c r="AD146">
        <v>1</v>
      </c>
      <c r="AE146" t="s">
        <v>68</v>
      </c>
      <c r="AG146">
        <v>3300</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미스틱 해머</v>
      </c>
      <c r="AL146">
        <v>1</v>
      </c>
      <c r="AM146" t="str">
        <f ca="1">IF(ROW()=2,AN146,OFFSET(AM146,-1,0)&amp;IF(LEN(AN146)=0,"",","&amp;AN146))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{"dy":15,"sl":4,"tp":"fe","vl":"Equip4202","cn":1,"pt":"GO","pr":3300}</v>
      </c>
    </row>
    <row r="147" spans="1:40">
      <c r="A147">
        <v>15</v>
      </c>
      <c r="B147">
        <v>5</v>
      </c>
      <c r="C147">
        <f>IF(B147&lt;=9,0,
IF(B147=10,1,2))</f>
        <v>0</v>
      </c>
      <c r="D147">
        <f ca="1">RAND()</f>
        <v>0.86390259147773096</v>
      </c>
      <c r="E147">
        <f ca="1">RAND()</f>
        <v>0.52707131978871391</v>
      </c>
      <c r="F147">
        <f ca="1">RAND()</f>
        <v>0.41687747238619755</v>
      </c>
      <c r="G147">
        <f ca="1">RAND()</f>
        <v>0.52075777308331284</v>
      </c>
      <c r="H147">
        <f ca="1">RAND()</f>
        <v>0.74463953444912789</v>
      </c>
      <c r="I147">
        <f ca="1">RAND()</f>
        <v>0.84449388543986659</v>
      </c>
      <c r="M147" t="str">
        <f ca="1">IF(LEN(J147)&lt;&gt;0,J147,VLOOKUP(D147+$B147,$BJ:$BK,MATCH($BK$1,$BJ$1:$BK$1,0),1))</f>
        <v>안 지정 캐릭터 PP 일반등급</v>
      </c>
      <c r="N147">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52707</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9</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2700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0.59565617189984055</v>
      </c>
      <c r="E148">
        <f ca="1">RAND()</f>
        <v>0.31686786373726539</v>
      </c>
      <c r="F148">
        <f ca="1">RAND()</f>
        <v>0.18080875692761356</v>
      </c>
      <c r="G148">
        <f ca="1">RAND()</f>
        <v>0.73150797267420131</v>
      </c>
      <c r="H148">
        <f ca="1">RAND()</f>
        <v>0.55193394027345366</v>
      </c>
      <c r="I148">
        <f ca="1">RAND()</f>
        <v>0.81849627998309182</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Equip4001</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GO</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900</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500</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검투사의 명예</v>
      </c>
      <c r="AL148">
        <v>1</v>
      </c>
      <c r="AM148" t="str">
        <f ca="1">IF(ROW()=2,AN148,OFFSET(AM148,-1,0)&amp;IF(LEN(AN148)=0,"",","&amp;AN148))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{"dy":15,"sl":6,"tp":"fe","vl":"Equip7302","cn":1,"pt":"GO","pr":22400}</v>
      </c>
    </row>
    <row r="149" spans="1:40">
      <c r="A149">
        <v>15</v>
      </c>
      <c r="B149">
        <v>7</v>
      </c>
      <c r="C149">
        <f>IF(B149&lt;=9,0,
IF(B149=10,1,2))</f>
        <v>0</v>
      </c>
      <c r="D149">
        <f ca="1">RAND()</f>
        <v>0.70202512703825692</v>
      </c>
      <c r="E149">
        <f ca="1">RAND()</f>
        <v>0.54913772795933702</v>
      </c>
      <c r="F149">
        <f ca="1">RAND()</f>
        <v>0.38036052157464439</v>
      </c>
      <c r="G149">
        <f ca="1">RAND()</f>
        <v>0.13215413043102542</v>
      </c>
      <c r="H149">
        <f ca="1">RAND()</f>
        <v>0.83098272509686644</v>
      </c>
      <c r="I149">
        <f ca="1">RAND()</f>
        <v>0.62935884577882661</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Equip6201</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DI</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15</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0.57922739345072305</v>
      </c>
      <c r="E150">
        <f ca="1">RAND()</f>
        <v>0.66751175681700881</v>
      </c>
      <c r="F150">
        <f ca="1">RAND()</f>
        <v>0.17669872746697612</v>
      </c>
      <c r="G150">
        <f ca="1">RAND()</f>
        <v>0.60362838657323126</v>
      </c>
      <c r="H150">
        <f ca="1">RAND()</f>
        <v>0.27823012642723921</v>
      </c>
      <c r="I150">
        <f ca="1">RAND()</f>
        <v>2.2002390339996958E-2</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fl2</v>
      </c>
      <c r="AB150" t="s">
        <v>451</v>
      </c>
      <c r="AC150" t="s">
        <v>477</v>
      </c>
      <c r="AD150">
        <v>1</v>
      </c>
      <c r="AE150" t="s">
        <v>129</v>
      </c>
      <c r="AF150">
        <v>70</v>
      </c>
      <c r="AG150">
        <v>49</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클라크</v>
      </c>
      <c r="AL150">
        <v>1</v>
      </c>
      <c r="AM150" t="str">
        <f ca="1">IF(ROW()=2,AN150,OFFSET(AM150,-1,0)&amp;IF(LEN(AN150)=0,"",","&amp;AN150))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{"dy":15,"sl":8,"tp":"fl2","vl":"Actor2011","cn":1,"pt":"DI","pp":70,"pr":49}</v>
      </c>
    </row>
    <row r="151" spans="1:40">
      <c r="A151">
        <v>15</v>
      </c>
      <c r="B151">
        <v>9</v>
      </c>
      <c r="C151">
        <f>IF(B151&lt;=9,0,
IF(B151=10,1,2))</f>
        <v>0</v>
      </c>
      <c r="D151">
        <f ca="1">RAND()</f>
        <v>0.58541626291232651</v>
      </c>
      <c r="E151">
        <f ca="1">RAND()</f>
        <v>3.4520747018226494E-2</v>
      </c>
      <c r="F151">
        <f ca="1">RAND()</f>
        <v>0.62164930477164682</v>
      </c>
      <c r="G151">
        <f ca="1">RAND()</f>
        <v>0.15987062053066903</v>
      </c>
      <c r="H151">
        <f ca="1">RAND()</f>
        <v>7.7286002874166204E-3</v>
      </c>
      <c r="I151">
        <f ca="1">RAND()</f>
        <v>0.40001866556962651</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fl3</v>
      </c>
      <c r="AB151" t="s">
        <v>452</v>
      </c>
      <c r="AC151" t="s">
        <v>477</v>
      </c>
      <c r="AD151">
        <v>1</v>
      </c>
      <c r="AE151" t="s">
        <v>129</v>
      </c>
      <c r="AF151">
        <v>70</v>
      </c>
      <c r="AG151">
        <v>49</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클라크</v>
      </c>
      <c r="AL151">
        <v>1</v>
      </c>
      <c r="AM151" t="str">
        <f ca="1">IF(ROW()=2,AN151,OFFSET(AM151,-1,0)&amp;IF(LEN(AN151)=0,"",","&amp;AN151))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{"dy":15,"sl":9,"tp":"fl3","vl":"Actor2011","cn":1,"pt":"DI","pp":70,"pr":49}</v>
      </c>
    </row>
    <row r="152" spans="1:40">
      <c r="A152">
        <v>16</v>
      </c>
      <c r="B152">
        <v>0</v>
      </c>
      <c r="C152">
        <f>IF(B152&lt;=9,0,
IF(B152=10,1,2))</f>
        <v>0</v>
      </c>
      <c r="D152">
        <f ca="1">RAND()</f>
        <v>0.79834063196258165</v>
      </c>
      <c r="E152">
        <f ca="1">RAND()</f>
        <v>0.2337216231212137</v>
      </c>
      <c r="F152">
        <f ca="1">RAND()</f>
        <v>0.43515837164566862</v>
      </c>
      <c r="G152">
        <f ca="1">RAND()</f>
        <v>1.7837551718200562E-3</v>
      </c>
      <c r="H152">
        <f ca="1">RAND()</f>
        <v>0.87171548240359487</v>
      </c>
      <c r="I152">
        <f ca="1">RAND()</f>
        <v>0.15280038367536153</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Equip2001</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GO</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600</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427</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0.88062455762663649</v>
      </c>
      <c r="E153">
        <f ca="1">RAND()</f>
        <v>0.75288428419189601</v>
      </c>
      <c r="F153">
        <f ca="1">RAND()</f>
        <v>0.76566303162811233</v>
      </c>
      <c r="G153">
        <f ca="1">RAND()</f>
        <v>0.98850409999772271</v>
      </c>
      <c r="H153">
        <f ca="1">RAND()</f>
        <v>0.35028147763954387</v>
      </c>
      <c r="I153">
        <f ca="1">RAND()</f>
        <v>0.11055741507326566</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Equip6301</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GO</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22100</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423</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칼날 손잡이</v>
      </c>
      <c r="AL153">
        <v>1</v>
      </c>
      <c r="AM153" t="str">
        <f ca="1">IF(ROW()=2,AN153,OFFSET(AM153,-1,0)&amp;IF(LEN(AN153)=0,"",","&amp;AN153))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{"dy":16,"sl":1,"tp":"fe","vl":"Equip1101","cn":1,"pt":"GO","pr":1200}</v>
      </c>
    </row>
    <row r="154" spans="1:40">
      <c r="A154">
        <v>16</v>
      </c>
      <c r="B154">
        <v>2</v>
      </c>
      <c r="C154">
        <f>IF(B154&lt;=9,0,
IF(B154=10,1,2))</f>
        <v>0</v>
      </c>
      <c r="D154">
        <f ca="1">RAND()</f>
        <v>0.88640963357572133</v>
      </c>
      <c r="E154">
        <f ca="1">RAND()</f>
        <v>0.85990050420888786</v>
      </c>
      <c r="F154">
        <f ca="1">RAND()</f>
        <v>0.51976801123152261</v>
      </c>
      <c r="G154">
        <f ca="1">RAND()</f>
        <v>0.75515882632717179</v>
      </c>
      <c r="H154">
        <f ca="1">RAND()</f>
        <v>0.46795495981143465</v>
      </c>
      <c r="I154">
        <f ca="1">RAND()</f>
        <v>0.32638449248057233</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85990</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13</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3900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0.86975070482677852</v>
      </c>
      <c r="E155">
        <f ca="1">RAND()</f>
        <v>0.84793956657259728</v>
      </c>
      <c r="F155">
        <f ca="1">RAND()</f>
        <v>0.7420176406948511</v>
      </c>
      <c r="G155">
        <f ca="1">RAND()</f>
        <v>0.19201925477557225</v>
      </c>
      <c r="H155">
        <f ca="1">RAND()</f>
        <v>0.47307683931213551</v>
      </c>
      <c r="I155">
        <f ca="1">RAND()</f>
        <v>0.25518391876102864</v>
      </c>
      <c r="M155" t="str">
        <f ca="1">IF(LEN(J155)&lt;&gt;0,J155,VLOOKUP(D155+$B155,$BJ:$BK,MATCH($BK$1,$BJ$1:$BK$1,0),1))</f>
        <v>안 지정 캐릭터 PP 일반등급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84793</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13</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3900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489</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노장의 친구</v>
      </c>
      <c r="AL155">
        <v>1</v>
      </c>
      <c r="AM155" t="str">
        <f ca="1">IF(ROW()=2,AN155,OFFSET(AM155,-1,0)&amp;IF(LEN(AN155)=0,"",","&amp;AN155))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{"dy":16,"sl":3,"tp":"fe","vl":"Equip5101","cn":1,"pt":"GO","pr":1000}</v>
      </c>
    </row>
    <row r="156" spans="1:40">
      <c r="A156">
        <v>16</v>
      </c>
      <c r="B156">
        <v>4</v>
      </c>
      <c r="C156">
        <f>IF(B156&lt;=9,0,
IF(B156=10,1,2))</f>
        <v>0</v>
      </c>
      <c r="D156">
        <f ca="1">RAND()</f>
        <v>0.17494495964221246</v>
      </c>
      <c r="E156">
        <f ca="1">RAND()</f>
        <v>0.28562352797222701</v>
      </c>
      <c r="F156">
        <f ca="1">RAND()</f>
        <v>0.43743823328374298</v>
      </c>
      <c r="G156">
        <f ca="1">RAND()</f>
        <v>0.36065379890797877</v>
      </c>
      <c r="H156">
        <f ca="1">RAND()</f>
        <v>0.8357124360598468</v>
      </c>
      <c r="I156">
        <f ca="1">RAND()</f>
        <v>0.72630065175254377</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28562</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6</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1800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0.99706323907435956</v>
      </c>
      <c r="E157">
        <f ca="1">RAND()</f>
        <v>0.14636087429587041</v>
      </c>
      <c r="F157">
        <f ca="1">RAND()</f>
        <v>0.61796418157653288</v>
      </c>
      <c r="G157">
        <f ca="1">RAND()</f>
        <v>0.20431213695658568</v>
      </c>
      <c r="H157">
        <f ca="1">RAND()</f>
        <v>8.069325636560698E-2</v>
      </c>
      <c r="I157">
        <f ca="1">RAND()</f>
        <v>0.47753728530019612</v>
      </c>
      <c r="M157" t="str">
        <f ca="1">IF(LEN(J157)&lt;&gt;0,J157,VLOOKUP(D157+$B157,$BJ:$BK,MATCH($BK$1,$BJ$1:$BK$1,0),1))</f>
        <v>안 지정 캐릭터 PP 일반등급</v>
      </c>
      <c r="N157">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14636</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4</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GO</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1200</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487</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미스틱 해머</v>
      </c>
      <c r="AL157">
        <v>1</v>
      </c>
      <c r="AM157" t="str">
        <f ca="1">IF(ROW()=2,AN157,OFFSET(AM157,-1,0)&amp;IF(LEN(AN157)=0,"",","&amp;AN157))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{"dy":16,"sl":5,"tp":"fe","vl":"Equip4202","cn":1,"pt":"GO","pr":2700}</v>
      </c>
    </row>
    <row r="158" spans="1:40">
      <c r="A158">
        <v>16</v>
      </c>
      <c r="B158">
        <v>6</v>
      </c>
      <c r="C158">
        <f>IF(B158&lt;=9,0,
IF(B158=10,1,2))</f>
        <v>0</v>
      </c>
      <c r="D158">
        <f ca="1">RAND()</f>
        <v>0.44312851996328562</v>
      </c>
      <c r="E158">
        <f ca="1">RAND()</f>
        <v>5.1300051458887497E-2</v>
      </c>
      <c r="F158">
        <f ca="1">RAND()</f>
        <v>0.69363822745632764</v>
      </c>
      <c r="G158">
        <f ca="1">RAND()</f>
        <v>0.58892987470408564</v>
      </c>
      <c r="H158">
        <f ca="1">RAND()</f>
        <v>8.0330436047290621E-2</v>
      </c>
      <c r="I158">
        <f ca="1">RAND()</f>
        <v>7.5882054344481809E-2</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Equip0202</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GO</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2500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8.8525834960876293E-2</v>
      </c>
      <c r="E159">
        <f ca="1">RAND()</f>
        <v>0.91926526060887659</v>
      </c>
      <c r="F159">
        <f ca="1">RAND()</f>
        <v>4.7241153285046966E-2</v>
      </c>
      <c r="G159">
        <f ca="1">RAND()</f>
        <v>0.78302292274690222</v>
      </c>
      <c r="H159">
        <f ca="1">RAND()</f>
        <v>0.36312846243436359</v>
      </c>
      <c r="I159">
        <f ca="1">RAND()</f>
        <v>0.54689387182681448</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Equip8301</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74500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435</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더블 이퀄라이저</v>
      </c>
      <c r="AL159">
        <v>1</v>
      </c>
      <c r="AM159" t="str">
        <f ca="1">IF(ROW()=2,AN159,OFFSET(AM159,-1,0)&amp;IF(LEN(AN159)=0,"",","&amp;AN159))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{"dy":16,"sl":7,"tp":"fe","vl":"Equip6201","cn":1,"pt":"GO","pr":9600}</v>
      </c>
    </row>
    <row r="160" spans="1:40">
      <c r="A160">
        <v>16</v>
      </c>
      <c r="B160">
        <v>8</v>
      </c>
      <c r="C160">
        <f>IF(B160&lt;=9,0,
IF(B160=10,1,2))</f>
        <v>0</v>
      </c>
      <c r="D160">
        <f ca="1">RAND()</f>
        <v>0.64189164287858336</v>
      </c>
      <c r="E160">
        <f ca="1">RAND()</f>
        <v>0.34432542928358933</v>
      </c>
      <c r="F160">
        <f ca="1">RAND()</f>
        <v>0.22059490050269315</v>
      </c>
      <c r="G160">
        <f ca="1">RAND()</f>
        <v>0.65565541816197348</v>
      </c>
      <c r="H160">
        <f ca="1">RAND()</f>
        <v>0.9097607087870907</v>
      </c>
      <c r="I160">
        <f ca="1">RAND()</f>
        <v>6.458156368546164E-2</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
      </c>
      <c r="AL160">
        <v>1</v>
      </c>
      <c r="AM160" t="str">
        <f ca="1">IF(ROW()=2,AN160,OFFSET(AM160,-1,0)&amp;IF(LEN(AN160)=0,"",","&amp;AN160))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v>
      </c>
    </row>
    <row r="161" spans="1:40">
      <c r="A161">
        <v>16</v>
      </c>
      <c r="B161">
        <v>9</v>
      </c>
      <c r="C161">
        <f>IF(B161&lt;=9,0,
IF(B161=10,1,2))</f>
        <v>0</v>
      </c>
      <c r="D161">
        <f ca="1">RAND()</f>
        <v>0.14987875466154488</v>
      </c>
      <c r="E161">
        <f ca="1">RAND()</f>
        <v>0.36901234180405462</v>
      </c>
      <c r="F161">
        <f ca="1">RAND()</f>
        <v>0.29820273663310071</v>
      </c>
      <c r="G161">
        <f ca="1">RAND()</f>
        <v>0.60926636868239348</v>
      </c>
      <c r="H161">
        <f ca="1">RAND()</f>
        <v>0.75017793879088934</v>
      </c>
      <c r="I161">
        <f ca="1">RAND()</f>
        <v>0.77951907248372387</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
      </c>
      <c r="AL161">
        <v>1</v>
      </c>
      <c r="AM161" t="str">
        <f ca="1">IF(ROW()=2,AN161,OFFSET(AM161,-1,0)&amp;IF(LEN(AN161)=0,"",","&amp;AN161))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v>
      </c>
    </row>
    <row r="162" spans="1:40">
      <c r="A162">
        <v>17</v>
      </c>
      <c r="B162">
        <v>0</v>
      </c>
      <c r="C162">
        <f>IF(B162&lt;=9,0,
IF(B162=10,1,2))</f>
        <v>0</v>
      </c>
      <c r="D162">
        <f ca="1">RAND()</f>
        <v>0.13998719181357289</v>
      </c>
      <c r="E162">
        <f ca="1">RAND()</f>
        <v>0.3794639548441765</v>
      </c>
      <c r="F162">
        <f ca="1">RAND()</f>
        <v>0.60949579281065236</v>
      </c>
      <c r="G162">
        <f ca="1">RAND()</f>
        <v>0.55339297674575416</v>
      </c>
      <c r="H162">
        <f ca="1">RAND()</f>
        <v>0.24533399670032408</v>
      </c>
      <c r="I162">
        <f ca="1">RAND()</f>
        <v>0.97457891542861952</v>
      </c>
      <c r="M162" t="str">
        <f ca="1">IF(LEN(J162)&lt;&gt;0,J162,VLOOKUP(D162+$B162,$BJ:$BK,MATCH($BK$1,$BJ$1:$BK$1,0),1))</f>
        <v>지정 장비</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Equip3102</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GO</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1500</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430</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0.78083427917248382</v>
      </c>
      <c r="E163">
        <f ca="1">RAND()</f>
        <v>0.75094625517838809</v>
      </c>
      <c r="F163">
        <f ca="1">RAND()</f>
        <v>0.33312838872841988</v>
      </c>
      <c r="G163">
        <f ca="1">RAND()</f>
        <v>0.58093632394405559</v>
      </c>
      <c r="H163">
        <f ca="1">RAND()</f>
        <v>0.91484206321693939</v>
      </c>
      <c r="I163">
        <f ca="1">RAND()</f>
        <v>0.35532379964844374</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Equip6301</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22300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0.28542279005100757</v>
      </c>
      <c r="E164">
        <f ca="1">RAND()</f>
        <v>0.61461078643288647</v>
      </c>
      <c r="F164">
        <f ca="1">RAND()</f>
        <v>0.65964518459770571</v>
      </c>
      <c r="G164">
        <f ca="1">RAND()</f>
        <v>0.2023730640745105</v>
      </c>
      <c r="H164">
        <f ca="1">RAND()</f>
        <v>0.82190612180950962</v>
      </c>
      <c r="I164">
        <f ca="1">RAND()</f>
        <v>0.43001613066832789</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61461</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10</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3000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482</v>
      </c>
      <c r="AD164">
        <v>1</v>
      </c>
      <c r="AE164" t="s">
        <v>129</v>
      </c>
      <c r="AF164">
        <v>219</v>
      </c>
      <c r="AG164">
        <v>139</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전설</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실체화된 마나</v>
      </c>
      <c r="AL164">
        <v>1</v>
      </c>
      <c r="AM164" t="str">
        <f ca="1">IF(ROW()=2,AN164,OFFSET(AM164,-1,0)&amp;IF(LEN(AN164)=0,"",","&amp;AN164))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{"dy":17,"sl":2,"tp":"fe","vl":"Equip3402","cn":1,"pt":"DI","pp":219,"pr":139}</v>
      </c>
    </row>
    <row r="165" spans="1:40">
      <c r="A165">
        <v>17</v>
      </c>
      <c r="B165">
        <v>3</v>
      </c>
      <c r="C165">
        <f>IF(B165&lt;=9,0,
IF(B165=10,1,2))</f>
        <v>0</v>
      </c>
      <c r="D165">
        <f ca="1">RAND()</f>
        <v>0.26951471393182769</v>
      </c>
      <c r="E165">
        <f ca="1">RAND()</f>
        <v>0.44737831269620509</v>
      </c>
      <c r="F165">
        <f ca="1">RAND()</f>
        <v>2.8144183595246397E-2</v>
      </c>
      <c r="G165">
        <f ca="1">RAND()</f>
        <v>7.9500632752970368E-2</v>
      </c>
      <c r="H165">
        <f ca="1">RAND()</f>
        <v>0.4387177387044352</v>
      </c>
      <c r="I165">
        <f ca="1">RAND()</f>
        <v>0.24173985219584904</v>
      </c>
      <c r="M165" t="str">
        <f ca="1">IF(LEN(J165)&lt;&gt;0,J165,VLOOKUP(D165+$B165,$BJ:$BK,MATCH($BK$1,$BJ$1:$BK$1,0),1))</f>
        <v>안 지정 캐릭터 PP 일반등급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44737</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8</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2400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0.98965053096202604</v>
      </c>
      <c r="E166">
        <f ca="1">RAND()</f>
        <v>0.66703377605452596</v>
      </c>
      <c r="F166">
        <f ca="1">RAND()</f>
        <v>0.49936534073490657</v>
      </c>
      <c r="G166">
        <f ca="1">RAND()</f>
        <v>0.11967140530019726</v>
      </c>
      <c r="H166">
        <f ca="1">RAND()</f>
        <v>0.51070100805508711</v>
      </c>
      <c r="I166">
        <f ca="1">RAND()</f>
        <v>0.6622100155555799</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66703</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11</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3300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441</v>
      </c>
      <c r="AD166">
        <v>1</v>
      </c>
      <c r="AE166" t="s">
        <v>125</v>
      </c>
      <c r="AG166">
        <v>1500</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결사대의 활</v>
      </c>
      <c r="AL166">
        <v>1</v>
      </c>
      <c r="AM166" t="str">
        <f ca="1">IF(ROW()=2,AN166,OFFSET(AM166,-1,0)&amp;IF(LEN(AN166)=0,"",","&amp;AN166))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{"dy":17,"sl":4,"tp":"fe","vl":"Equip2101","cn":1,"pt":"GO","pr":1500}</v>
      </c>
    </row>
    <row r="167" spans="1:40">
      <c r="A167">
        <v>17</v>
      </c>
      <c r="B167">
        <v>5</v>
      </c>
      <c r="C167">
        <f>IF(B167&lt;=9,0,
IF(B167=10,1,2))</f>
        <v>0</v>
      </c>
      <c r="D167">
        <f ca="1">RAND()</f>
        <v>0.13915234129105791</v>
      </c>
      <c r="E167">
        <f ca="1">RAND()</f>
        <v>0.69043489511673317</v>
      </c>
      <c r="F167">
        <f ca="1">RAND()</f>
        <v>0.59734757348314638</v>
      </c>
      <c r="G167">
        <f ca="1">RAND()</f>
        <v>0.58516637896513624</v>
      </c>
      <c r="H167">
        <f ca="1">RAND()</f>
        <v>0.99972351159037232</v>
      </c>
      <c r="I167">
        <f ca="1">RAND()</f>
        <v>0.3378605629568775</v>
      </c>
      <c r="M167" t="str">
        <f ca="1">IF(LEN(J167)&lt;&gt;0,J167,VLOOKUP(D167+$B167,$BJ:$BK,MATCH($BK$1,$BJ$1:$BK$1,0),1))</f>
        <v>지정 장비</v>
      </c>
      <c r="N167" t="str">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Equip6002</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1</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1900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8.1852257513020832E-2</v>
      </c>
      <c r="E168">
        <f ca="1">RAND()</f>
        <v>0.30399932577956468</v>
      </c>
      <c r="F168">
        <f ca="1">RAND()</f>
        <v>0.98613409815766773</v>
      </c>
      <c r="G168">
        <f ca="1">RAND()</f>
        <v>0.15143734861361979</v>
      </c>
      <c r="H168">
        <f ca="1">RAND()</f>
        <v>0.29037737915373196</v>
      </c>
      <c r="I168">
        <f ca="1">RAND()</f>
        <v>0.1926754234834529</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Equip3302</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DI</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10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0.33066540299413416</v>
      </c>
      <c r="E169">
        <f ca="1">RAND()</f>
        <v>0.77311291984028696</v>
      </c>
      <c r="F169">
        <f ca="1">RAND()</f>
        <v>4.2979033372710251E-2</v>
      </c>
      <c r="G169">
        <f ca="1">RAND()</f>
        <v>0.34874010706347025</v>
      </c>
      <c r="H169">
        <f ca="1">RAND()</f>
        <v>0.17813141877182481</v>
      </c>
      <c r="I169">
        <f ca="1">RAND()</f>
        <v>0.80824671379287083</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Equip8101</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8300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431</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0.65470376718807688</v>
      </c>
      <c r="E170">
        <f ca="1">RAND()</f>
        <v>0.74131514904179729</v>
      </c>
      <c r="F170">
        <f ca="1">RAND()</f>
        <v>0.6589773573577532</v>
      </c>
      <c r="G170">
        <f ca="1">RAND()</f>
        <v>0.4561409310840594</v>
      </c>
      <c r="H170">
        <f ca="1">RAND()</f>
        <v>0.36151302401201979</v>
      </c>
      <c r="I170">
        <f ca="1">RAND()</f>
        <v>0.7873879559625333</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
      </c>
      <c r="AL170">
        <v>1</v>
      </c>
      <c r="AM170" t="str">
        <f ca="1">IF(ROW()=2,AN170,OFFSET(AM170,-1,0)&amp;IF(LEN(AN170)=0,"",","&amp;AN170))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v>
      </c>
    </row>
    <row r="171" spans="1:40">
      <c r="A171">
        <v>17</v>
      </c>
      <c r="B171">
        <v>9</v>
      </c>
      <c r="C171">
        <f>IF(B171&lt;=9,0,
IF(B171=10,1,2))</f>
        <v>0</v>
      </c>
      <c r="D171">
        <f ca="1">RAND()</f>
        <v>0.24169895036688294</v>
      </c>
      <c r="E171">
        <f ca="1">RAND()</f>
        <v>0.7836221473001117</v>
      </c>
      <c r="F171">
        <f ca="1">RAND()</f>
        <v>0.55762144776369349</v>
      </c>
      <c r="G171">
        <f ca="1">RAND()</f>
        <v>0.64446710068952817</v>
      </c>
      <c r="H171">
        <f ca="1">RAND()</f>
        <v>0.3705180736369571</v>
      </c>
      <c r="I171">
        <f ca="1">RAND()</f>
        <v>0.17670761210278696</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v>
      </c>
    </row>
    <row r="172" spans="1:40">
      <c r="A172">
        <v>18</v>
      </c>
      <c r="B172">
        <v>0</v>
      </c>
      <c r="C172">
        <f>IF(B172&lt;=9,0,
IF(B172=10,1,2))</f>
        <v>0</v>
      </c>
      <c r="D172">
        <f ca="1">RAND()</f>
        <v>0.17598569548397458</v>
      </c>
      <c r="E172">
        <f ca="1">RAND()</f>
        <v>0.64472221855239675</v>
      </c>
      <c r="F172">
        <f ca="1">RAND()</f>
        <v>0.2388491992568359</v>
      </c>
      <c r="G172">
        <f ca="1">RAND()</f>
        <v>0.96957329682996041</v>
      </c>
      <c r="H172">
        <f ca="1">RAND()</f>
        <v>0.7469569217842178</v>
      </c>
      <c r="I172">
        <f ca="1">RAND()</f>
        <v>0.60481421124768386</v>
      </c>
      <c r="M172" t="str">
        <f ca="1">IF(LEN(J172)&lt;&gt;0,J172,VLOOKUP(D172+$B172,$BJ:$BK,MATCH($BK$1,$BJ$1:$BK$1,0),1))</f>
        <v>지정 장비</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Equip5301</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GO</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7600</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0.18089167528510974</v>
      </c>
      <c r="E173">
        <f ca="1">RAND()</f>
        <v>0.50116816144737464</v>
      </c>
      <c r="F173">
        <f ca="1">RAND()</f>
        <v>0.53753606836296808</v>
      </c>
      <c r="G173">
        <f ca="1">RAND()</f>
        <v>0.58758022325417147</v>
      </c>
      <c r="H173">
        <f ca="1">RAND()</f>
        <v>0.56799917493421659</v>
      </c>
      <c r="I173">
        <f ca="1">RAND()</f>
        <v>0.50378253067993128</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Equip4201</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GO</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3000</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356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울려퍼지는 여명</v>
      </c>
      <c r="AL173">
        <v>1</v>
      </c>
      <c r="AM173" t="str">
        <f ca="1">IF(ROW()=2,AN173,OFFSET(AM173,-1,0)&amp;IF(LEN(AN173)=0,"",","&amp;AN173))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{"dy":18,"sl":1,"tp":"fe","vl":"Equip2302","cn":1,"pt":"GO","pr":7300}</v>
      </c>
    </row>
    <row r="174" spans="1:40">
      <c r="A174">
        <v>18</v>
      </c>
      <c r="B174">
        <v>2</v>
      </c>
      <c r="C174">
        <f>IF(B174&lt;=9,0,
IF(B174=10,1,2))</f>
        <v>0</v>
      </c>
      <c r="D174">
        <f ca="1">RAND()</f>
        <v>0.31158891935330235</v>
      </c>
      <c r="E174">
        <f ca="1">RAND()</f>
        <v>0.88392378763183543</v>
      </c>
      <c r="F174">
        <f ca="1">RAND()</f>
        <v>4.0311877395755702E-2</v>
      </c>
      <c r="G174">
        <f ca="1">RAND()</f>
        <v>0.24540310457966452</v>
      </c>
      <c r="H174">
        <f ca="1">RAND()</f>
        <v>2.9813759098351267E-2</v>
      </c>
      <c r="I174">
        <f ca="1">RAND()</f>
        <v>0.57497182976555727</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88392</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13</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3900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501</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노장의 친구</v>
      </c>
      <c r="AL174">
        <v>1</v>
      </c>
      <c r="AM174" t="str">
        <f ca="1">IF(ROW()=2,AN174,OFFSET(AM174,-1,0)&amp;IF(LEN(AN174)=0,"",","&amp;AN174))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{"dy":18,"sl":2,"tp":"fe","vl":"Equip5101","cn":1,"pt":"GO","pr":1500}</v>
      </c>
    </row>
    <row r="175" spans="1:40">
      <c r="A175">
        <v>18</v>
      </c>
      <c r="B175">
        <v>3</v>
      </c>
      <c r="C175">
        <f>IF(B175&lt;=9,0,
IF(B175=10,1,2))</f>
        <v>0</v>
      </c>
      <c r="D175">
        <f ca="1">RAND()</f>
        <v>0.45979905163289847</v>
      </c>
      <c r="E175">
        <f ca="1">RAND()</f>
        <v>2.1407449064308248E-2</v>
      </c>
      <c r="F175">
        <f ca="1">RAND()</f>
        <v>0.63199528437708852</v>
      </c>
      <c r="G175">
        <f ca="1">RAND()</f>
        <v>0.32519532376743054</v>
      </c>
      <c r="H175">
        <f ca="1">RAND()</f>
        <v>0.7781998189164363</v>
      </c>
      <c r="I175">
        <f ca="1">RAND()</f>
        <v>0.83332906121015005</v>
      </c>
      <c r="M175" t="str">
        <f ca="1">IF(LEN(J175)&lt;&gt;0,J175,VLOOKUP(D175+$B175,$BJ:$BK,MATCH($BK$1,$BJ$1:$BK$1,0),1))</f>
        <v>안 지정 캐릭터 PP 일반등급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2140</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3</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900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0.87115747067808513</v>
      </c>
      <c r="E176">
        <f ca="1">RAND()</f>
        <v>0.31773414873619055</v>
      </c>
      <c r="F176">
        <f ca="1">RAND()</f>
        <v>0.45353379886585887</v>
      </c>
      <c r="G176">
        <f ca="1">RAND()</f>
        <v>0.26102894167968727</v>
      </c>
      <c r="H176">
        <f ca="1">RAND()</f>
        <v>0.53357253979096453</v>
      </c>
      <c r="I176">
        <f ca="1">RAND()</f>
        <v>0.72839468030785648</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31773</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6</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1800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424</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0.5829899732824122</v>
      </c>
      <c r="E177">
        <f ca="1">RAND()</f>
        <v>6.2980450170328717E-2</v>
      </c>
      <c r="F177">
        <f ca="1">RAND()</f>
        <v>0.88418415944019202</v>
      </c>
      <c r="G177">
        <f ca="1">RAND()</f>
        <v>0.744843245954246</v>
      </c>
      <c r="H177">
        <f ca="1">RAND()</f>
        <v>0.68198262029041257</v>
      </c>
      <c r="I177">
        <f ca="1">RAND()</f>
        <v>0.55421759893742029</v>
      </c>
      <c r="M177" t="str">
        <f ca="1">IF(LEN(J177)&lt;&gt;0,J177,VLOOKUP(D177+$B177,$BJ:$BK,MATCH($BK$1,$BJ$1:$BK$1,0),1))</f>
        <v>안 지정 캐릭터 PP 영웅등급</v>
      </c>
      <c r="N177">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6298</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3</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900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414</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스켈레톤 쉴드</v>
      </c>
      <c r="AL177">
        <v>1</v>
      </c>
      <c r="AM177" t="str">
        <f ca="1">IF(ROW()=2,AN177,OFFSET(AM177,-1,0)&amp;IF(LEN(AN177)=0,"",","&amp;AN177))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{"dy":18,"sl":5,"tp":"fe","vl":"Equip7102","cn":1,"pt":"GO","pr":3600}</v>
      </c>
    </row>
    <row r="178" spans="1:40">
      <c r="A178">
        <v>18</v>
      </c>
      <c r="B178">
        <v>6</v>
      </c>
      <c r="C178">
        <f>IF(B178&lt;=9,0,
IF(B178=10,1,2))</f>
        <v>0</v>
      </c>
      <c r="D178">
        <f ca="1">RAND()</f>
        <v>0.34115332495248252</v>
      </c>
      <c r="E178">
        <f ca="1">RAND()</f>
        <v>0.80415297866102897</v>
      </c>
      <c r="F178">
        <f ca="1">RAND()</f>
        <v>6.8340098462944643E-2</v>
      </c>
      <c r="G178">
        <f ca="1">RAND()</f>
        <v>9.4395348608322882E-2</v>
      </c>
      <c r="H178">
        <f ca="1">RAND()</f>
        <v>0.62228085383674769</v>
      </c>
      <c r="I178">
        <f ca="1">RAND()</f>
        <v>0.20545377367402562</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Equip7102</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GO</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3200</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0.95907165812474293</v>
      </c>
      <c r="E179">
        <f ca="1">RAND()</f>
        <v>1.2119133955742711E-2</v>
      </c>
      <c r="F179">
        <f ca="1">RAND()</f>
        <v>0.18513893869784948</v>
      </c>
      <c r="G179">
        <f ca="1">RAND()</f>
        <v>0.34682617828765838</v>
      </c>
      <c r="H179">
        <f ca="1">RAND()</f>
        <v>0.789104379258738</v>
      </c>
      <c r="I179">
        <f ca="1">RAND()</f>
        <v>0.94605920477141769</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Equip0002</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GO</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900</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357</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운명의 대검</v>
      </c>
      <c r="AL179">
        <v>1</v>
      </c>
      <c r="AM179" t="str">
        <f ca="1">IF(ROW()=2,AN179,OFFSET(AM179,-1,0)&amp;IF(LEN(AN179)=0,"",","&amp;AN179))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{"dy":18,"sl":7,"tp":"fe","vl":"Equip8001","cn":1,"pt":"GO","pr":4500}</v>
      </c>
    </row>
    <row r="180" spans="1:40">
      <c r="A180">
        <v>18</v>
      </c>
      <c r="B180">
        <v>8</v>
      </c>
      <c r="C180">
        <f>IF(B180&lt;=9,0,
IF(B180=10,1,2))</f>
        <v>0</v>
      </c>
      <c r="D180">
        <f ca="1">RAND()</f>
        <v>0.83644925484734267</v>
      </c>
      <c r="E180">
        <f ca="1">RAND()</f>
        <v>0.96794117513937983</v>
      </c>
      <c r="F180">
        <f ca="1">RAND()</f>
        <v>0.10247345987587597</v>
      </c>
      <c r="G180">
        <f ca="1">RAND()</f>
        <v>0.5996729318886177</v>
      </c>
      <c r="H180">
        <f ca="1">RAND()</f>
        <v>0.62847513451817605</v>
      </c>
      <c r="I180">
        <f ca="1">RAND()</f>
        <v>0.16976309150757229</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fc</v>
      </c>
      <c r="AB180" t="s">
        <v>85</v>
      </c>
      <c r="AC180" t="s">
        <v>454</v>
      </c>
      <c r="AD180">
        <v>1</v>
      </c>
      <c r="AE180" t="s">
        <v>129</v>
      </c>
      <c r="AF180">
        <v>229</v>
      </c>
      <c r="AG180">
        <v>159</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오비우스</v>
      </c>
      <c r="AL180">
        <v>1</v>
      </c>
      <c r="AM180" t="str">
        <f ca="1">IF(ROW()=2,AN180,OFFSET(AM180,-1,0)&amp;IF(LEN(AN180)=0,"",","&amp;AN180))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{"dy":18,"sl":8,"tp":"fc","vl":"Actor1141","cn":1,"pt":"DI","pp":229,"pr":159}</v>
      </c>
    </row>
    <row r="181" spans="1:40">
      <c r="A181">
        <v>18</v>
      </c>
      <c r="B181">
        <v>9</v>
      </c>
      <c r="C181">
        <f>IF(B181&lt;=9,0,
IF(B181=10,1,2))</f>
        <v>0</v>
      </c>
      <c r="D181">
        <f ca="1">RAND()</f>
        <v>0.19404726374793113</v>
      </c>
      <c r="E181">
        <f ca="1">RAND()</f>
        <v>0.43192903366458679</v>
      </c>
      <c r="F181">
        <f ca="1">RAND()</f>
        <v>0.41664989105989259</v>
      </c>
      <c r="G181">
        <f ca="1">RAND()</f>
        <v>0.20416537360471176</v>
      </c>
      <c r="H181">
        <f ca="1">RAND()</f>
        <v>0.10215151626124908</v>
      </c>
      <c r="I181">
        <f ca="1">RAND()</f>
        <v>0.92481775262816235</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fl1</v>
      </c>
      <c r="AB181" t="s">
        <v>429</v>
      </c>
      <c r="AC181" t="s">
        <v>454</v>
      </c>
      <c r="AD181">
        <v>1</v>
      </c>
      <c r="AE181" t="s">
        <v>129</v>
      </c>
      <c r="AF181">
        <v>219</v>
      </c>
      <c r="AG181">
        <v>129</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오비우스</v>
      </c>
      <c r="AL181">
        <v>1</v>
      </c>
      <c r="AM181" t="str">
        <f ca="1">IF(ROW()=2,AN181,OFFSET(AM181,-1,0)&amp;IF(LEN(AN181)=0,"",","&amp;AN181))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{"dy":18,"sl":9,"tp":"fl1","vl":"Actor1141","cn":1,"pt":"DI","pp":219,"pr":129}</v>
      </c>
    </row>
    <row r="182" spans="1:40">
      <c r="A182">
        <v>19</v>
      </c>
      <c r="B182">
        <v>0</v>
      </c>
      <c r="C182">
        <f>IF(B182&lt;=9,0,
IF(B182=10,1,2))</f>
        <v>0</v>
      </c>
      <c r="D182">
        <f ca="1">RAND()</f>
        <v>0.68024116901029086</v>
      </c>
      <c r="E182">
        <f ca="1">RAND()</f>
        <v>0.56769091513079561</v>
      </c>
      <c r="F182">
        <f ca="1">RAND()</f>
        <v>0.86926781205161996</v>
      </c>
      <c r="G182">
        <f ca="1">RAND()</f>
        <v>0.64376724806833574</v>
      </c>
      <c r="H182">
        <f ca="1">RAND()</f>
        <v>6.0871808847080211E-2</v>
      </c>
      <c r="I182">
        <f ca="1">RAND()</f>
        <v>0.47193762463838396</v>
      </c>
      <c r="M182" t="str">
        <f ca="1">IF(LEN(J182)&lt;&gt;0,J182,VLOOKUP(D182+$B182,$BJ:$BK,MATCH($BK$1,$BJ$1:$BK$1,0),1))</f>
        <v>지정 장비</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Equip5001</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GO</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700</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441</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결사대의 활</v>
      </c>
      <c r="AL182">
        <v>1</v>
      </c>
      <c r="AM182" t="str">
        <f ca="1">IF(ROW()=2,AN182,OFFSET(AM182,-1,0)&amp;IF(LEN(AN182)=0,"",","&amp;AN182))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{"dy":19,"sl":0,"tp":"fe","vl":"Equip2101","cn":1,"pt":"GO","pr":1300}</v>
      </c>
    </row>
    <row r="183" spans="1:40">
      <c r="A183">
        <v>19</v>
      </c>
      <c r="B183">
        <v>1</v>
      </c>
      <c r="C183">
        <f>IF(B183&lt;=9,0,
IF(B183=10,1,2))</f>
        <v>0</v>
      </c>
      <c r="D183">
        <f ca="1">RAND()</f>
        <v>0.12437693523986404</v>
      </c>
      <c r="E183">
        <f ca="1">RAND()</f>
        <v>0.38261252476106633</v>
      </c>
      <c r="F183">
        <f ca="1">RAND()</f>
        <v>4.3413492449648983E-2</v>
      </c>
      <c r="G183">
        <f ca="1">RAND()</f>
        <v>0.88790133989365772</v>
      </c>
      <c r="H183">
        <f ca="1">RAND()</f>
        <v>0.19104243523052566</v>
      </c>
      <c r="I183">
        <f ca="1">RAND()</f>
        <v>0.96617776363994146</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Equip3102</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GO</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1500</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0.79676146706229922</v>
      </c>
      <c r="E184">
        <f ca="1">RAND()</f>
        <v>0.19709011229996454</v>
      </c>
      <c r="F184">
        <f ca="1">RAND()</f>
        <v>0.49444337637507729</v>
      </c>
      <c r="G184">
        <f ca="1">RAND()</f>
        <v>4.8790656355429007E-2</v>
      </c>
      <c r="H184">
        <f ca="1">RAND()</f>
        <v>0.46092962156046846</v>
      </c>
      <c r="I184">
        <f ca="1">RAND()</f>
        <v>0.56102898639144338</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19709</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5</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1500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0.86086085192402495</v>
      </c>
      <c r="E185">
        <f ca="1">RAND()</f>
        <v>0.27664760553231893</v>
      </c>
      <c r="F185">
        <f ca="1">RAND()</f>
        <v>1.1074881392086788E-2</v>
      </c>
      <c r="G185">
        <f ca="1">RAND()</f>
        <v>0.72903413283302043</v>
      </c>
      <c r="H185">
        <f ca="1">RAND()</f>
        <v>2.0099765448919893E-2</v>
      </c>
      <c r="I185">
        <f ca="1">RAND()</f>
        <v>0.60197502658763247</v>
      </c>
      <c r="M185" t="str">
        <f ca="1">IF(LEN(J185)&lt;&gt;0,J185,VLOOKUP(D185+$B185,$BJ:$BK,MATCH($BK$1,$BJ$1:$BK$1,0),1))</f>
        <v>안 지정 캐릭터 PP 일반등급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27664</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6</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1800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1.7898970020379323E-2</v>
      </c>
      <c r="E186">
        <f ca="1">RAND()</f>
        <v>0.19911028809559794</v>
      </c>
      <c r="F186">
        <f ca="1">RAND()</f>
        <v>0.72303541237977975</v>
      </c>
      <c r="G186">
        <f ca="1">RAND()</f>
        <v>0.62692243935744518</v>
      </c>
      <c r="H186">
        <f ca="1">RAND()</f>
        <v>0.85958211539038909</v>
      </c>
      <c r="I186">
        <f ca="1">RAND()</f>
        <v>0.40691294161002711</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19911</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5</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1500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502</v>
      </c>
      <c r="AD186">
        <v>1</v>
      </c>
      <c r="AE186" t="s">
        <v>125</v>
      </c>
      <c r="AG186">
        <v>5200</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운명의 대검</v>
      </c>
      <c r="AL186">
        <v>1</v>
      </c>
      <c r="AM186" t="str">
        <f ca="1">IF(ROW()=2,AN186,OFFSET(AM186,-1,0)&amp;IF(LEN(AN186)=0,"",","&amp;AN186))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{"dy":19,"sl":4,"tp":"fe","vl":"Equip8001","cn":1,"pt":"GO","pr":5200}</v>
      </c>
    </row>
    <row r="187" spans="1:40">
      <c r="A187">
        <v>19</v>
      </c>
      <c r="B187">
        <v>5</v>
      </c>
      <c r="C187">
        <f>IF(B187&lt;=9,0,
IF(B187=10,1,2))</f>
        <v>0</v>
      </c>
      <c r="D187">
        <f ca="1">RAND()</f>
        <v>0.36815362700831689</v>
      </c>
      <c r="E187">
        <f ca="1">RAND()</f>
        <v>0.9698152992459681</v>
      </c>
      <c r="F187">
        <f ca="1">RAND()</f>
        <v>0.29400358674918037</v>
      </c>
      <c r="G187">
        <f ca="1">RAND()</f>
        <v>0.43948829346542773</v>
      </c>
      <c r="H187">
        <f ca="1">RAND()</f>
        <v>0.50563920025870346</v>
      </c>
      <c r="I187">
        <f ca="1">RAND()</f>
        <v>0.61229048492755667</v>
      </c>
      <c r="M187" t="str">
        <f ca="1">IF(LEN(J187)&lt;&gt;0,J187,VLOOKUP(D187+$B187,$BJ:$BK,MATCH($BK$1,$BJ$1:$BK$1,0),1))</f>
        <v>지정 장비</v>
      </c>
      <c r="N187" t="str">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Equip8202</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1</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29500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0.2856933817694659</v>
      </c>
      <c r="E188">
        <f ca="1">RAND()</f>
        <v>0.44323530652437204</v>
      </c>
      <c r="F188">
        <f ca="1">RAND()</f>
        <v>0.68164664603886749</v>
      </c>
      <c r="G188">
        <f ca="1">RAND()</f>
        <v>0.41299867432710968</v>
      </c>
      <c r="H188">
        <f ca="1">RAND()</f>
        <v>0.23585372369410351</v>
      </c>
      <c r="I188">
        <f ca="1">RAND()</f>
        <v>0.14661929965069309</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Equip5202</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2600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294</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템플러 쉴드</v>
      </c>
      <c r="AL188">
        <v>1</v>
      </c>
      <c r="AM188" t="str">
        <f ca="1">IF(ROW()=2,AN188,OFFSET(AM188,-1,0)&amp;IF(LEN(AN188)=0,"",","&amp;AN188))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{"dy":19,"sl":6,"tp":"fe","vl":"Equip7001","cn":1,"pt":"GO","pr":1800}</v>
      </c>
    </row>
    <row r="189" spans="1:40">
      <c r="A189">
        <v>19</v>
      </c>
      <c r="B189">
        <v>7</v>
      </c>
      <c r="C189">
        <f>IF(B189&lt;=9,0,
IF(B189=10,1,2))</f>
        <v>0</v>
      </c>
      <c r="D189">
        <f ca="1">RAND()</f>
        <v>0.73512756529683421</v>
      </c>
      <c r="E189">
        <f ca="1">RAND()</f>
        <v>0.15479492795552807</v>
      </c>
      <c r="F189">
        <f ca="1">RAND()</f>
        <v>0.31133843209318324</v>
      </c>
      <c r="G189">
        <f ca="1">RAND()</f>
        <v>0.86902894849302614</v>
      </c>
      <c r="H189">
        <f ca="1">RAND()</f>
        <v>0.26512169638800265</v>
      </c>
      <c r="I189">
        <f ca="1">RAND()</f>
        <v>0.74842483148277728</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Equip1301</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7800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0.86911437090898191</v>
      </c>
      <c r="E190">
        <f ca="1">RAND()</f>
        <v>0.82733611808739904</v>
      </c>
      <c r="F190">
        <f ca="1">RAND()</f>
        <v>0.64416951898954944</v>
      </c>
      <c r="G190">
        <f ca="1">RAND()</f>
        <v>0.69429118349081398</v>
      </c>
      <c r="H190">
        <f ca="1">RAND()</f>
        <v>0.38943743502766948</v>
      </c>
      <c r="I190">
        <f ca="1">RAND()</f>
        <v>0.51290343885203393</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0.91595137647143277</v>
      </c>
      <c r="E191">
        <f ca="1">RAND()</f>
        <v>0.27166568314551243</v>
      </c>
      <c r="F191">
        <f ca="1">RAND()</f>
        <v>0.55887435124971507</v>
      </c>
      <c r="G191">
        <f ca="1">RAND()</f>
        <v>0.18356609013317293</v>
      </c>
      <c r="H191">
        <f ca="1">RAND()</f>
        <v>0.26657481179042997</v>
      </c>
      <c r="I191">
        <f ca="1">RAND()</f>
        <v>0.58567270955292794</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0.27980243022638895</v>
      </c>
      <c r="E192">
        <f ca="1">RAND()</f>
        <v>0.21469356027509123</v>
      </c>
      <c r="F192">
        <f ca="1">RAND()</f>
        <v>0.15100281575884156</v>
      </c>
      <c r="G192">
        <f ca="1">RAND()</f>
        <v>1.2351311793312281E-2</v>
      </c>
      <c r="H192">
        <f ca="1">RAND()</f>
        <v>0.98530189086824449</v>
      </c>
      <c r="I192">
        <f ca="1">RAND()</f>
        <v>0.57797391379929974</v>
      </c>
      <c r="M192" t="str">
        <f ca="1">IF(LEN(J192)&lt;&gt;0,J192,VLOOKUP(D192+$B192,$BJ:$BK,MATCH($BK$1,$BJ$1:$BK$1,0),1))</f>
        <v>지정 장비</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Equip1302</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DI</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11</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379</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0.66785472622605102</v>
      </c>
      <c r="E193">
        <f ca="1">RAND()</f>
        <v>0.89384816366390651</v>
      </c>
      <c r="F193">
        <f ca="1">RAND()</f>
        <v>7.0188476954784473E-2</v>
      </c>
      <c r="G193">
        <f ca="1">RAND()</f>
        <v>0.31321624489009614</v>
      </c>
      <c r="H193">
        <f ca="1">RAND()</f>
        <v>0.80692029902141427</v>
      </c>
      <c r="I193">
        <f ca="1">RAND()</f>
        <v>0.74002259601406339</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Equip8001</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GO</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5300</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447</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파수꾼의 숏보우</v>
      </c>
      <c r="AL193">
        <v>1</v>
      </c>
      <c r="AM193" t="str">
        <f ca="1">IF(ROW()=2,AN193,OFFSET(AM193,-1,0)&amp;IF(LEN(AN193)=0,"",","&amp;AN193))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{"dy":20,"sl":1,"tp":"fe","vl":"Equip2202","cn":1,"pt":"DI","pr":5}</v>
      </c>
    </row>
    <row r="194" spans="1:40">
      <c r="A194">
        <v>20</v>
      </c>
      <c r="B194">
        <v>2</v>
      </c>
      <c r="C194">
        <f>IF(B194&lt;=9,0,
IF(B194=10,1,2))</f>
        <v>0</v>
      </c>
      <c r="D194">
        <f ca="1">RAND()</f>
        <v>0.94709547139164618</v>
      </c>
      <c r="E194">
        <f ca="1">RAND()</f>
        <v>0.28433821206819965</v>
      </c>
      <c r="F194">
        <f ca="1">RAND()</f>
        <v>0.88560487974688684</v>
      </c>
      <c r="G194">
        <f ca="1">RAND()</f>
        <v>0.67273075168339436</v>
      </c>
      <c r="H194">
        <f ca="1">RAND()</f>
        <v>0.40622862243807778</v>
      </c>
      <c r="I194">
        <f ca="1">RAND()</f>
        <v>0.73993051663084675</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28433</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6</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1800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0.40075990806913109</v>
      </c>
      <c r="E195">
        <f ca="1">RAND()</f>
        <v>0.53294914642943836</v>
      </c>
      <c r="F195">
        <f ca="1">RAND()</f>
        <v>0.31658764401518902</v>
      </c>
      <c r="G195">
        <f ca="1">RAND()</f>
        <v>0.81576449048025113</v>
      </c>
      <c r="H195">
        <f ca="1">RAND()</f>
        <v>0.4208233251740684</v>
      </c>
      <c r="I195">
        <f ca="1">RAND()</f>
        <v>0.98202840835203586</v>
      </c>
      <c r="M195" t="str">
        <f ca="1">IF(LEN(J195)&lt;&gt;0,J195,VLOOKUP(D195+$B195,$BJ:$BK,MATCH($BK$1,$BJ$1:$BK$1,0),1))</f>
        <v>안 지정 캐릭터 PP 일반등급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53294</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9</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2700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453</v>
      </c>
      <c r="AD195">
        <v>1</v>
      </c>
      <c r="AE195" t="s">
        <v>129</v>
      </c>
      <c r="AF195">
        <v>129</v>
      </c>
      <c r="AG195">
        <v>49</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전설</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악인의 최후</v>
      </c>
      <c r="AL195">
        <v>1</v>
      </c>
      <c r="AM195" t="str">
        <f ca="1">IF(ROW()=2,AN195,OFFSET(AM195,-1,0)&amp;IF(LEN(AN195)=0,"",","&amp;AN195))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{"dy":20,"sl":3,"tp":"fe","vl":"Equip0401","cn":1,"pt":"DI","pp":129,"pr":49}</v>
      </c>
    </row>
    <row r="196" spans="1:40">
      <c r="A196">
        <v>20</v>
      </c>
      <c r="B196">
        <v>4</v>
      </c>
      <c r="C196">
        <f>IF(B196&lt;=9,0,
IF(B196=10,1,2))</f>
        <v>0</v>
      </c>
      <c r="D196">
        <f ca="1">RAND()</f>
        <v>0.2058221957628974</v>
      </c>
      <c r="E196">
        <f ca="1">RAND()</f>
        <v>0.64377788762064891</v>
      </c>
      <c r="F196">
        <f ca="1">RAND()</f>
        <v>0.4429078656557891</v>
      </c>
      <c r="G196">
        <f ca="1">RAND()</f>
        <v>0.23340618905749266</v>
      </c>
      <c r="H196">
        <f ca="1">RAND()</f>
        <v>0.78200265406226066</v>
      </c>
      <c r="I196">
        <f ca="1">RAND()</f>
        <v>0.67189024779847317</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64377</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10</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3000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396</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0.59232187895619415</v>
      </c>
      <c r="E197">
        <f ca="1">RAND()</f>
        <v>0.41127283039342122</v>
      </c>
      <c r="F197">
        <f ca="1">RAND()</f>
        <v>0.83180445291417315</v>
      </c>
      <c r="G197">
        <f ca="1">RAND()</f>
        <v>0.51744214741667416</v>
      </c>
      <c r="H197">
        <f ca="1">RAND()</f>
        <v>0.26306446436481923</v>
      </c>
      <c r="I197">
        <f ca="1">RAND()</f>
        <v>0.79016240273724547</v>
      </c>
      <c r="M197" t="str">
        <f ca="1">IF(LEN(J197)&lt;&gt;0,J197,VLOOKUP(D197+$B197,$BJ:$BK,MATCH($BK$1,$BJ$1:$BK$1,0),1))</f>
        <v>안 지정 캐릭터 PP 영웅등급</v>
      </c>
      <c r="N197">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41127</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7</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2100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378</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0.37747307747211878</v>
      </c>
      <c r="E198">
        <f ca="1">RAND()</f>
        <v>0.36395744469877622</v>
      </c>
      <c r="F198">
        <f ca="1">RAND()</f>
        <v>0.57565584649122481</v>
      </c>
      <c r="G198">
        <f ca="1">RAND()</f>
        <v>0.71569334138019713</v>
      </c>
      <c r="H198">
        <f ca="1">RAND()</f>
        <v>0.43738341391829616</v>
      </c>
      <c r="I198">
        <f ca="1">RAND()</f>
        <v>0.37802234974052806</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Equip4202</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2900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405</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운명의 대검</v>
      </c>
      <c r="AL198">
        <v>1</v>
      </c>
      <c r="AM198" t="str">
        <f ca="1">IF(ROW()=2,AN198,OFFSET(AM198,-1,0)&amp;IF(LEN(AN198)=0,"",","&amp;AN198))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{"dy":20,"sl":6,"tp":"fe","vl":"Equip8001","cn":1,"pt":"GO","pr":4600}</v>
      </c>
    </row>
    <row r="199" spans="1:40">
      <c r="A199">
        <v>20</v>
      </c>
      <c r="B199">
        <v>7</v>
      </c>
      <c r="C199">
        <f>IF(B199&lt;=9,0,
IF(B199=10,1,2))</f>
        <v>0</v>
      </c>
      <c r="D199">
        <f ca="1">RAND()</f>
        <v>0.14955950262421347</v>
      </c>
      <c r="E199">
        <f ca="1">RAND()</f>
        <v>0.77450132674524019</v>
      </c>
      <c r="F199">
        <f ca="1">RAND()</f>
        <v>4.9788221717451231E-2</v>
      </c>
      <c r="G199">
        <f ca="1">RAND()</f>
        <v>0.45912793961535292</v>
      </c>
      <c r="H199">
        <f ca="1">RAND()</f>
        <v>0.40254696272912538</v>
      </c>
      <c r="I199">
        <f ca="1">RAND()</f>
        <v>0.50240715768742661</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Equip8101</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8000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293</v>
      </c>
      <c r="W199">
        <v>1</v>
      </c>
      <c r="X199" t="s">
        <v>125</v>
      </c>
      <c r="Z199">
        <v>4600</v>
      </c>
      <c r="AA199" t="str">
        <f ca="1">IF(ISBLANK(AB199),"",
VLOOKUP(AB199,OFFSET(INDIRECT("$A:$B"),0,MATCH(AB$1&amp;"_Verify",INDIRECT("$1:$1"),0)-1),2,0)
)</f>
        <v>uph</v>
      </c>
      <c r="AB199" t="s">
        <v>91</v>
      </c>
      <c r="AC199">
        <v>88102</v>
      </c>
      <c r="AD199">
        <v>14</v>
      </c>
      <c r="AE199" t="s">
        <v>406</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0.77282953015383238</v>
      </c>
      <c r="E200">
        <f ca="1">RAND()</f>
        <v>0.34816287061264961</v>
      </c>
      <c r="F200">
        <f ca="1">RAND()</f>
        <v>0.9431830366260805</v>
      </c>
      <c r="G200">
        <f ca="1">RAND()</f>
        <v>0.81918759860757506</v>
      </c>
      <c r="H200">
        <f ca="1">RAND()</f>
        <v>0.10914410490337034</v>
      </c>
      <c r="I200">
        <f ca="1">RAND()</f>
        <v>0.95045421521625595</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
      </c>
      <c r="AL200">
        <v>1</v>
      </c>
      <c r="AM200" t="str">
        <f ca="1">IF(ROW()=2,AN200,OFFSET(AM200,-1,0)&amp;IF(LEN(AN200)=0,"",","&amp;AN200))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v>
      </c>
    </row>
    <row r="201" spans="1:40">
      <c r="A201">
        <v>20</v>
      </c>
      <c r="B201">
        <v>9</v>
      </c>
      <c r="C201">
        <f>IF(B201&lt;=9,0,
IF(B201=10,1,2))</f>
        <v>0</v>
      </c>
      <c r="D201">
        <f ca="1">RAND()</f>
        <v>0.92838017955822094</v>
      </c>
      <c r="E201">
        <f ca="1">RAND()</f>
        <v>0.60462748537194733</v>
      </c>
      <c r="F201">
        <f ca="1">RAND()</f>
        <v>0.25928262190488593</v>
      </c>
      <c r="G201">
        <f ca="1">RAND()</f>
        <v>0.28961051646209679</v>
      </c>
      <c r="H201">
        <f ca="1">RAND()</f>
        <v>0.1924466051354311</v>
      </c>
      <c r="I201">
        <f ca="1">RAND()</f>
        <v>0.55998186843982833</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
      </c>
      <c r="AL201">
        <v>1</v>
      </c>
      <c r="AM201" t="str">
        <f ca="1">IF(ROW()=2,AN201,OFFSET(AM201,-1,0)&amp;IF(LEN(AN201)=0,"",","&amp;AN201))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v>
      </c>
    </row>
    <row r="202" spans="1:40">
      <c r="A202">
        <v>21</v>
      </c>
      <c r="B202">
        <v>0</v>
      </c>
      <c r="C202">
        <f>IF(B202&lt;=9,0,
IF(B202=10,1,2))</f>
        <v>0</v>
      </c>
      <c r="D202">
        <f ca="1">RAND()</f>
        <v>0.89907764753681307</v>
      </c>
      <c r="E202">
        <f ca="1">RAND()</f>
        <v>9.4350614492300977E-2</v>
      </c>
      <c r="F202">
        <f ca="1">RAND()</f>
        <v>0.3555083708148612</v>
      </c>
      <c r="G202">
        <f ca="1">RAND()</f>
        <v>0.7734307462194302</v>
      </c>
      <c r="H202">
        <f ca="1">RAND()</f>
        <v>0.59261633010629722</v>
      </c>
      <c r="I202">
        <f ca="1">RAND()</f>
        <v>0.14496314241715935</v>
      </c>
      <c r="M202" t="str">
        <f ca="1">IF(LEN(J202)&lt;&gt;0,J202,VLOOKUP(D202+$B202,$BJ:$BK,MATCH($BK$1,$BJ$1:$BK$1,0),1))</f>
        <v>캐릭터 상자 일반등급</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삭제</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DI</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29</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377</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0.23594942571372135</v>
      </c>
      <c r="E203">
        <f ca="1">RAND()</f>
        <v>0.90626646805052768</v>
      </c>
      <c r="F203">
        <f ca="1">RAND()</f>
        <v>0.65214592395355508</v>
      </c>
      <c r="G203">
        <f ca="1">RAND()</f>
        <v>0.2909649868716534</v>
      </c>
      <c r="H203">
        <f ca="1">RAND()</f>
        <v>0.33989719110524075</v>
      </c>
      <c r="I203">
        <f ca="1">RAND()</f>
        <v>0.99447485642854438</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Equip8002</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GO</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5500</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376</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0.66364723204189191</v>
      </c>
      <c r="E204">
        <f ca="1">RAND()</f>
        <v>0.79501190252107323</v>
      </c>
      <c r="F204">
        <f ca="1">RAND()</f>
        <v>0.60945583937148273</v>
      </c>
      <c r="G204">
        <f ca="1">RAND()</f>
        <v>0.14458745647624516</v>
      </c>
      <c r="H204">
        <f ca="1">RAND()</f>
        <v>0.61837918941504688</v>
      </c>
      <c r="I204">
        <f ca="1">RAND()</f>
        <v>0.22257538576258851</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79501</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12</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3600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486</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전투마법사의 지팡이</v>
      </c>
      <c r="AL204">
        <v>1</v>
      </c>
      <c r="AM204" t="str">
        <f ca="1">IF(ROW()=2,AN204,OFFSET(AM204,-1,0)&amp;IF(LEN(AN204)=0,"",","&amp;AN204))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{"dy":21,"sl":2,"tp":"fe","vl":"Equip3301","cn":1,"pt":"DI","pr":11}</v>
      </c>
    </row>
    <row r="205" spans="1:40">
      <c r="A205">
        <v>21</v>
      </c>
      <c r="B205">
        <v>3</v>
      </c>
      <c r="C205">
        <f>IF(B205&lt;=9,0,
IF(B205=10,1,2))</f>
        <v>0</v>
      </c>
      <c r="D205">
        <f ca="1">RAND()</f>
        <v>0.39150024772656711</v>
      </c>
      <c r="E205">
        <f ca="1">RAND()</f>
        <v>0.21135798600914113</v>
      </c>
      <c r="F205">
        <f ca="1">RAND()</f>
        <v>0.10441206813118986</v>
      </c>
      <c r="G205">
        <f ca="1">RAND()</f>
        <v>0.93897774502458164</v>
      </c>
      <c r="H205">
        <f ca="1">RAND()</f>
        <v>0.99059945738559074</v>
      </c>
      <c r="I205">
        <f ca="1">RAND()</f>
        <v>0.36251140921071101</v>
      </c>
      <c r="M205" t="str">
        <f ca="1">IF(LEN(J205)&lt;&gt;0,J205,VLOOKUP(D205+$B205,$BJ:$BK,MATCH($BK$1,$BJ$1:$BK$1,0),1))</f>
        <v>안 지정 캐릭터 PP 일반등급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21135</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5</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1500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417</v>
      </c>
      <c r="AD205">
        <v>1</v>
      </c>
      <c r="AE205" t="s">
        <v>129</v>
      </c>
      <c r="AG205">
        <v>10</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잿더미 스톤해머</v>
      </c>
      <c r="AL205">
        <v>1</v>
      </c>
      <c r="AM205" t="str">
        <f ca="1">IF(ROW()=2,AN205,OFFSET(AM205,-1,0)&amp;IF(LEN(AN205)=0,"",","&amp;AN205))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{"dy":21,"sl":3,"tp":"fe","vl":"Equip4302","cn":1,"pt":"DI","pr":10}</v>
      </c>
    </row>
    <row r="206" spans="1:40">
      <c r="A206">
        <v>21</v>
      </c>
      <c r="B206">
        <v>4</v>
      </c>
      <c r="C206">
        <f>IF(B206&lt;=9,0,
IF(B206=10,1,2))</f>
        <v>0</v>
      </c>
      <c r="D206">
        <f ca="1">RAND()</f>
        <v>3.8928624304636061E-2</v>
      </c>
      <c r="E206">
        <f ca="1">RAND()</f>
        <v>0.52790049019347829</v>
      </c>
      <c r="F206">
        <f ca="1">RAND()</f>
        <v>0.57579563888373519</v>
      </c>
      <c r="G206">
        <f ca="1">RAND()</f>
        <v>9.9064933277641654E-2</v>
      </c>
      <c r="H206">
        <f ca="1">RAND()</f>
        <v>0.70491098501735283</v>
      </c>
      <c r="I206">
        <f ca="1">RAND()</f>
        <v>0.59569216166107541</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52790</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9</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2700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490</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그린 아이즈</v>
      </c>
      <c r="AL206">
        <v>1</v>
      </c>
      <c r="AM206" t="str">
        <f ca="1">IF(ROW()=2,AN206,OFFSET(AM206,-1,0)&amp;IF(LEN(AN206)=0,"",","&amp;AN206))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{"dy":21,"sl":4,"tp":"fe","vl":"Equip5002","cn":1,"pt":"GO","pr":700}</v>
      </c>
    </row>
    <row r="207" spans="1:40">
      <c r="A207">
        <v>21</v>
      </c>
      <c r="B207">
        <v>5</v>
      </c>
      <c r="C207">
        <f>IF(B207&lt;=9,0,
IF(B207=10,1,2))</f>
        <v>0</v>
      </c>
      <c r="D207">
        <f ca="1">RAND()</f>
        <v>0.78471181113542199</v>
      </c>
      <c r="E207">
        <f ca="1">RAND()</f>
        <v>0.71390511009434843</v>
      </c>
      <c r="F207">
        <f ca="1">RAND()</f>
        <v>0.92365636894490633</v>
      </c>
      <c r="G207">
        <f ca="1">RAND()</f>
        <v>0.90742396560085714</v>
      </c>
      <c r="H207">
        <f ca="1">RAND()</f>
        <v>0.25966548858855676</v>
      </c>
      <c r="I207">
        <f ca="1">RAND()</f>
        <v>0.91025341915686597</v>
      </c>
      <c r="M207" t="str">
        <f ca="1">IF(LEN(J207)&lt;&gt;0,J207,VLOOKUP(D207+$B207,$BJ:$BK,MATCH($BK$1,$BJ$1:$BK$1,0),1))</f>
        <v>안 지정 캐릭터 PP 일반등급</v>
      </c>
      <c r="N207">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71390</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11</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3300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0.98608473920722717</v>
      </c>
      <c r="E208">
        <f ca="1">RAND()</f>
        <v>0.77754042973923398</v>
      </c>
      <c r="F208">
        <f ca="1">RAND()</f>
        <v>0.18972180593440147</v>
      </c>
      <c r="G208">
        <f ca="1">RAND()</f>
        <v>0.45363465589919993</v>
      </c>
      <c r="H208">
        <f ca="1">RAND()</f>
        <v>0.57847980698805401</v>
      </c>
      <c r="I208">
        <f ca="1">RAND()</f>
        <v>0.3066929438831133</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Equip7101</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3300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0.34955450228474882</v>
      </c>
      <c r="E209">
        <f ca="1">RAND()</f>
        <v>0.69895880369131136</v>
      </c>
      <c r="F209">
        <f ca="1">RAND()</f>
        <v>0.33890761837360672</v>
      </c>
      <c r="G209">
        <f ca="1">RAND()</f>
        <v>0.54054929243897443</v>
      </c>
      <c r="H209">
        <f ca="1">RAND()</f>
        <v>0.27190694794337344</v>
      </c>
      <c r="I209">
        <f ca="1">RAND()</f>
        <v>4.2869741583715371E-3</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Equip8001</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GO</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4500</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432</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흑진주 칼날</v>
      </c>
      <c r="AL209">
        <v>1</v>
      </c>
      <c r="AM209" t="str">
        <f ca="1">IF(ROW()=2,AN209,OFFSET(AM209,-1,0)&amp;IF(LEN(AN209)=0,"",","&amp;AN209))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{"dy":21,"sl":7,"tp":"fe","vl":"Equip1302","cn":1,"pt":"GO","pr":7800}</v>
      </c>
    </row>
    <row r="210" spans="1:40">
      <c r="A210">
        <v>21</v>
      </c>
      <c r="B210">
        <v>8</v>
      </c>
      <c r="C210">
        <f>IF(B210&lt;=9,0,
IF(B210=10,1,2))</f>
        <v>0</v>
      </c>
      <c r="D210">
        <f ca="1">RAND()</f>
        <v>4.6670583328697113E-2</v>
      </c>
      <c r="E210">
        <f ca="1">RAND()</f>
        <v>0.27909159952320461</v>
      </c>
      <c r="F210">
        <f ca="1">RAND()</f>
        <v>0.8765350516542032</v>
      </c>
      <c r="G210">
        <f ca="1">RAND()</f>
        <v>0.69818443488888338</v>
      </c>
      <c r="H210">
        <f ca="1">RAND()</f>
        <v>3.2205032162453517E-2</v>
      </c>
      <c r="I210">
        <f ca="1">RAND()</f>
        <v>0.21614718855058557</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fl2</v>
      </c>
      <c r="AB210" t="s">
        <v>451</v>
      </c>
      <c r="AC210" t="s">
        <v>457</v>
      </c>
      <c r="AD210">
        <v>1</v>
      </c>
      <c r="AE210" t="s">
        <v>129</v>
      </c>
      <c r="AF210">
        <v>70</v>
      </c>
      <c r="AG210">
        <v>49</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플랜도</v>
      </c>
      <c r="AL210">
        <v>1</v>
      </c>
      <c r="AM210" t="str">
        <f ca="1">IF(ROW()=2,AN210,OFFSET(AM210,-1,0)&amp;IF(LEN(AN210)=0,"",","&amp;AN210))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{"dy":21,"sl":8,"tp":"fl2","vl":"Actor1039","cn":1,"pt":"DI","pp":70,"pr":49}</v>
      </c>
    </row>
    <row r="211" spans="1:40">
      <c r="A211">
        <v>21</v>
      </c>
      <c r="B211">
        <v>9</v>
      </c>
      <c r="C211">
        <f>IF(B211&lt;=9,0,
IF(B211=10,1,2))</f>
        <v>0</v>
      </c>
      <c r="D211">
        <f ca="1">RAND()</f>
        <v>0.97127711443246045</v>
      </c>
      <c r="E211">
        <f ca="1">RAND()</f>
        <v>0.23703898385042621</v>
      </c>
      <c r="F211">
        <f ca="1">RAND()</f>
        <v>0.30007076385899467</v>
      </c>
      <c r="G211">
        <f ca="1">RAND()</f>
        <v>0.94340922535469107</v>
      </c>
      <c r="H211">
        <f ca="1">RAND()</f>
        <v>0.71070637566123862</v>
      </c>
      <c r="I211">
        <f ca="1">RAND()</f>
        <v>0.83458833714451974</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fl3</v>
      </c>
      <c r="AB211" t="s">
        <v>452</v>
      </c>
      <c r="AC211" t="s">
        <v>457</v>
      </c>
      <c r="AD211">
        <v>1</v>
      </c>
      <c r="AE211" t="s">
        <v>129</v>
      </c>
      <c r="AF211">
        <v>70</v>
      </c>
      <c r="AG211">
        <v>49</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플랜도</v>
      </c>
      <c r="AL211">
        <v>1</v>
      </c>
      <c r="AM211" t="str">
        <f ca="1">IF(ROW()=2,AN211,OFFSET(AM211,-1,0)&amp;IF(LEN(AN211)=0,"",","&amp;AN211))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{"dy":21,"sl":9,"tp":"fl3","vl":"Actor1039","cn":1,"pt":"DI","pp":70,"pr":49}</v>
      </c>
    </row>
    <row r="212" spans="1:40">
      <c r="A212">
        <v>22</v>
      </c>
      <c r="B212">
        <v>0</v>
      </c>
      <c r="C212">
        <f>IF(B212&lt;=9,0,
IF(B212=10,1,2))</f>
        <v>0</v>
      </c>
      <c r="D212">
        <f ca="1">RAND()</f>
        <v>0.3715481436594561</v>
      </c>
      <c r="E212">
        <f ca="1">RAND()</f>
        <v>0.1326711174706704</v>
      </c>
      <c r="F212">
        <f ca="1">RAND()</f>
        <v>0.15652704755745583</v>
      </c>
      <c r="G212">
        <f ca="1">RAND()</f>
        <v>0.79110327193757002</v>
      </c>
      <c r="H212">
        <f ca="1">RAND()</f>
        <v>0.92679224154405981</v>
      </c>
      <c r="I212">
        <f ca="1">RAND()</f>
        <v>0.90067341689177127</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Equip1002</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GO</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900</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0.39922157588396601</v>
      </c>
      <c r="E213">
        <f ca="1">RAND()</f>
        <v>0.47043641685556692</v>
      </c>
      <c r="F213">
        <f ca="1">RAND()</f>
        <v>0.90855808102927604</v>
      </c>
      <c r="G213">
        <f ca="1">RAND()</f>
        <v>0.56855862277414693</v>
      </c>
      <c r="H213">
        <f ca="1">RAND()</f>
        <v>0.27754569213065639</v>
      </c>
      <c r="I213">
        <f ca="1">RAND()</f>
        <v>0.50146902884351119</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Equip4002</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800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434</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영롱한 반증</v>
      </c>
      <c r="AL213">
        <v>1</v>
      </c>
      <c r="AM213" t="str">
        <f ca="1">IF(ROW()=2,AN213,OFFSET(AM213,-1,0)&amp;IF(LEN(AN213)=0,"",","&amp;AN213))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{"dy":22,"sl":1,"tp":"fe","vl":"Equip5301","cn":1,"pt":"DI","pr":10}</v>
      </c>
    </row>
    <row r="214" spans="1:40">
      <c r="A214">
        <v>22</v>
      </c>
      <c r="B214">
        <v>2</v>
      </c>
      <c r="C214">
        <f>IF(B214&lt;=9,0,
IF(B214=10,1,2))</f>
        <v>0</v>
      </c>
      <c r="D214">
        <f ca="1">RAND()</f>
        <v>0.43117322552458459</v>
      </c>
      <c r="E214">
        <f ca="1">RAND()</f>
        <v>4.366825948880293E-2</v>
      </c>
      <c r="F214">
        <f ca="1">RAND()</f>
        <v>5.1178499641062136E-2</v>
      </c>
      <c r="G214">
        <f ca="1">RAND()</f>
        <v>0.18282466092257132</v>
      </c>
      <c r="H214">
        <f ca="1">RAND()</f>
        <v>0.83397491024198622</v>
      </c>
      <c r="I214">
        <f ca="1">RAND()</f>
        <v>0.62067495416510932</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4366</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3</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900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383</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블레이드 보우</v>
      </c>
      <c r="AL214">
        <v>1</v>
      </c>
      <c r="AM214" t="str">
        <f ca="1">IF(ROW()=2,AN214,OFFSET(AM214,-1,0)&amp;IF(LEN(AN214)=0,"",","&amp;AN214))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{"dy":22,"sl":2,"tp":"fe","vl":"Equip2002","cn":1,"pt":"GO","pr":800}</v>
      </c>
    </row>
    <row r="215" spans="1:40">
      <c r="A215">
        <v>22</v>
      </c>
      <c r="B215">
        <v>3</v>
      </c>
      <c r="C215">
        <f>IF(B215&lt;=9,0,
IF(B215=10,1,2))</f>
        <v>0</v>
      </c>
      <c r="D215">
        <f ca="1">RAND()</f>
        <v>0.16273483298574365</v>
      </c>
      <c r="E215">
        <f ca="1">RAND()</f>
        <v>0.26945636807134088</v>
      </c>
      <c r="F215">
        <f ca="1">RAND()</f>
        <v>0.77012513522417148</v>
      </c>
      <c r="G215">
        <f ca="1">RAND()</f>
        <v>0.54422389922900227</v>
      </c>
      <c r="H215">
        <f ca="1">RAND()</f>
        <v>0.38367520314316939</v>
      </c>
      <c r="I215">
        <f ca="1">RAND()</f>
        <v>0.12974174137226901</v>
      </c>
      <c r="M215" t="str">
        <f ca="1">IF(LEN(J215)&lt;&gt;0,J215,VLOOKUP(D215+$B215,$BJ:$BK,MATCH($BK$1,$BJ$1:$BK$1,0),1))</f>
        <v>안 지정 캐릭터 PP 영웅등급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26945</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6</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1800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178</v>
      </c>
      <c r="AD215">
        <v>1</v>
      </c>
      <c r="AE215" t="s">
        <v>125</v>
      </c>
      <c r="AG215">
        <v>1400</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흑마법의 지팡이</v>
      </c>
      <c r="AL215">
        <v>1</v>
      </c>
      <c r="AM215" t="str">
        <f ca="1">IF(ROW()=2,AN215,OFFSET(AM215,-1,0)&amp;IF(LEN(AN215)=0,"",","&amp;AN215))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{"dy":22,"sl":3,"tp":"fe","vl":"Equip3102","cn":1,"pt":"GO","pr":1400}</v>
      </c>
    </row>
    <row r="216" spans="1:40">
      <c r="A216">
        <v>22</v>
      </c>
      <c r="B216">
        <v>4</v>
      </c>
      <c r="C216">
        <f>IF(B216&lt;=9,0,
IF(B216=10,1,2))</f>
        <v>0</v>
      </c>
      <c r="D216">
        <f ca="1">RAND()</f>
        <v>0.80069227868214687</v>
      </c>
      <c r="E216">
        <f ca="1">RAND()</f>
        <v>0.70066860416069865</v>
      </c>
      <c r="F216">
        <f ca="1">RAND()</f>
        <v>0.39309489315668389</v>
      </c>
      <c r="G216">
        <f ca="1">RAND()</f>
        <v>2.9304426095205227E-2</v>
      </c>
      <c r="H216">
        <f ca="1">RAND()</f>
        <v>0.97867540130611519</v>
      </c>
      <c r="I216">
        <f ca="1">RAND()</f>
        <v>0.91174065538593163</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70066</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11</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3300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0.38149598264496809</v>
      </c>
      <c r="E217">
        <f ca="1">RAND()</f>
        <v>0.81278850497660371</v>
      </c>
      <c r="F217">
        <f ca="1">RAND()</f>
        <v>0.16865081445028307</v>
      </c>
      <c r="G217">
        <f ca="1">RAND()</f>
        <v>0.48224651651418415</v>
      </c>
      <c r="H217">
        <f ca="1">RAND()</f>
        <v>0.86324259525266001</v>
      </c>
      <c r="I217">
        <f ca="1">RAND()</f>
        <v>0.2043820206144048</v>
      </c>
      <c r="M217" t="str">
        <f ca="1">IF(LEN(J217)&lt;&gt;0,J217,VLOOKUP(D217+$B217,$BJ:$BK,MATCH($BK$1,$BJ$1:$BK$1,0),1))</f>
        <v>지정 장비</v>
      </c>
      <c r="N217" t="str">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Equip7101</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1</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3200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444</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용기의 도끼</v>
      </c>
      <c r="AL217">
        <v>1</v>
      </c>
      <c r="AM217" t="str">
        <f ca="1">IF(ROW()=2,AN217,OFFSET(AM217,-1,0)&amp;IF(LEN(AN217)=0,"",","&amp;AN217))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{"dy":22,"sl":5,"tp":"fe","vl":"Equip0001","cn":1,"pt":"GO","pr":900}</v>
      </c>
    </row>
    <row r="218" spans="1:40">
      <c r="A218">
        <v>22</v>
      </c>
      <c r="B218">
        <v>6</v>
      </c>
      <c r="C218">
        <f>IF(B218&lt;=9,0,
IF(B218=10,1,2))</f>
        <v>0</v>
      </c>
      <c r="D218">
        <f ca="1">RAND()</f>
        <v>0.71700334132271859</v>
      </c>
      <c r="E218">
        <f ca="1">RAND()</f>
        <v>0.7697125430967755</v>
      </c>
      <c r="F218">
        <f ca="1">RAND()</f>
        <v>0.49234108788638831</v>
      </c>
      <c r="G218">
        <f ca="1">RAND()</f>
        <v>0.96447524821988384</v>
      </c>
      <c r="H218">
        <f ca="1">RAND()</f>
        <v>0.71922159852591083</v>
      </c>
      <c r="I218">
        <f ca="1">RAND()</f>
        <v>0.31862614543897438</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Equip7101</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GO</v>
      </c>
      <c r="Q218" t="str">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삭제</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3300</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1.2792428028613911E-2</v>
      </c>
      <c r="E219">
        <f ca="1">RAND()</f>
        <v>0.47998790356995558</v>
      </c>
      <c r="F219">
        <f ca="1">RAND()</f>
        <v>0.40603701225208022</v>
      </c>
      <c r="G219">
        <f ca="1">RAND()</f>
        <v>0.33487759922044447</v>
      </c>
      <c r="H219">
        <f ca="1">RAND()</f>
        <v>0.42804592013759379</v>
      </c>
      <c r="I219">
        <f ca="1">RAND()</f>
        <v>0.65513853299821312</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Equip5202</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GO</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3200</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407</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0.33913135259544513</v>
      </c>
      <c r="E220">
        <f ca="1">RAND()</f>
        <v>0.49621766360349873</v>
      </c>
      <c r="F220">
        <f ca="1">RAND()</f>
        <v>0.6416556817839526</v>
      </c>
      <c r="G220">
        <f ca="1">RAND()</f>
        <v>0.61238081529945365</v>
      </c>
      <c r="H220">
        <f ca="1">RAND()</f>
        <v>0.93835058731254084</v>
      </c>
      <c r="I220">
        <f ca="1">RAND()</f>
        <v>0.74723138790030885</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0.81649489393947972</v>
      </c>
      <c r="E221">
        <f ca="1">RAND()</f>
        <v>0.66580998087407317</v>
      </c>
      <c r="F221">
        <f ca="1">RAND()</f>
        <v>0.23301753201866426</v>
      </c>
      <c r="G221">
        <f ca="1">RAND()</f>
        <v>0.82793415270109616</v>
      </c>
      <c r="H221">
        <f ca="1">RAND()</f>
        <v>0.40934989432481794</v>
      </c>
      <c r="I221">
        <f ca="1">RAND()</f>
        <v>4.0644811118813573E-2</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0.10854588889332184</v>
      </c>
      <c r="E222">
        <f ca="1">RAND()</f>
        <v>0.57095989587845231</v>
      </c>
      <c r="F222">
        <f ca="1">RAND()</f>
        <v>0.41300116931463715</v>
      </c>
      <c r="G222">
        <f ca="1">RAND()</f>
        <v>0.4890064066705766</v>
      </c>
      <c r="H222">
        <f ca="1">RAND()</f>
        <v>0.89582813553961904</v>
      </c>
      <c r="I222">
        <f ca="1">RAND()</f>
        <v>6.6403928013122782E-2</v>
      </c>
      <c r="M222" t="str">
        <f ca="1">IF(LEN(J222)&lt;&gt;0,J222,VLOOKUP(D222+$B222,$BJ:$BK,MATCH($BK$1,$BJ$1:$BK$1,0),1))</f>
        <v>지정 장비</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Equip5002</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GO</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600</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0.92118296871993033</v>
      </c>
      <c r="E223">
        <f ca="1">RAND()</f>
        <v>0.25290283416525083</v>
      </c>
      <c r="F223">
        <f ca="1">RAND()</f>
        <v>0.45013928366651013</v>
      </c>
      <c r="G223">
        <f ca="1">RAND()</f>
        <v>0.71777057447738368</v>
      </c>
      <c r="H223">
        <f ca="1">RAND()</f>
        <v>0.17511491948071689</v>
      </c>
      <c r="I223">
        <f ca="1">RAND()</f>
        <v>0.63301202909964338</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Equip2101</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GO</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1300</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425</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금빛 집행자</v>
      </c>
      <c r="AL223">
        <v>1</v>
      </c>
      <c r="AM223" t="str">
        <f ca="1">IF(ROW()=2,AN223,OFFSET(AM223,-1,0)&amp;IF(LEN(AN223)=0,"",","&amp;AN223))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{"dy":23,"sl":1,"tp":"fe","vl":"Equip5302","cn":1,"pt":"GO","pr":7000}</v>
      </c>
    </row>
    <row r="224" spans="1:40">
      <c r="A224">
        <v>23</v>
      </c>
      <c r="B224">
        <v>2</v>
      </c>
      <c r="C224">
        <f>IF(B224&lt;=9,0,
IF(B224=10,1,2))</f>
        <v>0</v>
      </c>
      <c r="D224">
        <f ca="1">RAND()</f>
        <v>0.84991485979247583</v>
      </c>
      <c r="E224">
        <f ca="1">RAND()</f>
        <v>0.84153023077048172</v>
      </c>
      <c r="F224">
        <f ca="1">RAND()</f>
        <v>0.37228673979363824</v>
      </c>
      <c r="G224">
        <f ca="1">RAND()</f>
        <v>6.5486792432048802E-2</v>
      </c>
      <c r="H224">
        <f ca="1">RAND()</f>
        <v>0.381802398011172</v>
      </c>
      <c r="I224">
        <f ca="1">RAND()</f>
        <v>0.2106533114766046</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84153</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13</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3900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379</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0.92833194020525878</v>
      </c>
      <c r="E225">
        <f ca="1">RAND()</f>
        <v>0.60433914550003798</v>
      </c>
      <c r="F225">
        <f ca="1">RAND()</f>
        <v>0.64831625739073473</v>
      </c>
      <c r="G225">
        <f ca="1">RAND()</f>
        <v>0.6356159761921697</v>
      </c>
      <c r="H225">
        <f ca="1">RAND()</f>
        <v>0.11064548975157062</v>
      </c>
      <c r="I225">
        <f ca="1">RAND()</f>
        <v>0.51292835423737337</v>
      </c>
      <c r="M225" t="str">
        <f ca="1">IF(LEN(J225)&lt;&gt;0,J225,VLOOKUP(D225+$B225,$BJ:$BK,MATCH($BK$1,$BJ$1:$BK$1,0),1))</f>
        <v>안 지정 캐릭터 PP 일반등급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60433</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10</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3000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514</v>
      </c>
      <c r="AD225">
        <v>1</v>
      </c>
      <c r="AE225" t="s">
        <v>98</v>
      </c>
      <c r="AF225">
        <v>209</v>
      </c>
      <c r="AG225">
        <v>99</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전설</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망명자의 도끼</v>
      </c>
      <c r="AL225">
        <v>1</v>
      </c>
      <c r="AM225" t="str">
        <f ca="1">IF(ROW()=2,AN225,OFFSET(AM225,-1,0)&amp;IF(LEN(AN225)=0,"",","&amp;AN225))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{"dy":23,"sl":3,"tp":"fe","vl":"Equip0403","cn":1,"pt":"DI","pp":209,"pr":99}</v>
      </c>
    </row>
    <row r="226" spans="1:40">
      <c r="A226">
        <v>23</v>
      </c>
      <c r="B226">
        <v>4</v>
      </c>
      <c r="C226">
        <f>IF(B226&lt;=9,0,
IF(B226=10,1,2))</f>
        <v>0</v>
      </c>
      <c r="D226">
        <f ca="1">RAND()</f>
        <v>0.41461016012521656</v>
      </c>
      <c r="E226">
        <f ca="1">RAND()</f>
        <v>0.79490562584468683</v>
      </c>
      <c r="F226">
        <f ca="1">RAND()</f>
        <v>0.95795858599045114</v>
      </c>
      <c r="G226">
        <f ca="1">RAND()</f>
        <v>0.88300213981403441</v>
      </c>
      <c r="H226">
        <f ca="1">RAND()</f>
        <v>0.86724063733586665</v>
      </c>
      <c r="I226">
        <f ca="1">RAND()</f>
        <v>0.27933507178133743</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79490</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12</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3600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427</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0.47809527645835959</v>
      </c>
      <c r="E227">
        <f ca="1">RAND()</f>
        <v>0.67901422809289469</v>
      </c>
      <c r="F227">
        <f ca="1">RAND()</f>
        <v>0.38513249796121829</v>
      </c>
      <c r="G227">
        <f ca="1">RAND()</f>
        <v>0.34861122417036916</v>
      </c>
      <c r="H227">
        <f ca="1">RAND()</f>
        <v>0.24501719538421518</v>
      </c>
      <c r="I227">
        <f ca="1">RAND()</f>
        <v>3.9300247795166054E-2</v>
      </c>
      <c r="M227" t="str">
        <f ca="1">IF(LEN(J227)&lt;&gt;0,J227,VLOOKUP(D227+$B227,$BJ:$BK,MATCH($BK$1,$BJ$1:$BK$1,0),1))</f>
        <v>지정 장비</v>
      </c>
      <c r="N227" t="str">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Equip6001</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1</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1700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375</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0.62239481982592293</v>
      </c>
      <c r="E228">
        <f ca="1">RAND()</f>
        <v>0.2504854624063354</v>
      </c>
      <c r="F228">
        <f ca="1">RAND()</f>
        <v>0.36089517669428128</v>
      </c>
      <c r="G228">
        <f ca="1">RAND()</f>
        <v>7.9582789399524678E-2</v>
      </c>
      <c r="H228">
        <f ca="1">RAND()</f>
        <v>0.80527958536378708</v>
      </c>
      <c r="I228">
        <f ca="1">RAND()</f>
        <v>0.41985127058880767</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Equip3002</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GO</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700</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511</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해골 벽</v>
      </c>
      <c r="AL228">
        <v>1</v>
      </c>
      <c r="AM228" t="str">
        <f ca="1">IF(ROW()=2,AN228,OFFSET(AM228,-1,0)&amp;IF(LEN(AN228)=0,"",","&amp;AN228))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{"dy":23,"sl":6,"tp":"fe","vl":"Equip7002","cn":1,"pt":"GO","pr":1700}</v>
      </c>
    </row>
    <row r="229" spans="1:40">
      <c r="A229">
        <v>23</v>
      </c>
      <c r="B229">
        <v>7</v>
      </c>
      <c r="C229">
        <f>IF(B229&lt;=9,0,
IF(B229=10,1,2))</f>
        <v>0</v>
      </c>
      <c r="D229">
        <f ca="1">RAND()</f>
        <v>0.6234469835792289</v>
      </c>
      <c r="E229">
        <f ca="1">RAND()</f>
        <v>0.32421689693199685</v>
      </c>
      <c r="F229">
        <f ca="1">RAND()</f>
        <v>0.93977564244103584</v>
      </c>
      <c r="G229">
        <f ca="1">RAND()</f>
        <v>0.64201520028257764</v>
      </c>
      <c r="H229">
        <f ca="1">RAND()</f>
        <v>0.44727957579307986</v>
      </c>
      <c r="I229">
        <f ca="1">RAND()</f>
        <v>0.72092039231707183</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Equip3301</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7700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512</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우주의 조각</v>
      </c>
      <c r="AL229">
        <v>1</v>
      </c>
      <c r="AM229" t="str">
        <f ca="1">IF(ROW()=2,AN229,OFFSET(AM229,-1,0)&amp;IF(LEN(AN229)=0,"",","&amp;AN229))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{"dy":23,"sl":7,"tp":"fe","vl":"Equip8301","cn":1,"pt":"GO","pr":74200}</v>
      </c>
    </row>
    <row r="230" spans="1:40">
      <c r="A230">
        <v>23</v>
      </c>
      <c r="B230">
        <v>8</v>
      </c>
      <c r="C230">
        <f>IF(B230&lt;=9,0,
IF(B230=10,1,2))</f>
        <v>0</v>
      </c>
      <c r="D230">
        <f ca="1">RAND()</f>
        <v>0.41758886718704558</v>
      </c>
      <c r="E230">
        <f ca="1">RAND()</f>
        <v>0.71233214457517358</v>
      </c>
      <c r="F230">
        <f ca="1">RAND()</f>
        <v>0.78754936766837724</v>
      </c>
      <c r="G230">
        <f ca="1">RAND()</f>
        <v>1.4187417248287426E-2</v>
      </c>
      <c r="H230">
        <f ca="1">RAND()</f>
        <v>0.88743463500651276</v>
      </c>
      <c r="I230">
        <f ca="1">RAND()</f>
        <v>0.27087422417637896</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fl1</v>
      </c>
      <c r="AB230" t="s">
        <v>87</v>
      </c>
      <c r="AC230" t="s">
        <v>516</v>
      </c>
      <c r="AD230">
        <v>1</v>
      </c>
      <c r="AE230" t="s">
        <v>129</v>
      </c>
      <c r="AF230">
        <v>57</v>
      </c>
      <c r="AG230">
        <v>39</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그루퍼스</v>
      </c>
      <c r="AL230">
        <v>1</v>
      </c>
      <c r="AM230" t="str">
        <f ca="1">IF(ROW()=2,AN230,OFFSET(AM230,-1,0)&amp;IF(LEN(AN230)=0,"",","&amp;AN230))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{"dy":23,"sl":8,"tp":"fl1","vl":"Actor2010","cn":1,"pt":"DI","pp":57,"pr":39}</v>
      </c>
    </row>
    <row r="231" spans="1:40">
      <c r="A231">
        <v>23</v>
      </c>
      <c r="B231">
        <v>9</v>
      </c>
      <c r="C231">
        <f>IF(B231&lt;=9,0,
IF(B231=10,1,2))</f>
        <v>0</v>
      </c>
      <c r="D231">
        <f ca="1">RAND()</f>
        <v>0.31377179444119774</v>
      </c>
      <c r="E231">
        <f ca="1">RAND()</f>
        <v>0.23315924454789594</v>
      </c>
      <c r="F231">
        <f ca="1">RAND()</f>
        <v>0.10577070053651505</v>
      </c>
      <c r="G231">
        <f ca="1">RAND()</f>
        <v>0.81803386715767024</v>
      </c>
      <c r="H231">
        <f ca="1">RAND()</f>
        <v>0.1292089970612823</v>
      </c>
      <c r="I231">
        <f ca="1">RAND()</f>
        <v>0.10364560184521709</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fl1</v>
      </c>
      <c r="AB231" t="s">
        <v>87</v>
      </c>
      <c r="AC231" t="s">
        <v>517</v>
      </c>
      <c r="AD231">
        <v>1</v>
      </c>
      <c r="AE231" t="s">
        <v>129</v>
      </c>
      <c r="AF231">
        <v>57</v>
      </c>
      <c r="AG231">
        <v>39</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헤르윈</v>
      </c>
      <c r="AL231">
        <v>1</v>
      </c>
      <c r="AM231" t="str">
        <f ca="1">IF(ROW()=2,AN231,OFFSET(AM231,-1,0)&amp;IF(LEN(AN231)=0,"",","&amp;AN231))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{"dy":23,"sl":9,"tp":"fl1","vl":"Actor0007","cn":1,"pt":"DI","pp":57,"pr":39}</v>
      </c>
    </row>
    <row r="232" spans="1:40">
      <c r="A232">
        <v>24</v>
      </c>
      <c r="B232">
        <v>0</v>
      </c>
      <c r="C232">
        <f>IF(B232&lt;=9,0,
IF(B232=10,1,2))</f>
        <v>0</v>
      </c>
      <c r="D232">
        <f ca="1">RAND()</f>
        <v>0.20274957876494082</v>
      </c>
      <c r="E232">
        <f ca="1">RAND()</f>
        <v>0.35883583412381959</v>
      </c>
      <c r="F232">
        <f ca="1">RAND()</f>
        <v>0.53109378686833475</v>
      </c>
      <c r="G232">
        <f ca="1">RAND()</f>
        <v>0.20180011384575702</v>
      </c>
      <c r="H232">
        <f ca="1">RAND()</f>
        <v>0.16630791838269265</v>
      </c>
      <c r="I232">
        <f ca="1">RAND()</f>
        <v>0.30866144821338426</v>
      </c>
      <c r="M232" t="str">
        <f ca="1">IF(LEN(J232)&lt;&gt;0,J232,VLOOKUP(D232+$B232,$BJ:$BK,MATCH($BK$1,$BJ$1:$BK$1,0),1))</f>
        <v>지정 장비</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Equip3002</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GO</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700</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375</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0.97755623281964754</v>
      </c>
      <c r="E233">
        <f ca="1">RAND()</f>
        <v>0.38480294023501105</v>
      </c>
      <c r="F233">
        <f ca="1">RAND()</f>
        <v>0.94834922488086948</v>
      </c>
      <c r="G233">
        <f ca="1">RAND()</f>
        <v>0.87880833430038552</v>
      </c>
      <c r="H233">
        <f ca="1">RAND()</f>
        <v>0.85888135760942153</v>
      </c>
      <c r="I233">
        <f ca="1">RAND()</f>
        <v>0.9875226796854002</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Equip3102</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GO</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1500</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374</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0.81169962394063666</v>
      </c>
      <c r="E234">
        <f ca="1">RAND()</f>
        <v>0.23548290066400135</v>
      </c>
      <c r="F234">
        <f ca="1">RAND()</f>
        <v>0.59980949741894651</v>
      </c>
      <c r="G234">
        <f ca="1">RAND()</f>
        <v>0.73696842702762022</v>
      </c>
      <c r="H234">
        <f ca="1">RAND()</f>
        <v>0.2178917623358263</v>
      </c>
      <c r="I234">
        <f ca="1">RAND()</f>
        <v>0.61485476567784214</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23548</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5</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1500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3.2880267102511573E-2</v>
      </c>
      <c r="E235">
        <f ca="1">RAND()</f>
        <v>0.26828061159947136</v>
      </c>
      <c r="F235">
        <f ca="1">RAND()</f>
        <v>0.3839312122202746</v>
      </c>
      <c r="G235">
        <f ca="1">RAND()</f>
        <v>0.32119350434198402</v>
      </c>
      <c r="H235">
        <f ca="1">RAND()</f>
        <v>0.51646591729875135</v>
      </c>
      <c r="I235">
        <f ca="1">RAND()</f>
        <v>0.44981664451122449</v>
      </c>
      <c r="M235" t="str">
        <f ca="1">IF(LEN(J235)&lt;&gt;0,J235,VLOOKUP(D235+$B235,$BJ:$BK,MATCH($BK$1,$BJ$1:$BK$1,0),1))</f>
        <v>안 지정 캐릭터 PP 영웅등급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26828</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6</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1800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515</v>
      </c>
      <c r="AD235">
        <v>1</v>
      </c>
      <c r="AE235" t="s">
        <v>98</v>
      </c>
      <c r="AF235">
        <v>189</v>
      </c>
      <c r="AG235">
        <v>59</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전설</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나선형 단검</v>
      </c>
      <c r="AL235">
        <v>1</v>
      </c>
      <c r="AM235" t="str">
        <f ca="1">IF(ROW()=2,AN235,OFFSET(AM235,-1,0)&amp;IF(LEN(AN235)=0,"",","&amp;AN235))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{"dy":24,"sl":3,"tp":"fe","vl":"Equip1402","cn":1,"pt":"DI","pp":189,"pr":59}</v>
      </c>
    </row>
    <row r="236" spans="1:40">
      <c r="A236">
        <v>24</v>
      </c>
      <c r="B236">
        <v>4</v>
      </c>
      <c r="C236">
        <f>IF(B236&lt;=9,0,
IF(B236=10,1,2))</f>
        <v>0</v>
      </c>
      <c r="D236">
        <f ca="1">RAND()</f>
        <v>0.2821579350981952</v>
      </c>
      <c r="E236">
        <f ca="1">RAND()</f>
        <v>0.6868786950251059</v>
      </c>
      <c r="F236">
        <f ca="1">RAND()</f>
        <v>0.56208193960065034</v>
      </c>
      <c r="G236">
        <f ca="1">RAND()</f>
        <v>9.6935498885951876E-2</v>
      </c>
      <c r="H236">
        <f ca="1">RAND()</f>
        <v>0.33816207423727784</v>
      </c>
      <c r="I236">
        <f ca="1">RAND()</f>
        <v>0.85665543951368006</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68687</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11</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3300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396</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떠오르는 태양</v>
      </c>
      <c r="AL236">
        <v>1</v>
      </c>
      <c r="AM236" t="str">
        <f ca="1">IF(ROW()=2,AN236,OFFSET(AM236,-1,0)&amp;IF(LEN(AN236)=0,"",","&amp;AN236))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{"dy":24,"sl":4,"tp":"fe","vl":"Equip3002","cn":1,"pt":"GO","pr":700}</v>
      </c>
    </row>
    <row r="237" spans="1:40">
      <c r="A237">
        <v>24</v>
      </c>
      <c r="B237">
        <v>5</v>
      </c>
      <c r="C237">
        <f>IF(B237&lt;=9,0,
IF(B237=10,1,2))</f>
        <v>0</v>
      </c>
      <c r="D237">
        <f ca="1">RAND()</f>
        <v>7.6158912890464059E-2</v>
      </c>
      <c r="E237">
        <f ca="1">RAND()</f>
        <v>0.18375491847765191</v>
      </c>
      <c r="F237">
        <f ca="1">RAND()</f>
        <v>0.88130864412212206</v>
      </c>
      <c r="G237">
        <f ca="1">RAND()</f>
        <v>0.87411734454846879</v>
      </c>
      <c r="H237">
        <f ca="1">RAND()</f>
        <v>0.65897848755184185</v>
      </c>
      <c r="I237">
        <f ca="1">RAND()</f>
        <v>0.78035534035808407</v>
      </c>
      <c r="M237" t="str">
        <f ca="1">IF(LEN(J237)&lt;&gt;0,J237,VLOOKUP(D237+$B237,$BJ:$BK,MATCH($BK$1,$BJ$1:$BK$1,0),1))</f>
        <v>지정 장비</v>
      </c>
      <c r="N237" t="str">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Equip1202</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GO</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3300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441</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결사대의 활</v>
      </c>
      <c r="AL237">
        <v>1</v>
      </c>
      <c r="AM237" t="str">
        <f ca="1">IF(ROW()=2,AN237,OFFSET(AM237,-1,0)&amp;IF(LEN(AN237)=0,"",","&amp;AN237))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{"dy":24,"sl":5,"tp":"fe","vl":"Equip2101","cn":1,"pt":"GO","pr":1100}</v>
      </c>
    </row>
    <row r="238" spans="1:40">
      <c r="A238">
        <v>24</v>
      </c>
      <c r="B238">
        <v>6</v>
      </c>
      <c r="C238">
        <f>IF(B238&lt;=9,0,
IF(B238=10,1,2))</f>
        <v>0</v>
      </c>
      <c r="D238">
        <f ca="1">RAND()</f>
        <v>5.2362733336517531E-2</v>
      </c>
      <c r="E238">
        <f ca="1">RAND()</f>
        <v>0.65456993447579181</v>
      </c>
      <c r="F238">
        <f ca="1">RAND()</f>
        <v>0.18497033113479056</v>
      </c>
      <c r="G238">
        <f ca="1">RAND()</f>
        <v>0.36770724729731685</v>
      </c>
      <c r="H238">
        <f ca="1">RAND()</f>
        <v>0.26532031423104541</v>
      </c>
      <c r="I238">
        <f ca="1">RAND()</f>
        <v>0.82894302631920969</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Equip6301</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GO</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22900</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0.20019389775496566</v>
      </c>
      <c r="E239">
        <f ca="1">RAND()</f>
        <v>8.861279700971636E-2</v>
      </c>
      <c r="F239">
        <f ca="1">RAND()</f>
        <v>0.80637258535725154</v>
      </c>
      <c r="G239">
        <f ca="1">RAND()</f>
        <v>0.59446481107564908</v>
      </c>
      <c r="H239">
        <f ca="1">RAND()</f>
        <v>0.38362835347863644</v>
      </c>
      <c r="I239">
        <f ca="1">RAND()</f>
        <v>0.44974250856466214</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Equip1001</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700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378</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버블 블래스터</v>
      </c>
      <c r="AL239">
        <v>1</v>
      </c>
      <c r="AM239" t="str">
        <f ca="1">IF(ROW()=2,AN239,OFFSET(AM239,-1,0)&amp;IF(LEN(AN239)=0,"",","&amp;AN239))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{"dy":24,"sl":7,"tp":"fe","vl":"Equip6102","cn":1,"pt":"GO","pr":3100}</v>
      </c>
    </row>
    <row r="240" spans="1:40">
      <c r="A240">
        <v>24</v>
      </c>
      <c r="B240">
        <v>8</v>
      </c>
      <c r="C240">
        <f>IF(B240&lt;=9,0,
IF(B240=10,1,2))</f>
        <v>0</v>
      </c>
      <c r="D240">
        <f ca="1">RAND()</f>
        <v>0.86015587427905438</v>
      </c>
      <c r="E240">
        <f ca="1">RAND()</f>
        <v>0.57018119102876785</v>
      </c>
      <c r="F240">
        <f ca="1">RAND()</f>
        <v>0.92303960580691946</v>
      </c>
      <c r="G240">
        <f ca="1">RAND()</f>
        <v>3.4355298452778849E-2</v>
      </c>
      <c r="H240">
        <f ca="1">RAND()</f>
        <v>0.52522768177020729</v>
      </c>
      <c r="I240">
        <f ca="1">RAND()</f>
        <v>0.19947362823356729</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fl5</v>
      </c>
      <c r="AB240" t="s">
        <v>473</v>
      </c>
      <c r="AC240" t="s">
        <v>518</v>
      </c>
      <c r="AD240">
        <v>1</v>
      </c>
      <c r="AE240" t="s">
        <v>129</v>
      </c>
      <c r="AF240">
        <v>90</v>
      </c>
      <c r="AG240">
        <v>59</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튤린</v>
      </c>
      <c r="AL240">
        <v>1</v>
      </c>
      <c r="AM240" t="str">
        <f ca="1">IF(ROW()=2,AN240,OFFSET(AM240,-1,0)&amp;IF(LEN(AN240)=0,"",","&amp;AN240))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{"dy":24,"sl":8,"tp":"fl5","vl":"Actor0037","cn":1,"pt":"DI","pp":90,"pr":59}</v>
      </c>
    </row>
    <row r="241" spans="1:40">
      <c r="A241">
        <v>24</v>
      </c>
      <c r="B241">
        <v>9</v>
      </c>
      <c r="C241">
        <f>IF(B241&lt;=9,0,
IF(B241=10,1,2))</f>
        <v>0</v>
      </c>
      <c r="D241">
        <f ca="1">RAND()</f>
        <v>0.53579479566787314</v>
      </c>
      <c r="E241">
        <f ca="1">RAND()</f>
        <v>0.69812697308669935</v>
      </c>
      <c r="F241">
        <f ca="1">RAND()</f>
        <v>0.37203207504419544</v>
      </c>
      <c r="G241">
        <f ca="1">RAND()</f>
        <v>8.6707331913543406E-2</v>
      </c>
      <c r="H241">
        <f ca="1">RAND()</f>
        <v>0.63911505699080284</v>
      </c>
      <c r="I241">
        <f ca="1">RAND()</f>
        <v>0.40380328023577461</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fl6</v>
      </c>
      <c r="AB241" t="s">
        <v>474</v>
      </c>
      <c r="AC241" t="s">
        <v>518</v>
      </c>
      <c r="AD241">
        <v>1</v>
      </c>
      <c r="AE241" t="s">
        <v>129</v>
      </c>
      <c r="AF241">
        <v>90</v>
      </c>
      <c r="AG241">
        <v>59</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튤린</v>
      </c>
      <c r="AL241">
        <v>1</v>
      </c>
      <c r="AM241" t="str">
        <f ca="1">IF(ROW()=2,AN241,OFFSET(AM241,-1,0)&amp;IF(LEN(AN241)=0,"",","&amp;AN241))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{"dy":24,"sl":9,"tp":"fl6","vl":"Actor0037","cn":1,"pt":"DI","pp":90,"pr":59}</v>
      </c>
    </row>
    <row r="242" spans="1:40">
      <c r="A242">
        <v>25</v>
      </c>
      <c r="B242">
        <v>0</v>
      </c>
      <c r="C242">
        <f>IF(B242&lt;=9,0,
IF(B242=10,1,2))</f>
        <v>0</v>
      </c>
      <c r="D242">
        <f ca="1">RAND()</f>
        <v>0.52677622897605736</v>
      </c>
      <c r="E242">
        <f ca="1">RAND()</f>
        <v>0.56939865364988629</v>
      </c>
      <c r="F242">
        <f ca="1">RAND()</f>
        <v>0.30162040048252658</v>
      </c>
      <c r="G242">
        <f ca="1">RAND()</f>
        <v>0.65192425791936814</v>
      </c>
      <c r="H242">
        <f ca="1">RAND()</f>
        <v>0.83513514573797631</v>
      </c>
      <c r="I242">
        <f ca="1">RAND()</f>
        <v>0.54315669953168555</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Equip5001</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GO</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800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402</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용사의 단검</v>
      </c>
      <c r="AL242">
        <v>1</v>
      </c>
      <c r="AM242" t="str">
        <f ca="1">IF(ROW()=2,AN242,OFFSET(AM242,-1,0)&amp;IF(LEN(AN242)=0,"",","&amp;AN242))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{"dy":25,"sl":0,"tp":"fe","vl":"Equip1001","cn":1,"pt":"GO","pr":800}</v>
      </c>
    </row>
    <row r="243" spans="1:40">
      <c r="A243">
        <v>25</v>
      </c>
      <c r="B243">
        <v>1</v>
      </c>
      <c r="C243">
        <f>IF(B243&lt;=9,0,
IF(B243=10,1,2))</f>
        <v>0</v>
      </c>
      <c r="D243">
        <f ca="1">RAND()</f>
        <v>0.28388438669673755</v>
      </c>
      <c r="E243">
        <f ca="1">RAND()</f>
        <v>0.62611017128814284</v>
      </c>
      <c r="F243">
        <f ca="1">RAND()</f>
        <v>0.30768176734228159</v>
      </c>
      <c r="G243">
        <f ca="1">RAND()</f>
        <v>1.1103558028949689E-2</v>
      </c>
      <c r="H243">
        <f ca="1">RAND()</f>
        <v>0.17179813937353317</v>
      </c>
      <c r="I243">
        <f ca="1">RAND()</f>
        <v>0.91719694456423495</v>
      </c>
      <c r="J243" t="s">
        <v>82</v>
      </c>
      <c r="K243" t="s">
        <v>513</v>
      </c>
      <c r="M243" t="str">
        <f>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Equip0403</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DI</v>
      </c>
      <c r="Q243">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30</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24</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전설</v>
      </c>
      <c r="U243" t="s">
        <v>82</v>
      </c>
      <c r="V243" t="s">
        <v>292</v>
      </c>
      <c r="W243">
        <v>1</v>
      </c>
      <c r="X243" t="s">
        <v>125</v>
      </c>
      <c r="Z243">
        <v>1500</v>
      </c>
      <c r="AA243" t="str">
        <f ca="1">IF(ISBLANK(AB243),"",
VLOOKUP(AB243,OFFSET(INDIRECT("$A:$B"),0,MATCH(AB$1&amp;"_Verify",INDIRECT("$1:$1"),0)-1),2,0)
)</f>
        <v>fe</v>
      </c>
      <c r="AB243" t="s">
        <v>82</v>
      </c>
      <c r="AC243" t="s">
        <v>416</v>
      </c>
      <c r="AD243">
        <v>1</v>
      </c>
      <c r="AE243" t="s">
        <v>125</v>
      </c>
      <c r="AG243">
        <v>2500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작은 별 완드</v>
      </c>
      <c r="AL243">
        <v>1</v>
      </c>
      <c r="AM243" t="str">
        <f ca="1">IF(ROW()=2,AN243,OFFSET(AM243,-1,0)&amp;IF(LEN(AN243)=0,"",","&amp;AN243))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{"dy":25,"sl":1,"tp":"fe","vl":"Equip3202","cn":1,"pt":"GO","pr":2500}</v>
      </c>
    </row>
    <row r="244" spans="1:40">
      <c r="A244">
        <v>25</v>
      </c>
      <c r="B244">
        <v>2</v>
      </c>
      <c r="C244">
        <f>IF(B244&lt;=9,0,
IF(B244=10,1,2))</f>
        <v>0</v>
      </c>
      <c r="D244">
        <f ca="1">RAND()</f>
        <v>0.33443295309842203</v>
      </c>
      <c r="E244">
        <f ca="1">RAND()</f>
        <v>0.49352024003219364</v>
      </c>
      <c r="F244">
        <f ca="1">RAND()</f>
        <v>0.39769908564716705</v>
      </c>
      <c r="G244">
        <f ca="1">RAND()</f>
        <v>0.29923738839458092</v>
      </c>
      <c r="H244">
        <f ca="1">RAND()</f>
        <v>7.9923750015197248E-2</v>
      </c>
      <c r="I244">
        <f ca="1">RAND()</f>
        <v>0.45653934460532186</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49352</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8</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2400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489</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노장의 친구</v>
      </c>
      <c r="AL244">
        <v>1</v>
      </c>
      <c r="AM244" t="str">
        <f ca="1">IF(ROW()=2,AN244,OFFSET(AM244,-1,0)&amp;IF(LEN(AN244)=0,"",","&amp;AN244))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{"dy":25,"sl":2,"tp":"fe","vl":"Equip5101","cn":1,"pt":"GO","pr":1200}</v>
      </c>
    </row>
    <row r="245" spans="1:40">
      <c r="A245">
        <v>25</v>
      </c>
      <c r="B245">
        <v>3</v>
      </c>
      <c r="C245">
        <f>IF(B245&lt;=9,0,
IF(B245=10,1,2))</f>
        <v>0</v>
      </c>
      <c r="D245">
        <f ca="1">RAND()</f>
        <v>0.45422662710428141</v>
      </c>
      <c r="E245">
        <f ca="1">RAND()</f>
        <v>0.64449061648450623</v>
      </c>
      <c r="F245">
        <f ca="1">RAND()</f>
        <v>0.57911713638261231</v>
      </c>
      <c r="G245">
        <f ca="1">RAND()</f>
        <v>0.32778719134500045</v>
      </c>
      <c r="H245">
        <f ca="1">RAND()</f>
        <v>0.80802670970819945</v>
      </c>
      <c r="I245">
        <f ca="1">RAND()</f>
        <v>0.5333337009156085</v>
      </c>
      <c r="M245" t="str">
        <f ca="1">IF(LEN(J245)&lt;&gt;0,J245,VLOOKUP(D245+$B245,$BJ:$BK,MATCH($BK$1,$BJ$1:$BK$1,0),1))</f>
        <v>안 지정 캐릭터 PP 일반등급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64449</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10</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3000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0.69512358920711104</v>
      </c>
      <c r="E246">
        <f ca="1">RAND()</f>
        <v>0.91442822078155528</v>
      </c>
      <c r="F246">
        <f ca="1">RAND()</f>
        <v>0.65062449898208374</v>
      </c>
      <c r="G246">
        <f ca="1">RAND()</f>
        <v>0.41304436217123952</v>
      </c>
      <c r="H246">
        <f ca="1">RAND()</f>
        <v>0.37818250757791338</v>
      </c>
      <c r="I246">
        <f ca="1">RAND()</f>
        <v>6.4148218509507027E-2</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91442</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13</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3900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0.50847776721286331</v>
      </c>
      <c r="E247">
        <f ca="1">RAND()</f>
        <v>0.47601401314007963</v>
      </c>
      <c r="F247">
        <f ca="1">RAND()</f>
        <v>0.93454291018878433</v>
      </c>
      <c r="G247">
        <f ca="1">RAND()</f>
        <v>0.21373797564803076</v>
      </c>
      <c r="H247">
        <f ca="1">RAND()</f>
        <v>4.7659220933541691E-2</v>
      </c>
      <c r="I247">
        <f ca="1">RAND()</f>
        <v>0.65747162060611442</v>
      </c>
      <c r="M247" t="str">
        <f ca="1">IF(LEN(J247)&lt;&gt;0,J247,VLOOKUP(D247+$B247,$BJ:$BK,MATCH($BK$1,$BJ$1:$BK$1,0),1))</f>
        <v>안 지정 캐릭터 PP 영웅등급</v>
      </c>
      <c r="N247">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47601</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8</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2400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498</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스켈레톤 쉴드</v>
      </c>
      <c r="AL247">
        <v>1</v>
      </c>
      <c r="AM247" t="str">
        <f ca="1">IF(ROW()=2,AN247,OFFSET(AM247,-1,0)&amp;IF(LEN(AN247)=0,"",","&amp;AN247))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{"dy":25,"sl":5,"tp":"fe","vl":"Equip7102","cn":1,"pt":"GO","pr":3600}</v>
      </c>
    </row>
    <row r="248" spans="1:40">
      <c r="A248">
        <v>25</v>
      </c>
      <c r="B248">
        <v>6</v>
      </c>
      <c r="C248">
        <f>IF(B248&lt;=9,0,
IF(B248=10,1,2))</f>
        <v>0</v>
      </c>
      <c r="D248">
        <f ca="1">RAND()</f>
        <v>0.48756479830026955</v>
      </c>
      <c r="E248">
        <f ca="1">RAND()</f>
        <v>0.75769060688902468</v>
      </c>
      <c r="F248">
        <f ca="1">RAND()</f>
        <v>0.46551207496892721</v>
      </c>
      <c r="G248">
        <f ca="1">RAND()</f>
        <v>0.53823222893794065</v>
      </c>
      <c r="H248">
        <f ca="1">RAND()</f>
        <v>0.19176687057670405</v>
      </c>
      <c r="I248">
        <f ca="1">RAND()</f>
        <v>0.26454674266812084</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Equip7101</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GO</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3300</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0.27690874128495913</v>
      </c>
      <c r="E249">
        <f ca="1">RAND()</f>
        <v>0.32465161483954375</v>
      </c>
      <c r="F249">
        <f ca="1">RAND()</f>
        <v>0.77107076153918575</v>
      </c>
      <c r="G249">
        <f ca="1">RAND()</f>
        <v>0.47557499372377487</v>
      </c>
      <c r="H249">
        <f ca="1">RAND()</f>
        <v>0.53021449409290256</v>
      </c>
      <c r="I249">
        <f ca="1">RAND()</f>
        <v>0.90701408586624532</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Equip3301</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GO</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7900</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0.80295102704490562</v>
      </c>
      <c r="E250">
        <f ca="1">RAND()</f>
        <v>0.98126196246262432</v>
      </c>
      <c r="F250">
        <f ca="1">RAND()</f>
        <v>0.4994250119794249</v>
      </c>
      <c r="G250">
        <f ca="1">RAND()</f>
        <v>0.11380801065548041</v>
      </c>
      <c r="H250">
        <f ca="1">RAND()</f>
        <v>3.8721348356626217E-3</v>
      </c>
      <c r="I250">
        <f ca="1">RAND()</f>
        <v>8.4377927033316147E-2</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fl2</v>
      </c>
      <c r="AB250" t="s">
        <v>88</v>
      </c>
      <c r="AC250" t="s">
        <v>459</v>
      </c>
      <c r="AD250">
        <v>1</v>
      </c>
      <c r="AE250" t="s">
        <v>129</v>
      </c>
      <c r="AF250">
        <v>190</v>
      </c>
      <c r="AG250">
        <v>89</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슬로니카</v>
      </c>
      <c r="AL250">
        <v>1</v>
      </c>
      <c r="AM250" t="str">
        <f ca="1">IF(ROW()=2,AN250,OFFSET(AM250,-1,0)&amp;IF(LEN(AN250)=0,"",","&amp;AN250))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{"dy":25,"sl":8,"tp":"fl2","vl":"Actor3114","cn":1,"pt":"DI","pp":190,"pr":89}</v>
      </c>
    </row>
    <row r="251" spans="1:40">
      <c r="A251">
        <v>25</v>
      </c>
      <c r="B251">
        <v>9</v>
      </c>
      <c r="C251">
        <f>IF(B251&lt;=9,0,
IF(B251=10,1,2))</f>
        <v>0</v>
      </c>
      <c r="D251">
        <f ca="1">RAND()</f>
        <v>0.74248612415687953</v>
      </c>
      <c r="E251">
        <f ca="1">RAND()</f>
        <v>0.28030888590268266</v>
      </c>
      <c r="F251">
        <f ca="1">RAND()</f>
        <v>0.30566943498622545</v>
      </c>
      <c r="G251">
        <f ca="1">RAND()</f>
        <v>0.925808095290516</v>
      </c>
      <c r="H251">
        <f ca="1">RAND()</f>
        <v>0.20629822656511487</v>
      </c>
      <c r="I251">
        <f ca="1">RAND()</f>
        <v>0.34468609511888415</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fl3</v>
      </c>
      <c r="AB251" t="s">
        <v>89</v>
      </c>
      <c r="AC251" t="s">
        <v>459</v>
      </c>
      <c r="AD251">
        <v>1</v>
      </c>
      <c r="AE251" t="s">
        <v>129</v>
      </c>
      <c r="AF251">
        <v>230</v>
      </c>
      <c r="AG251">
        <v>129</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슬로니카</v>
      </c>
      <c r="AL251">
        <v>1</v>
      </c>
      <c r="AM251" t="str">
        <f ca="1">IF(ROW()=2,AN251,OFFSET(AM251,-1,0)&amp;IF(LEN(AN251)=0,"",","&amp;AN251))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{"dy":25,"sl":9,"tp":"fl3","vl":"Actor3114","cn":1,"pt":"DI","pp":230,"pr":129}</v>
      </c>
    </row>
    <row r="252" spans="1:40">
      <c r="A252">
        <v>26</v>
      </c>
      <c r="B252">
        <v>0</v>
      </c>
      <c r="C252">
        <f>IF(B252&lt;=9,0,
IF(B252=10,1,2))</f>
        <v>0</v>
      </c>
      <c r="D252">
        <f ca="1">RAND()</f>
        <v>0.52238765846557267</v>
      </c>
      <c r="E252">
        <f ca="1">RAND()</f>
        <v>7.3556891323710905E-2</v>
      </c>
      <c r="F252">
        <f ca="1">RAND()</f>
        <v>0.66622450568237135</v>
      </c>
      <c r="G252">
        <f ca="1">RAND()</f>
        <v>0.69990433717143563</v>
      </c>
      <c r="H252">
        <f ca="1">RAND()</f>
        <v>0.87760407402448526</v>
      </c>
      <c r="I252">
        <f ca="1">RAND()</f>
        <v>6.4334861783520103E-2</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Equip0202</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GO</v>
      </c>
      <c r="Q252" t="str">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삭제</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2500</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
      </c>
      <c r="U252" t="s">
        <v>82</v>
      </c>
      <c r="V252" t="s">
        <v>191</v>
      </c>
      <c r="W252">
        <v>1</v>
      </c>
      <c r="X252" t="s">
        <v>125</v>
      </c>
      <c r="Z252">
        <v>1900</v>
      </c>
      <c r="AA252" t="str">
        <f ca="1">IF(ISBLANK(AB252),"",
VLOOKUP(AB252,OFFSET(INDIRECT("$A:$B"),0,MATCH(AB$1&amp;"_Verify",INDIRECT("$1:$1"),0)-1),2,0)
)</f>
        <v>fe</v>
      </c>
      <c r="AB252" t="s">
        <v>82</v>
      </c>
      <c r="AC252" t="s">
        <v>483</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야만인의 분노</v>
      </c>
      <c r="AL252">
        <v>1</v>
      </c>
      <c r="AM252" t="str">
        <f ca="1">IF(ROW()=2,AN252,OFFSET(AM252,-1,0)&amp;IF(LEN(AN252)=0,"",","&amp;AN252))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{"dy":26,"sl":0,"tp":"fe","vl":"Equip0201","cn":1,"pt":"GO","pr":3100}</v>
      </c>
    </row>
    <row r="253" spans="1:40">
      <c r="A253">
        <v>26</v>
      </c>
      <c r="B253">
        <v>1</v>
      </c>
      <c r="C253">
        <f>IF(B253&lt;=9,0,
IF(B253=10,1,2))</f>
        <v>0</v>
      </c>
      <c r="D253">
        <f ca="1">RAND()</f>
        <v>0.78940060294682235</v>
      </c>
      <c r="E253">
        <f ca="1">RAND()</f>
        <v>0.14229220815778187</v>
      </c>
      <c r="F253">
        <f ca="1">RAND()</f>
        <v>0.30719042733806423</v>
      </c>
      <c r="G253">
        <f ca="1">RAND()</f>
        <v>0.33698263265822381</v>
      </c>
      <c r="H253">
        <f ca="1">RAND()</f>
        <v>3.772655031388239E-2</v>
      </c>
      <c r="I253">
        <f ca="1">RAND()</f>
        <v>0.22811757119759779</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Equip1101</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GO</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1100</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0.29593167154059508</v>
      </c>
      <c r="E254">
        <f ca="1">RAND()</f>
        <v>0.41840165235746218</v>
      </c>
      <c r="F254">
        <f ca="1">RAND()</f>
        <v>0.33607608196767835</v>
      </c>
      <c r="G254">
        <f ca="1">RAND()</f>
        <v>0.86846459567161038</v>
      </c>
      <c r="H254">
        <f ca="1">RAND()</f>
        <v>0.35030576304335881</v>
      </c>
      <c r="I254">
        <f ca="1">RAND()</f>
        <v>0.81063843733334562</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41840</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8</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2400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0.58664840173306954</v>
      </c>
      <c r="E255">
        <f ca="1">RAND()</f>
        <v>0.72675481535010567</v>
      </c>
      <c r="F255">
        <f ca="1">RAND()</f>
        <v>0.17998813035802408</v>
      </c>
      <c r="G255">
        <f ca="1">RAND()</f>
        <v>0.30899638166342691</v>
      </c>
      <c r="H255">
        <f ca="1">RAND()</f>
        <v>0.34432006259994508</v>
      </c>
      <c r="I255">
        <f ca="1">RAND()</f>
        <v>0.18995264990615823</v>
      </c>
      <c r="M255" t="str">
        <f ca="1">IF(LEN(J255)&lt;&gt;0,J255,VLOOKUP(D255+$B255,$BJ:$BK,MATCH($BK$1,$BJ$1:$BK$1,0),1))</f>
        <v>안 지정 캐릭터 PP 일반등급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72675</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11</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3300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519</v>
      </c>
      <c r="AD255">
        <v>1</v>
      </c>
      <c r="AE255" t="s">
        <v>129</v>
      </c>
      <c r="AF255">
        <v>219</v>
      </c>
      <c r="AG255">
        <v>139</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전설</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실체화된 마나</v>
      </c>
      <c r="AL255">
        <v>1</v>
      </c>
      <c r="AM255" t="str">
        <f ca="1">IF(ROW()=2,AN255,OFFSET(AM255,-1,0)&amp;IF(LEN(AN255)=0,"",","&amp;AN255))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{"dy":26,"sl":3,"tp":"fe","vl":"Equip3402","cn":1,"pt":"DI","pp":219,"pr":139}</v>
      </c>
    </row>
    <row r="256" spans="1:40">
      <c r="A256">
        <v>26</v>
      </c>
      <c r="B256">
        <v>4</v>
      </c>
      <c r="C256">
        <f>IF(B256&lt;=9,0,
IF(B256=10,1,2))</f>
        <v>0</v>
      </c>
      <c r="D256">
        <f ca="1">RAND()</f>
        <v>0.10876423522675449</v>
      </c>
      <c r="E256">
        <f ca="1">RAND()</f>
        <v>0.5377107320083967</v>
      </c>
      <c r="F256">
        <f ca="1">RAND()</f>
        <v>0.99388526140529521</v>
      </c>
      <c r="G256">
        <f ca="1">RAND()</f>
        <v>0.8644097800749786</v>
      </c>
      <c r="H256">
        <f ca="1">RAND()</f>
        <v>0.56404342839406607</v>
      </c>
      <c r="I256">
        <f ca="1">RAND()</f>
        <v>0.83069348987607639</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53771</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9</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2700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441</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결사대의 활</v>
      </c>
      <c r="AL256">
        <v>1</v>
      </c>
      <c r="AM256" t="str">
        <f ca="1">IF(ROW()=2,AN256,OFFSET(AM256,-1,0)&amp;IF(LEN(AN256)=0,"",","&amp;AN256))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{"dy":26,"sl":4,"tp":"fe","vl":"Equip2101","cn":1,"pt":"GO","pr":1200}</v>
      </c>
    </row>
    <row r="257" spans="1:40">
      <c r="A257">
        <v>26</v>
      </c>
      <c r="B257">
        <v>5</v>
      </c>
      <c r="C257">
        <f>IF(B257&lt;=9,0,
IF(B257=10,1,2))</f>
        <v>0</v>
      </c>
      <c r="D257">
        <f ca="1">RAND()</f>
        <v>0.61679703624856674</v>
      </c>
      <c r="E257">
        <f ca="1">RAND()</f>
        <v>0.75389192467647137</v>
      </c>
      <c r="F257">
        <f ca="1">RAND()</f>
        <v>0.37504230646872805</v>
      </c>
      <c r="G257">
        <f ca="1">RAND()</f>
        <v>0.44213420658157709</v>
      </c>
      <c r="H257">
        <f ca="1">RAND()</f>
        <v>0.69407887285488734</v>
      </c>
      <c r="I257">
        <f ca="1">RAND()</f>
        <v>0.12254313918664084</v>
      </c>
      <c r="M257" t="str">
        <f ca="1">IF(LEN(J257)&lt;&gt;0,J257,VLOOKUP(D257+$B257,$BJ:$BK,MATCH($BK$1,$BJ$1:$BK$1,0),1))</f>
        <v>안 지정 캐릭터 PP 영웅등급</v>
      </c>
      <c r="N257">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75389</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12</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3600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294</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템플러 쉴드</v>
      </c>
      <c r="AL257">
        <v>1</v>
      </c>
      <c r="AM257" t="str">
        <f ca="1">IF(ROW()=2,AN257,OFFSET(AM257,-1,0)&amp;IF(LEN(AN257)=0,"",","&amp;AN257))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{"dy":26,"sl":5,"tp":"fe","vl":"Equip7001","cn":1,"pt":"GO","pr":1900}</v>
      </c>
    </row>
    <row r="258" spans="1:40">
      <c r="A258">
        <v>26</v>
      </c>
      <c r="B258">
        <v>6</v>
      </c>
      <c r="C258">
        <f>IF(B258&lt;=9,0,
IF(B258=10,1,2))</f>
        <v>0</v>
      </c>
      <c r="D258">
        <f ca="1">RAND()</f>
        <v>0.83576911562288825</v>
      </c>
      <c r="E258">
        <f ca="1">RAND()</f>
        <v>0.75351120764696622</v>
      </c>
      <c r="F258">
        <f ca="1">RAND()</f>
        <v>0.81131433746212644</v>
      </c>
      <c r="G258">
        <f ca="1">RAND()</f>
        <v>0.6619828616503256</v>
      </c>
      <c r="H258">
        <f ca="1">RAND()</f>
        <v>0.9829939602456671</v>
      </c>
      <c r="I258">
        <f ca="1">RAND()</f>
        <v>0.35498299516074805</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Equip7101</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3400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0.29664789747108722</v>
      </c>
      <c r="E259">
        <f ca="1">RAND()</f>
        <v>0.25465949850098901</v>
      </c>
      <c r="F259">
        <f ca="1">RAND()</f>
        <v>0.38222930061628801</v>
      </c>
      <c r="G259">
        <f ca="1">RAND()</f>
        <v>0.82335516156855415</v>
      </c>
      <c r="H259">
        <f ca="1">RAND()</f>
        <v>6.1036332432161E-2</v>
      </c>
      <c r="I259">
        <f ca="1">RAND()</f>
        <v>0.9326256167346515</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Equip3001</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900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372</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빅 바디</v>
      </c>
      <c r="AL259">
        <v>1</v>
      </c>
      <c r="AM259" t="str">
        <f ca="1">IF(ROW()=2,AN259,OFFSET(AM259,-1,0)&amp;IF(LEN(AN259)=0,"",","&amp;AN259))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{"dy":26,"sl":7,"tp":"fe","vl":"Equip6101","cn":1,"pt":"GO","pr":3800}</v>
      </c>
    </row>
    <row r="260" spans="1:40">
      <c r="A260">
        <v>26</v>
      </c>
      <c r="B260">
        <v>8</v>
      </c>
      <c r="C260">
        <f>IF(B260&lt;=9,0,
IF(B260=10,1,2))</f>
        <v>0</v>
      </c>
      <c r="D260">
        <f ca="1">RAND()</f>
        <v>0.5153050596092299</v>
      </c>
      <c r="E260">
        <f ca="1">RAND()</f>
        <v>0.29066948580375573</v>
      </c>
      <c r="F260">
        <f ca="1">RAND()</f>
        <v>0.83795792806611979</v>
      </c>
      <c r="G260">
        <f ca="1">RAND()</f>
        <v>7.630962582443146E-2</v>
      </c>
      <c r="H260">
        <f ca="1">RAND()</f>
        <v>0.17460144118912302</v>
      </c>
      <c r="I260">
        <f ca="1">RAND()</f>
        <v>0.87483414937047266</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
      </c>
      <c r="AL260">
        <v>1</v>
      </c>
      <c r="AM260" t="str">
        <f ca="1">IF(ROW()=2,AN260,OFFSET(AM260,-1,0)&amp;IF(LEN(AN260)=0,"",","&amp;AN260))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v>
      </c>
    </row>
    <row r="261" spans="1:40">
      <c r="A261">
        <v>26</v>
      </c>
      <c r="B261">
        <v>9</v>
      </c>
      <c r="C261">
        <f>IF(B261&lt;=9,0,
IF(B261=10,1,2))</f>
        <v>0</v>
      </c>
      <c r="D261">
        <f ca="1">RAND()</f>
        <v>0.35075476767406288</v>
      </c>
      <c r="E261">
        <f ca="1">RAND()</f>
        <v>3.2233877424796664E-2</v>
      </c>
      <c r="F261">
        <f ca="1">RAND()</f>
        <v>0.90526523378047052</v>
      </c>
      <c r="G261">
        <f ca="1">RAND()</f>
        <v>0.47958692168582306</v>
      </c>
      <c r="H261">
        <f ca="1">RAND()</f>
        <v>0.90317886802594383</v>
      </c>
      <c r="I261">
        <f ca="1">RAND()</f>
        <v>0.64299999987344569</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
      </c>
      <c r="AL261">
        <v>1</v>
      </c>
      <c r="AM261" t="str">
        <f ca="1">IF(ROW()=2,AN261,OFFSET(AM261,-1,0)&amp;IF(LEN(AN261)=0,"",","&amp;AN261))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v>
      </c>
    </row>
    <row r="262" spans="1:40">
      <c r="A262">
        <v>27</v>
      </c>
      <c r="B262">
        <v>0</v>
      </c>
      <c r="C262">
        <f>IF(B262&lt;=9,0,
IF(B262=10,1,2))</f>
        <v>0</v>
      </c>
      <c r="D262">
        <f ca="1">RAND()</f>
        <v>0.73696311578704132</v>
      </c>
      <c r="E262">
        <f ca="1">RAND()</f>
        <v>0.93715682575936432</v>
      </c>
      <c r="F262">
        <f ca="1">RAND()</f>
        <v>0.56496179695956639</v>
      </c>
      <c r="G262">
        <f ca="1">RAND()</f>
        <v>0.76168507945470776</v>
      </c>
      <c r="H262">
        <f ca="1">RAND()</f>
        <v>0.28228156975144503</v>
      </c>
      <c r="I262">
        <f ca="1">RAND()</f>
        <v>0.36663636651664344</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Equip8102</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GO</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7900</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520</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몬스터 세포</v>
      </c>
      <c r="AL262">
        <v>1</v>
      </c>
      <c r="AM262" t="str">
        <f ca="1">IF(ROW()=2,AN262,OFFSET(AM262,-1,0)&amp;IF(LEN(AN262)=0,"",","&amp;AN262))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{"dy":27,"sl":0,"tp":"fe","vl":"Equip2102","cn":1,"pt":"GO","pr":1400}</v>
      </c>
    </row>
    <row r="263" spans="1:40">
      <c r="A263">
        <v>27</v>
      </c>
      <c r="B263">
        <v>1</v>
      </c>
      <c r="C263">
        <f>IF(B263&lt;=9,0,
IF(B263=10,1,2))</f>
        <v>0</v>
      </c>
      <c r="D263">
        <f ca="1">RAND()</f>
        <v>0.35005289780039395</v>
      </c>
      <c r="E263">
        <f ca="1">RAND()</f>
        <v>8.0041789474193825E-2</v>
      </c>
      <c r="F263">
        <f ca="1">RAND()</f>
        <v>0.87557577114381291</v>
      </c>
      <c r="G263">
        <f ca="1">RAND()</f>
        <v>0.73310251976654195</v>
      </c>
      <c r="H263">
        <f ca="1">RAND()</f>
        <v>0.25502116448341694</v>
      </c>
      <c r="I263">
        <f ca="1">RAND()</f>
        <v>0.27711337035272243</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Equip0202</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GO</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2800</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0.80385912491950673</v>
      </c>
      <c r="E264">
        <f ca="1">RAND()</f>
        <v>0.27592970471204969</v>
      </c>
      <c r="F264">
        <f ca="1">RAND()</f>
        <v>0.9718643999825517</v>
      </c>
      <c r="G264">
        <f ca="1">RAND()</f>
        <v>0.69158649933310412</v>
      </c>
      <c r="H264">
        <f ca="1">RAND()</f>
        <v>0.83719822695914659</v>
      </c>
      <c r="I264">
        <f ca="1">RAND()</f>
        <v>0.53794468008619423</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27592</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6</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1800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521</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용력의 방패</v>
      </c>
      <c r="AL264">
        <v>1</v>
      </c>
      <c r="AM264" t="str">
        <f ca="1">IF(ROW()=2,AN264,OFFSET(AM264,-1,0)&amp;IF(LEN(AN264)=0,"",","&amp;AN264))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{"dy":27,"sl":2,"tp":"fe","vl":"Equip7101","cn":1,"pt":"GO","pr":3200}</v>
      </c>
    </row>
    <row r="265" spans="1:40">
      <c r="A265">
        <v>27</v>
      </c>
      <c r="B265">
        <v>3</v>
      </c>
      <c r="C265">
        <f>IF(B265&lt;=9,0,
IF(B265=10,1,2))</f>
        <v>0</v>
      </c>
      <c r="D265">
        <f ca="1">RAND()</f>
        <v>0.90289670610799666</v>
      </c>
      <c r="E265">
        <f ca="1">RAND()</f>
        <v>0.23562727989797072</v>
      </c>
      <c r="F265">
        <f ca="1">RAND()</f>
        <v>4.1300503880538075E-3</v>
      </c>
      <c r="G265">
        <f ca="1">RAND()</f>
        <v>0.92813702173535406</v>
      </c>
      <c r="H265">
        <f ca="1">RAND()</f>
        <v>0.44341432862705843</v>
      </c>
      <c r="I265">
        <f ca="1">RAND()</f>
        <v>0.48352939072428414</v>
      </c>
      <c r="M265" t="str">
        <f ca="1">IF(LEN(J265)&lt;&gt;0,J265,VLOOKUP(D265+$B265,$BJ:$BK,MATCH($BK$1,$BJ$1:$BK$1,0),1))</f>
        <v>안 지정 캐릭터 PP 일반등급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23562</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5</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1500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402</v>
      </c>
      <c r="AD265">
        <v>1</v>
      </c>
      <c r="AE265" t="s">
        <v>125</v>
      </c>
      <c r="AG265">
        <v>900</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용사의 단검</v>
      </c>
      <c r="AL265">
        <v>1</v>
      </c>
      <c r="AM265" t="str">
        <f ca="1">IF(ROW()=2,AN265,OFFSET(AM265,-1,0)&amp;IF(LEN(AN265)=0,"",","&amp;AN265))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{"dy":27,"sl":3,"tp":"fe","vl":"Equip1001","cn":1,"pt":"GO","pr":900}</v>
      </c>
    </row>
    <row r="266" spans="1:40">
      <c r="A266">
        <v>27</v>
      </c>
      <c r="B266">
        <v>4</v>
      </c>
      <c r="C266">
        <f>IF(B266&lt;=9,0,
IF(B266=10,1,2))</f>
        <v>0</v>
      </c>
      <c r="D266">
        <f ca="1">RAND()</f>
        <v>0.23977906529950588</v>
      </c>
      <c r="E266">
        <f ca="1">RAND()</f>
        <v>0.98087200349138448</v>
      </c>
      <c r="F266">
        <f ca="1">RAND()</f>
        <v>0.65720980656527683</v>
      </c>
      <c r="G266">
        <f ca="1">RAND()</f>
        <v>0.45142683171739029</v>
      </c>
      <c r="H266">
        <f ca="1">RAND()</f>
        <v>0.69954202882927896</v>
      </c>
      <c r="I266">
        <f ca="1">RAND()</f>
        <v>0.22727988695362311</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98087</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14</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4200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0.46119204647649403</v>
      </c>
      <c r="E267">
        <f ca="1">RAND()</f>
        <v>0.22729941594926306</v>
      </c>
      <c r="F267">
        <f ca="1">RAND()</f>
        <v>0.49638016048231071</v>
      </c>
      <c r="G267">
        <f ca="1">RAND()</f>
        <v>0.55360636886560655</v>
      </c>
      <c r="H267">
        <f ca="1">RAND()</f>
        <v>0.19643890670071684</v>
      </c>
      <c r="I267">
        <f ca="1">RAND()</f>
        <v>0.69680596345523216</v>
      </c>
      <c r="M267" t="str">
        <f ca="1">IF(LEN(J267)&lt;&gt;0,J267,VLOOKUP(D267+$B267,$BJ:$BK,MATCH($BK$1,$BJ$1:$BK$1,0),1))</f>
        <v>지정 장비</v>
      </c>
      <c r="N267" t="str">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Equip2001</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1</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800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422</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까마귀 리볼버</v>
      </c>
      <c r="AL267">
        <v>1</v>
      </c>
      <c r="AM267" t="str">
        <f ca="1">IF(ROW()=2,AN267,OFFSET(AM267,-1,0)&amp;IF(LEN(AN267)=0,"",","&amp;AN267))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{"dy":27,"sl":5,"tp":"fe","vl":"Equip6001","cn":1,"pt":"GO","pr":2200}</v>
      </c>
    </row>
    <row r="268" spans="1:40">
      <c r="A268">
        <v>27</v>
      </c>
      <c r="B268">
        <v>6</v>
      </c>
      <c r="C268">
        <f>IF(B268&lt;=9,0,
IF(B268=10,1,2))</f>
        <v>0</v>
      </c>
      <c r="D268">
        <f ca="1">RAND()</f>
        <v>0.97452105643446207</v>
      </c>
      <c r="E268">
        <f ca="1">RAND()</f>
        <v>7.8612087243385864E-2</v>
      </c>
      <c r="F268">
        <f ca="1">RAND()</f>
        <v>8.883760064364743E-2</v>
      </c>
      <c r="G268">
        <f ca="1">RAND()</f>
        <v>0.18664928152138271</v>
      </c>
      <c r="H268">
        <f ca="1">RAND()</f>
        <v>0.86742380080678039</v>
      </c>
      <c r="I268">
        <f ca="1">RAND()</f>
        <v>0.1739233600507204</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Equip0404</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DI</v>
      </c>
      <c r="Q268">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34</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17</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전설</v>
      </c>
      <c r="U268" t="s">
        <v>82</v>
      </c>
      <c r="V268" t="s">
        <v>243</v>
      </c>
      <c r="W268">
        <v>1</v>
      </c>
      <c r="X268" t="s">
        <v>125</v>
      </c>
      <c r="Z268">
        <v>600</v>
      </c>
      <c r="AA268" t="str">
        <f ca="1">IF(ISBLANK(AB268),"",
VLOOKUP(AB268,OFFSET(INDIRECT("$A:$B"),0,MATCH(AB$1&amp;"_Verify",INDIRECT("$1:$1"),0)-1),2,0)
)</f>
        <v>fe</v>
      </c>
      <c r="AB268" t="s">
        <v>82</v>
      </c>
      <c r="AC268" t="s">
        <v>494</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M29 그레이트소드</v>
      </c>
      <c r="AL268">
        <v>1</v>
      </c>
      <c r="AM268" t="str">
        <f ca="1">IF(ROW()=2,AN268,OFFSET(AM268,-1,0)&amp;IF(LEN(AN268)=0,"",","&amp;AN268))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{"dy":27,"sl":6,"tp":"fe","vl":"Equip8201","cn":1,"pt":"GO","pr":29100}</v>
      </c>
    </row>
    <row r="269" spans="1:40">
      <c r="A269">
        <v>27</v>
      </c>
      <c r="B269">
        <v>7</v>
      </c>
      <c r="C269">
        <f>IF(B269&lt;=9,0,
IF(B269=10,1,2))</f>
        <v>0</v>
      </c>
      <c r="D269">
        <f ca="1">RAND()</f>
        <v>0.47868427556947291</v>
      </c>
      <c r="E269">
        <f ca="1">RAND()</f>
        <v>0.46804649467390347</v>
      </c>
      <c r="F269">
        <f ca="1">RAND()</f>
        <v>0.62806352966169632</v>
      </c>
      <c r="G269">
        <f ca="1">RAND()</f>
        <v>0.56782228307948035</v>
      </c>
      <c r="H269">
        <f ca="1">RAND()</f>
        <v>0.77665344262023339</v>
      </c>
      <c r="I269">
        <f ca="1">RAND()</f>
        <v>0.64327786697250955</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Equip5201</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3200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408</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0.58812314186717884</v>
      </c>
      <c r="E270">
        <f ca="1">RAND()</f>
        <v>0.70019994275398822</v>
      </c>
      <c r="F270">
        <f ca="1">RAND()</f>
        <v>0.49056998723195611</v>
      </c>
      <c r="G270">
        <f ca="1">RAND()</f>
        <v>0.30528905064973333</v>
      </c>
      <c r="H270">
        <f ca="1">RAND()</f>
        <v>0.78173668159807852</v>
      </c>
      <c r="I270">
        <f ca="1">RAND()</f>
        <v>0.50074274468685498</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fl2</v>
      </c>
      <c r="AB270" t="s">
        <v>451</v>
      </c>
      <c r="AC270" t="s">
        <v>503</v>
      </c>
      <c r="AD270">
        <v>1</v>
      </c>
      <c r="AE270" t="s">
        <v>129</v>
      </c>
      <c r="AF270">
        <v>70</v>
      </c>
      <c r="AG270">
        <v>49</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도스로프</v>
      </c>
      <c r="AL270">
        <v>1</v>
      </c>
      <c r="AM270" t="str">
        <f ca="1">IF(ROW()=2,AN270,OFFSET(AM270,-1,0)&amp;IF(LEN(AN270)=0,"",","&amp;AN270))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{"dy":27,"sl":8,"tp":"fl2","vl":"Actor0030","cn":1,"pt":"DI","pp":70,"pr":49}</v>
      </c>
    </row>
    <row r="271" spans="1:40">
      <c r="A271">
        <v>27</v>
      </c>
      <c r="B271">
        <v>9</v>
      </c>
      <c r="C271">
        <f>IF(B271&lt;=9,0,
IF(B271=10,1,2))</f>
        <v>0</v>
      </c>
      <c r="D271">
        <f ca="1">RAND()</f>
        <v>0.33771433536814432</v>
      </c>
      <c r="E271">
        <f ca="1">RAND()</f>
        <v>8.1532336405446992E-2</v>
      </c>
      <c r="F271">
        <f ca="1">RAND()</f>
        <v>0.35110315575709983</v>
      </c>
      <c r="G271">
        <f ca="1">RAND()</f>
        <v>0.20641480954994462</v>
      </c>
      <c r="H271">
        <f ca="1">RAND()</f>
        <v>0.73121339921177786</v>
      </c>
      <c r="I271">
        <f ca="1">RAND()</f>
        <v>0.9763591042298535</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fl3</v>
      </c>
      <c r="AB271" t="s">
        <v>452</v>
      </c>
      <c r="AC271" t="s">
        <v>503</v>
      </c>
      <c r="AD271">
        <v>1</v>
      </c>
      <c r="AE271" t="s">
        <v>129</v>
      </c>
      <c r="AF271">
        <v>70</v>
      </c>
      <c r="AG271">
        <v>49</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도스로프</v>
      </c>
      <c r="AL271">
        <v>1</v>
      </c>
      <c r="AM271" t="str">
        <f ca="1">IF(ROW()=2,AN271,OFFSET(AM271,-1,0)&amp;IF(LEN(AN271)=0,"",","&amp;AN271))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{"dy":27,"sl":9,"tp":"fl3","vl":"Actor0030","cn":1,"pt":"DI","pp":70,"pr":49}</v>
      </c>
    </row>
    <row r="272" spans="1:40">
      <c r="A272">
        <v>28</v>
      </c>
      <c r="B272">
        <v>0</v>
      </c>
      <c r="C272">
        <f>IF(B272&lt;=9,0,
IF(B272=10,1,2))</f>
        <v>0</v>
      </c>
      <c r="D272">
        <f ca="1">RAND()</f>
        <v>0.90564218111128425</v>
      </c>
      <c r="E272">
        <f ca="1">RAND()</f>
        <v>0.5581430454050178</v>
      </c>
      <c r="F272">
        <f ca="1">RAND()</f>
        <v>0.35310528332253366</v>
      </c>
      <c r="G272">
        <f ca="1">RAND()</f>
        <v>9.4643170398262422E-2</v>
      </c>
      <c r="H272">
        <f ca="1">RAND()</f>
        <v>0.86782011418236527</v>
      </c>
      <c r="I272">
        <f ca="1">RAND()</f>
        <v>0.34710355095706114</v>
      </c>
      <c r="M272" t="str">
        <f ca="1">IF(LEN(J272)&lt;&gt;0,J272,VLOOKUP(D272+$B272,$BJ:$BK,MATCH($BK$1,$BJ$1:$BK$1,0),1))</f>
        <v>캐릭터 상자 일반등급</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삭제</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DI</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29</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381</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그림자 단검</v>
      </c>
      <c r="AL272">
        <v>1</v>
      </c>
      <c r="AM272" t="str">
        <f ca="1">IF(ROW()=2,AN272,OFFSET(AM272,-1,0)&amp;IF(LEN(AN272)=0,"",","&amp;AN272))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{"dy":28,"sl":0,"tp":"fe","vl":"Equip1102","cn":1,"pt":"GO","pr":1100}</v>
      </c>
    </row>
    <row r="273" spans="1:40">
      <c r="A273">
        <v>28</v>
      </c>
      <c r="B273">
        <v>1</v>
      </c>
      <c r="C273">
        <f>IF(B273&lt;=9,0,
IF(B273=10,1,2))</f>
        <v>0</v>
      </c>
      <c r="D273">
        <f ca="1">RAND()</f>
        <v>0.48538147552573341</v>
      </c>
      <c r="E273">
        <f ca="1">RAND()</f>
        <v>0.15951802107791058</v>
      </c>
      <c r="F273">
        <f ca="1">RAND()</f>
        <v>0.88760359465411909</v>
      </c>
      <c r="G273">
        <f ca="1">RAND()</f>
        <v>0.90090039612225348</v>
      </c>
      <c r="H273">
        <f ca="1">RAND()</f>
        <v>0.82696596462775085</v>
      </c>
      <c r="I273">
        <f ca="1">RAND()</f>
        <v>0.85725227435488727</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Equip1102</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GO</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1500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416</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작은 별 완드</v>
      </c>
      <c r="AL273">
        <v>1</v>
      </c>
      <c r="AM273" t="str">
        <f ca="1">IF(ROW()=2,AN273,OFFSET(AM273,-1,0)&amp;IF(LEN(AN273)=0,"",","&amp;AN273))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{"dy":28,"sl":1,"tp":"fe","vl":"Equip3202","cn":1,"pt":"DI","pr":4}</v>
      </c>
    </row>
    <row r="274" spans="1:40">
      <c r="A274">
        <v>28</v>
      </c>
      <c r="B274">
        <v>2</v>
      </c>
      <c r="C274">
        <f>IF(B274&lt;=9,0,
IF(B274=10,1,2))</f>
        <v>0</v>
      </c>
      <c r="D274">
        <f ca="1">RAND()</f>
        <v>2.4658171302305854E-2</v>
      </c>
      <c r="E274">
        <f ca="1">RAND()</f>
        <v>0.70953593495698442</v>
      </c>
      <c r="F274">
        <f ca="1">RAND()</f>
        <v>0.3966219203742789</v>
      </c>
      <c r="G274">
        <f ca="1">RAND()</f>
        <v>0.58377354009791593</v>
      </c>
      <c r="H274">
        <f ca="1">RAND()</f>
        <v>9.6883379434778982E-3</v>
      </c>
      <c r="I274">
        <f ca="1">RAND()</f>
        <v>0.55440400320262739</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70953</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11</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3300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417</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잿더미 스톤해머</v>
      </c>
      <c r="AL274">
        <v>1</v>
      </c>
      <c r="AM274" t="str">
        <f ca="1">IF(ROW()=2,AN274,OFFSET(AM274,-1,0)&amp;IF(LEN(AN274)=0,"",","&amp;AN274))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{"dy":28,"sl":2,"tp":"fe","vl":"Equip4302","cn":1,"pt":"GO","pr":7400}</v>
      </c>
    </row>
    <row r="275" spans="1:40">
      <c r="A275">
        <v>28</v>
      </c>
      <c r="B275">
        <v>3</v>
      </c>
      <c r="C275">
        <f>IF(B275&lt;=9,0,
IF(B275=10,1,2))</f>
        <v>0</v>
      </c>
      <c r="D275">
        <f ca="1">RAND()</f>
        <v>0.4809634225531676</v>
      </c>
      <c r="E275">
        <f ca="1">RAND()</f>
        <v>0.36584816315756608</v>
      </c>
      <c r="F275">
        <f ca="1">RAND()</f>
        <v>0.80239296576667452</v>
      </c>
      <c r="G275">
        <f ca="1">RAND()</f>
        <v>0.14585384991663131</v>
      </c>
      <c r="H275">
        <f ca="1">RAND()</f>
        <v>0.45037569519171361</v>
      </c>
      <c r="I275">
        <f ca="1">RAND()</f>
        <v>0.32138111526637902</v>
      </c>
      <c r="M275" t="str">
        <f ca="1">IF(LEN(J275)&lt;&gt;0,J275,VLOOKUP(D275+$B275,$BJ:$BK,MATCH($BK$1,$BJ$1:$BK$1,0),1))</f>
        <v>안 지정 캐릭터 PP 일반등급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36584</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7</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2100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455</v>
      </c>
      <c r="AD275">
        <v>1</v>
      </c>
      <c r="AE275" t="s">
        <v>125</v>
      </c>
      <c r="AG275">
        <v>3200</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은빛 유산</v>
      </c>
      <c r="AL275">
        <v>1</v>
      </c>
      <c r="AM275" t="str">
        <f ca="1">IF(ROW()=2,AN275,OFFSET(AM275,-1,0)&amp;IF(LEN(AN275)=0,"",","&amp;AN275))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{"dy":28,"sl":3,"tp":"fe","vl":"Equip0202","cn":1,"pt":"GO","pr":3200}</v>
      </c>
    </row>
    <row r="276" spans="1:40">
      <c r="A276">
        <v>28</v>
      </c>
      <c r="B276">
        <v>4</v>
      </c>
      <c r="C276">
        <f>IF(B276&lt;=9,0,
IF(B276=10,1,2))</f>
        <v>0</v>
      </c>
      <c r="D276">
        <f ca="1">RAND()</f>
        <v>0.96290071419431467</v>
      </c>
      <c r="E276">
        <f ca="1">RAND()</f>
        <v>0.43871012404891174</v>
      </c>
      <c r="F276">
        <f ca="1">RAND()</f>
        <v>0.66795573578530298</v>
      </c>
      <c r="G276">
        <f ca="1">RAND()</f>
        <v>0.63168000453009621</v>
      </c>
      <c r="H276">
        <f ca="1">RAND()</f>
        <v>5.6596092493155781E-2</v>
      </c>
      <c r="I276">
        <f ca="1">RAND()</f>
        <v>0.84390561314061052</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43871</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8</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2400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419</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귀족의 하사품</v>
      </c>
      <c r="AL276">
        <v>1</v>
      </c>
      <c r="AM276" t="str">
        <f ca="1">IF(ROW()=2,AN276,OFFSET(AM276,-1,0)&amp;IF(LEN(AN276)=0,"",","&amp;AN276))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{"dy":28,"sl":4,"tp":"fe","vl":"Equip7201","cn":1,"pt":"GO","pr":9600}</v>
      </c>
    </row>
    <row r="277" spans="1:40">
      <c r="A277">
        <v>28</v>
      </c>
      <c r="B277">
        <v>5</v>
      </c>
      <c r="C277">
        <f>IF(B277&lt;=9,0,
IF(B277=10,1,2))</f>
        <v>0</v>
      </c>
      <c r="D277">
        <f ca="1">RAND()</f>
        <v>0.22299608760642708</v>
      </c>
      <c r="E277">
        <f ca="1">RAND()</f>
        <v>0.61042398419637656</v>
      </c>
      <c r="F277">
        <f ca="1">RAND()</f>
        <v>0.5271962798000811</v>
      </c>
      <c r="G277">
        <f ca="1">RAND()</f>
        <v>0.9743787276360979</v>
      </c>
      <c r="H277">
        <f ca="1">RAND()</f>
        <v>0.56180912739013322</v>
      </c>
      <c r="I277">
        <f ca="1">RAND()</f>
        <v>0.71668015270810737</v>
      </c>
      <c r="M277" t="str">
        <f ca="1">IF(LEN(J277)&lt;&gt;0,J277,VLOOKUP(D277+$B277,$BJ:$BK,MATCH($BK$1,$BJ$1:$BK$1,0),1))</f>
        <v>지정 장비</v>
      </c>
      <c r="N277" t="str">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Equip5102</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1</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GO</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1400</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0.24064546734080672</v>
      </c>
      <c r="E278">
        <f ca="1">RAND()</f>
        <v>0.96032080841692313</v>
      </c>
      <c r="F278">
        <f ca="1">RAND()</f>
        <v>0.31182929545708504</v>
      </c>
      <c r="G278">
        <f ca="1">RAND()</f>
        <v>0.35833138099143624</v>
      </c>
      <c r="H278">
        <f ca="1">RAND()</f>
        <v>0.89400623366986964</v>
      </c>
      <c r="I278">
        <f ca="1">RAND()</f>
        <v>0.90780646692058165</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Equip8102</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GO</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8400</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0.17738503940076644</v>
      </c>
      <c r="E279">
        <f ca="1">RAND()</f>
        <v>0.27680206970938526</v>
      </c>
      <c r="F279">
        <f ca="1">RAND()</f>
        <v>0.2299595385779738</v>
      </c>
      <c r="G279">
        <f ca="1">RAND()</f>
        <v>0.43790785213291783</v>
      </c>
      <c r="H279">
        <f ca="1">RAND()</f>
        <v>0.97151526350568851</v>
      </c>
      <c r="I279">
        <f ca="1">RAND()</f>
        <v>0.32548516791821103</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Equip3101</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GO</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1100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0.81758099370504667</v>
      </c>
      <c r="E280">
        <f ca="1">RAND()</f>
        <v>0.30532024844658878</v>
      </c>
      <c r="F280">
        <f ca="1">RAND()</f>
        <v>0.10927913515621412</v>
      </c>
      <c r="G280">
        <f ca="1">RAND()</f>
        <v>0.69128824965002655</v>
      </c>
      <c r="H280">
        <f ca="1">RAND()</f>
        <v>0.18068855782998272</v>
      </c>
      <c r="I280">
        <f ca="1">RAND()</f>
        <v>0.44417680546605864</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fc</v>
      </c>
      <c r="AB280" t="s">
        <v>85</v>
      </c>
      <c r="AC280" t="s">
        <v>445</v>
      </c>
      <c r="AD280">
        <v>1</v>
      </c>
      <c r="AE280" t="s">
        <v>129</v>
      </c>
      <c r="AF280">
        <v>239</v>
      </c>
      <c r="AG280">
        <v>159</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원더</v>
      </c>
      <c r="AL280">
        <v>1</v>
      </c>
      <c r="AM280" t="str">
        <f ca="1">IF(ROW()=2,AN280,OFFSET(AM280,-1,0)&amp;IF(LEN(AN280)=0,"",","&amp;AN280))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{"dy":28,"sl":8,"tp":"fc","vl":"Actor2128","cn":1,"pt":"DI","pp":239,"pr":159}</v>
      </c>
    </row>
    <row r="281" spans="1:40">
      <c r="A281">
        <v>28</v>
      </c>
      <c r="B281">
        <v>9</v>
      </c>
      <c r="C281">
        <f>IF(B281&lt;=9,0,
IF(B281=10,1,2))</f>
        <v>0</v>
      </c>
      <c r="D281">
        <f ca="1">RAND()</f>
        <v>0.32096050915905894</v>
      </c>
      <c r="E281">
        <f ca="1">RAND()</f>
        <v>0.44610799324526451</v>
      </c>
      <c r="F281">
        <f ca="1">RAND()</f>
        <v>0.79164910052199577</v>
      </c>
      <c r="G281">
        <f ca="1">RAND()</f>
        <v>0.43254610275108429</v>
      </c>
      <c r="H281">
        <f ca="1">RAND()</f>
        <v>0.44267836699666663</v>
      </c>
      <c r="I281">
        <f ca="1">RAND()</f>
        <v>0.15157870836419829</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fc</v>
      </c>
      <c r="AB281" t="s">
        <v>85</v>
      </c>
      <c r="AC281" t="s">
        <v>446</v>
      </c>
      <c r="AD281">
        <v>1</v>
      </c>
      <c r="AE281" t="s">
        <v>129</v>
      </c>
      <c r="AF281">
        <v>229</v>
      </c>
      <c r="AG281">
        <v>139</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카츄진</v>
      </c>
      <c r="AL281">
        <v>1</v>
      </c>
      <c r="AM281" t="str">
        <f ca="1">IF(ROW()=2,AN281,OFFSET(AM281,-1,0)&amp;IF(LEN(AN281)=0,"",","&amp;AN281))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{"dy":28,"sl":9,"tp":"fc","vl":"Actor3117","cn":1,"pt":"DI","pp":229,"pr":139}</v>
      </c>
    </row>
    <row r="282" spans="1:40">
      <c r="A282">
        <v>29</v>
      </c>
      <c r="B282">
        <v>0</v>
      </c>
      <c r="C282">
        <f>IF(B282&lt;=9,0,
IF(B282=10,1,2))</f>
        <v>0</v>
      </c>
      <c r="D282">
        <f ca="1">RAND()</f>
        <v>9.6981128574258668E-2</v>
      </c>
      <c r="E282">
        <f ca="1">RAND()</f>
        <v>0.17501382673893895</v>
      </c>
      <c r="F282">
        <f ca="1">RAND()</f>
        <v>0.73683384660755269</v>
      </c>
      <c r="G282">
        <f ca="1">RAND()</f>
        <v>0.35572717501464557</v>
      </c>
      <c r="H282">
        <f ca="1">RAND()</f>
        <v>0.92804292862770144</v>
      </c>
      <c r="I282">
        <f ca="1">RAND()</f>
        <v>0.10604601072862385</v>
      </c>
      <c r="M282" t="str">
        <f ca="1">IF(LEN(J282)&lt;&gt;0,J282,VLOOKUP(D282+$B282,$BJ:$BK,MATCH($BK$1,$BJ$1:$BK$1,0),1))</f>
        <v>지정 장비</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Equip1201</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DI</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4</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0.80460093150792544</v>
      </c>
      <c r="E283">
        <f ca="1">RAND()</f>
        <v>0.82461660372452217</v>
      </c>
      <c r="F283">
        <f ca="1">RAND()</f>
        <v>0.47819247120364616</v>
      </c>
      <c r="G283">
        <f ca="1">RAND()</f>
        <v>0.33427752649190223</v>
      </c>
      <c r="H283">
        <f ca="1">RAND()</f>
        <v>0.74540332987930547</v>
      </c>
      <c r="I283">
        <f ca="1">RAND()</f>
        <v>0.68091135074026987</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Equip7102</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3700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449</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석공의 망치</v>
      </c>
      <c r="AL283">
        <v>1</v>
      </c>
      <c r="AM283" t="str">
        <f ca="1">IF(ROW()=2,AN283,OFFSET(AM283,-1,0)&amp;IF(LEN(AN283)=0,"",","&amp;AN283))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{"dy":29,"sl":1,"tp":"fe","vl":"Equip4001","cn":1,"pt":"GO","pr":600}</v>
      </c>
    </row>
    <row r="284" spans="1:40">
      <c r="A284">
        <v>29</v>
      </c>
      <c r="B284">
        <v>2</v>
      </c>
      <c r="C284">
        <f>IF(B284&lt;=9,0,
IF(B284=10,1,2))</f>
        <v>0</v>
      </c>
      <c r="D284">
        <f ca="1">RAND()</f>
        <v>0.80217977148381625</v>
      </c>
      <c r="E284">
        <f ca="1">RAND()</f>
        <v>0.2852146270696615</v>
      </c>
      <c r="F284">
        <f ca="1">RAND()</f>
        <v>0.51130495034573198</v>
      </c>
      <c r="G284">
        <f ca="1">RAND()</f>
        <v>0.80337400029851147</v>
      </c>
      <c r="H284">
        <f ca="1">RAND()</f>
        <v>3.7535742774821301E-3</v>
      </c>
      <c r="I284">
        <f ca="1">RAND()</f>
        <v>9.2409725693754718E-2</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28521</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6</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1800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0.72318182602741632</v>
      </c>
      <c r="E285">
        <f ca="1">RAND()</f>
        <v>0.76613434818402182</v>
      </c>
      <c r="F285">
        <f ca="1">RAND()</f>
        <v>0.27076572954585931</v>
      </c>
      <c r="G285">
        <f ca="1">RAND()</f>
        <v>0.7894584661222861</v>
      </c>
      <c r="H285">
        <f ca="1">RAND()</f>
        <v>0.94225640442096037</v>
      </c>
      <c r="I285">
        <f ca="1">RAND()</f>
        <v>0.31389934004059528</v>
      </c>
      <c r="M285" t="str">
        <f ca="1">IF(LEN(J285)&lt;&gt;0,J285,VLOOKUP(D285+$B285,$BJ:$BK,MATCH($BK$1,$BJ$1:$BK$1,0),1))</f>
        <v>안 지정 캐릭터 PP 일반등급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76613</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12</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3600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447</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파수꾼의 숏보우</v>
      </c>
      <c r="AL285">
        <v>1</v>
      </c>
      <c r="AM285" t="str">
        <f ca="1">IF(ROW()=2,AN285,OFFSET(AM285,-1,0)&amp;IF(LEN(AN285)=0,"",","&amp;AN285))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{"dy":29,"sl":3,"tp":"fe","vl":"Equip2202","cn":1,"pt":"DI","pr":4}</v>
      </c>
    </row>
    <row r="286" spans="1:40">
      <c r="A286">
        <v>29</v>
      </c>
      <c r="B286">
        <v>4</v>
      </c>
      <c r="C286">
        <f>IF(B286&lt;=9,0,
IF(B286=10,1,2))</f>
        <v>0</v>
      </c>
      <c r="D286">
        <f ca="1">RAND()</f>
        <v>0.41301354824808967</v>
      </c>
      <c r="E286">
        <f ca="1">RAND()</f>
        <v>0.75698589586065568</v>
      </c>
      <c r="F286">
        <f ca="1">RAND()</f>
        <v>0.78357614736766124</v>
      </c>
      <c r="G286">
        <f ca="1">RAND()</f>
        <v>0.12482177453101129</v>
      </c>
      <c r="H286">
        <f ca="1">RAND()</f>
        <v>0.49209514984442004</v>
      </c>
      <c r="I286">
        <f ca="1">RAND()</f>
        <v>0.72157740130022496</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75698</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12</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3600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0.43200821942153889</v>
      </c>
      <c r="E287">
        <f ca="1">RAND()</f>
        <v>0.15430330845193141</v>
      </c>
      <c r="F287">
        <f ca="1">RAND()</f>
        <v>0.50174629488800238</v>
      </c>
      <c r="G287">
        <f ca="1">RAND()</f>
        <v>0.77272032923203993</v>
      </c>
      <c r="H287">
        <f ca="1">RAND()</f>
        <v>0.52130829871985473</v>
      </c>
      <c r="I287">
        <f ca="1">RAND()</f>
        <v>0.64992911704862599</v>
      </c>
      <c r="M287" t="str">
        <f ca="1">IF(LEN(J287)&lt;&gt;0,J287,VLOOKUP(D287+$B287,$BJ:$BK,MATCH($BK$1,$BJ$1:$BK$1,0),1))</f>
        <v>지정 장비</v>
      </c>
      <c r="N287" t="str">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Equip1102</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1</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1300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433</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루비 장식 아밍 소드</v>
      </c>
      <c r="AL287">
        <v>1</v>
      </c>
      <c r="AM287" t="str">
        <f ca="1">IF(ROW()=2,AN287,OFFSET(AM287,-1,0)&amp;IF(LEN(AN287)=0,"",","&amp;AN287))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{"dy":29,"sl":5,"tp":"fe","vl":"Equip5001","cn":1,"pt":"GO","pr":700}</v>
      </c>
    </row>
    <row r="288" spans="1:40">
      <c r="A288">
        <v>29</v>
      </c>
      <c r="B288">
        <v>6</v>
      </c>
      <c r="C288">
        <f>IF(B288&lt;=9,0,
IF(B288=10,1,2))</f>
        <v>0</v>
      </c>
      <c r="D288">
        <f ca="1">RAND()</f>
        <v>0.10778686668828585</v>
      </c>
      <c r="E288">
        <f ca="1">RAND()</f>
        <v>2.858921890426791E-2</v>
      </c>
      <c r="F288">
        <f ca="1">RAND()</f>
        <v>0.66591431709511295</v>
      </c>
      <c r="G288">
        <f ca="1">RAND()</f>
        <v>0.83743611511793059</v>
      </c>
      <c r="H288">
        <f ca="1">RAND()</f>
        <v>0.5467164602484651</v>
      </c>
      <c r="I288">
        <f ca="1">RAND()</f>
        <v>0.7050016541250399</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Equip0102</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GO</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1400</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436</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낙원으로의 길</v>
      </c>
      <c r="AL288">
        <v>1</v>
      </c>
      <c r="AM288" t="str">
        <f ca="1">IF(ROW()=2,AN288,OFFSET(AM288,-1,0)&amp;IF(LEN(AN288)=0,"",","&amp;AN288))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{"dy":29,"sl":6,"tp":"fe","vl":"Equip7202","cn":1,"pt":"GO","pr":9500}</v>
      </c>
    </row>
    <row r="289" spans="1:40">
      <c r="A289">
        <v>29</v>
      </c>
      <c r="B289">
        <v>7</v>
      </c>
      <c r="C289">
        <f>IF(B289&lt;=9,0,
IF(B289=10,1,2))</f>
        <v>0</v>
      </c>
      <c r="D289">
        <f ca="1">RAND()</f>
        <v>0.57055275175012676</v>
      </c>
      <c r="E289">
        <f ca="1">RAND()</f>
        <v>0.6499736837111123</v>
      </c>
      <c r="F289">
        <f ca="1">RAND()</f>
        <v>0.36604502606099198</v>
      </c>
      <c r="G289">
        <f ca="1">RAND()</f>
        <v>0.78205055454842032</v>
      </c>
      <c r="H289">
        <f ca="1">RAND()</f>
        <v>0.71226306396591665</v>
      </c>
      <c r="I289">
        <f ca="1">RAND()</f>
        <v>0.91863809396179708</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Equip7301</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23000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420</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왕조의 블레이드</v>
      </c>
      <c r="AL289">
        <v>1</v>
      </c>
      <c r="AM289" t="str">
        <f ca="1">IF(ROW()=2,AN289,OFFSET(AM289,-1,0)&amp;IF(LEN(AN289)=0,"",","&amp;AN289))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{"dy":29,"sl":7,"tp":"fe","vl":"Equip8102","cn":1,"pt":"GO","pr":8500}</v>
      </c>
    </row>
    <row r="290" spans="1:40">
      <c r="A290">
        <v>29</v>
      </c>
      <c r="B290">
        <v>8</v>
      </c>
      <c r="C290">
        <f>IF(B290&lt;=9,0,
IF(B290=10,1,2))</f>
        <v>0</v>
      </c>
      <c r="D290">
        <f ca="1">RAND()</f>
        <v>0.5383504768396381</v>
      </c>
      <c r="E290">
        <f ca="1">RAND()</f>
        <v>0.37496345131979192</v>
      </c>
      <c r="F290">
        <f ca="1">RAND()</f>
        <v>0.51406439503760715</v>
      </c>
      <c r="G290">
        <f ca="1">RAND()</f>
        <v>0.49620829692929613</v>
      </c>
      <c r="H290">
        <f ca="1">RAND()</f>
        <v>0.93684560088824764</v>
      </c>
      <c r="I290">
        <f ca="1">RAND()</f>
        <v>0.46712582646886547</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
      </c>
      <c r="AL290">
        <v>1</v>
      </c>
      <c r="AM290" t="str">
        <f ca="1">IF(ROW()=2,AN290,OFFSET(AM290,-1,0)&amp;IF(LEN(AN290)=0,"",","&amp;AN290))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v>
      </c>
    </row>
    <row r="291" spans="1:40">
      <c r="A291">
        <v>29</v>
      </c>
      <c r="B291">
        <v>9</v>
      </c>
      <c r="C291">
        <f>IF(B291&lt;=9,0,
IF(B291=10,1,2))</f>
        <v>0</v>
      </c>
      <c r="D291">
        <f ca="1">RAND()</f>
        <v>0.78233637991448024</v>
      </c>
      <c r="E291">
        <f ca="1">RAND()</f>
        <v>0.88753881400852608</v>
      </c>
      <c r="F291">
        <f ca="1">RAND()</f>
        <v>0.63944487315630194</v>
      </c>
      <c r="G291">
        <f ca="1">RAND()</f>
        <v>0.53645072353984502</v>
      </c>
      <c r="H291">
        <f ca="1">RAND()</f>
        <v>0.92086295688556263</v>
      </c>
      <c r="I291">
        <f ca="1">RAND()</f>
        <v>0.11356631074683687</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
      </c>
      <c r="AL291">
        <v>1</v>
      </c>
      <c r="AM291" t="str">
        <f ca="1">IF(ROW()=2,AN291,OFFSET(AM291,-1,0)&amp;IF(LEN(AN291)=0,"",","&amp;AN291))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v>
      </c>
    </row>
    <row r="292" spans="1:40">
      <c r="A292">
        <v>30</v>
      </c>
      <c r="B292">
        <v>0</v>
      </c>
      <c r="C292">
        <f>IF(B292&lt;=9,0,
IF(B292=10,1,2))</f>
        <v>0</v>
      </c>
      <c r="D292">
        <f ca="1">RAND()</f>
        <v>0.89101158913647394</v>
      </c>
      <c r="E292">
        <f ca="1">RAND()</f>
        <v>8.2855531211689315E-2</v>
      </c>
      <c r="F292">
        <f ca="1">RAND()</f>
        <v>0.10793990490572525</v>
      </c>
      <c r="G292">
        <f ca="1">RAND()</f>
        <v>0.32082133867116991</v>
      </c>
      <c r="H292">
        <f ca="1">RAND()</f>
        <v>9.8006013821852811E-2</v>
      </c>
      <c r="I292">
        <f ca="1">RAND()</f>
        <v>0.18683999315840083</v>
      </c>
      <c r="M292" t="str">
        <f ca="1">IF(LEN(J292)&lt;&gt;0,J292,VLOOKUP(D292+$B292,$BJ:$BK,MATCH($BK$1,$BJ$1:$BK$1,0),1))</f>
        <v>캐릭터 상자 일반등급</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삭제</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DI</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29</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395</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피의 착즙기</v>
      </c>
      <c r="AL292">
        <v>1</v>
      </c>
      <c r="AM292" t="str">
        <f ca="1">IF(ROW()=2,AN292,OFFSET(AM292,-1,0)&amp;IF(LEN(AN292)=0,"",","&amp;AN292))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{"dy":30,"sl":0,"tp":"fe","vl":"Equip4002","cn":1,"pt":"GO","pr":600}</v>
      </c>
    </row>
    <row r="293" spans="1:40">
      <c r="A293">
        <v>30</v>
      </c>
      <c r="B293">
        <v>1</v>
      </c>
      <c r="C293">
        <f>IF(B293&lt;=9,0,
IF(B293=10,1,2))</f>
        <v>0</v>
      </c>
      <c r="D293">
        <f ca="1">RAND()</f>
        <v>0.27874172162848776</v>
      </c>
      <c r="E293">
        <f ca="1">RAND()</f>
        <v>0.58017282996968667</v>
      </c>
      <c r="F293">
        <f ca="1">RAND()</f>
        <v>0.7119073350865307</v>
      </c>
      <c r="G293">
        <f ca="1">RAND()</f>
        <v>0.33183131192512083</v>
      </c>
      <c r="H293">
        <f ca="1">RAND()</f>
        <v>0.46742329783127579</v>
      </c>
      <c r="I293">
        <f ca="1">RAND()</f>
        <v>0.38694686609224671</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Equip5002</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GO</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700</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413</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흑마법의 지팡이</v>
      </c>
      <c r="AL293">
        <v>1</v>
      </c>
      <c r="AM293" t="str">
        <f ca="1">IF(ROW()=2,AN293,OFFSET(AM293,-1,0)&amp;IF(LEN(AN293)=0,"",","&amp;AN293))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{"dy":30,"sl":1,"tp":"fe","vl":"Equip3102","cn":1,"pt":"GO","pr":1000}</v>
      </c>
    </row>
    <row r="294" spans="1:40">
      <c r="A294">
        <v>30</v>
      </c>
      <c r="B294">
        <v>2</v>
      </c>
      <c r="C294">
        <f>IF(B294&lt;=9,0,
IF(B294=10,1,2))</f>
        <v>0</v>
      </c>
      <c r="D294">
        <f ca="1">RAND()</f>
        <v>1.7546544662312868E-2</v>
      </c>
      <c r="E294">
        <f ca="1">RAND()</f>
        <v>0.69453752740203301</v>
      </c>
      <c r="F294">
        <f ca="1">RAND()</f>
        <v>0.94812631556470928</v>
      </c>
      <c r="G294">
        <f ca="1">RAND()</f>
        <v>0.3214412236926667</v>
      </c>
      <c r="H294">
        <f ca="1">RAND()</f>
        <v>0.83917102555806677</v>
      </c>
      <c r="I294">
        <f ca="1">RAND()</f>
        <v>0.387323011645622</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69453</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11</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3300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439</v>
      </c>
      <c r="AD294">
        <v>1</v>
      </c>
      <c r="AE294" t="s">
        <v>125</v>
      </c>
      <c r="AG294">
        <v>3300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은빛 유산</v>
      </c>
      <c r="AL294">
        <v>1</v>
      </c>
      <c r="AM294" t="str">
        <f ca="1">IF(ROW()=2,AN294,OFFSET(AM294,-1,0)&amp;IF(LEN(AN294)=0,"",","&amp;AN294))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{"dy":30,"sl":2,"tp":"fe","vl":"Equip0202","cn":1,"pt":"GO","pr":3300}</v>
      </c>
    </row>
    <row r="295" spans="1:40">
      <c r="A295">
        <v>30</v>
      </c>
      <c r="B295">
        <v>3</v>
      </c>
      <c r="C295">
        <f>IF(B295&lt;=9,0,
IF(B295=10,1,2))</f>
        <v>0</v>
      </c>
      <c r="D295">
        <f ca="1">RAND()</f>
        <v>0.1790122480350036</v>
      </c>
      <c r="E295">
        <f ca="1">RAND()</f>
        <v>0.72694699291502318</v>
      </c>
      <c r="F295">
        <f ca="1">RAND()</f>
        <v>0.37743658344418607</v>
      </c>
      <c r="G295">
        <f ca="1">RAND()</f>
        <v>0.32186989398489507</v>
      </c>
      <c r="H295">
        <f ca="1">RAND()</f>
        <v>0.96453983855937131</v>
      </c>
      <c r="I295">
        <f ca="1">RAND()</f>
        <v>0.7156413379330242</v>
      </c>
      <c r="M295" t="str">
        <f ca="1">IF(LEN(J295)&lt;&gt;0,J295,VLOOKUP(D295+$B295,$BJ:$BK,MATCH($BK$1,$BJ$1:$BK$1,0),1))</f>
        <v>안 지정 캐릭터 PP 영웅등급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72694</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11</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3300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0.38103462175132163</v>
      </c>
      <c r="E296">
        <f ca="1">RAND()</f>
        <v>0.98716957996432575</v>
      </c>
      <c r="F296">
        <f ca="1">RAND()</f>
        <v>0.78028754927091049</v>
      </c>
      <c r="G296">
        <f ca="1">RAND()</f>
        <v>9.908621364466641E-2</v>
      </c>
      <c r="H296">
        <f ca="1">RAND()</f>
        <v>0.2682835671259014</v>
      </c>
      <c r="I296">
        <f ca="1">RAND()</f>
        <v>0.28859754057069431</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98716</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14</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4200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422</v>
      </c>
      <c r="AD296">
        <v>1</v>
      </c>
      <c r="AE296" t="s">
        <v>125</v>
      </c>
      <c r="AG296">
        <v>1800</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까마귀 리볼버</v>
      </c>
      <c r="AL296">
        <v>1</v>
      </c>
      <c r="AM296" t="str">
        <f ca="1">IF(ROW()=2,AN296,OFFSET(AM296,-1,0)&amp;IF(LEN(AN296)=0,"",","&amp;AN296))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{"dy":30,"sl":4,"tp":"fe","vl":"Equip6001","cn":1,"pt":"GO","pr":1800}</v>
      </c>
    </row>
    <row r="297" spans="1:40">
      <c r="A297">
        <v>30</v>
      </c>
      <c r="B297">
        <v>5</v>
      </c>
      <c r="C297">
        <f>IF(B297&lt;=9,0,
IF(B297=10,1,2))</f>
        <v>0</v>
      </c>
      <c r="D297">
        <f ca="1">RAND()</f>
        <v>0.42939838969017274</v>
      </c>
      <c r="E297">
        <f ca="1">RAND()</f>
        <v>0.61561637141318959</v>
      </c>
      <c r="F297">
        <f ca="1">RAND()</f>
        <v>0.26491990085619421</v>
      </c>
      <c r="G297">
        <f ca="1">RAND()</f>
        <v>0.64959345333166674</v>
      </c>
      <c r="H297">
        <f ca="1">RAND()</f>
        <v>0.4699183791313335</v>
      </c>
      <c r="I297">
        <f ca="1">RAND()</f>
        <v>0.7142517274688126</v>
      </c>
      <c r="M297" t="str">
        <f ca="1">IF(LEN(J297)&lt;&gt;0,J297,VLOOKUP(D297+$B297,$BJ:$BK,MATCH($BK$1,$BJ$1:$BK$1,0),1))</f>
        <v>지정 장비</v>
      </c>
      <c r="N297" t="str">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Equip5201</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1</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3200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0.68997084359166583</v>
      </c>
      <c r="E298">
        <f ca="1">RAND()</f>
        <v>0.27564534438545418</v>
      </c>
      <c r="F298">
        <f ca="1">RAND()</f>
        <v>0.27803552323873759</v>
      </c>
      <c r="G298">
        <f ca="1">RAND()</f>
        <v>0.73058354330347053</v>
      </c>
      <c r="H298">
        <f ca="1">RAND()</f>
        <v>0.34555676064401042</v>
      </c>
      <c r="I298">
        <f ca="1">RAND()</f>
        <v>6.4914633644167274E-2</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Equip3201</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GO</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2500</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407</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스톤 버스터</v>
      </c>
      <c r="AL298">
        <v>1</v>
      </c>
      <c r="AM298" t="str">
        <f ca="1">IF(ROW()=2,AN298,OFFSET(AM298,-1,0)&amp;IF(LEN(AN298)=0,"",","&amp;AN298))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{"dy":30,"sl":6,"tp":"fe","vl":"Equip8101","cn":1,"pt":"GO","pr":8100}</v>
      </c>
    </row>
    <row r="299" spans="1:40">
      <c r="A299">
        <v>30</v>
      </c>
      <c r="B299">
        <v>7</v>
      </c>
      <c r="C299">
        <f>IF(B299&lt;=9,0,
IF(B299=10,1,2))</f>
        <v>0</v>
      </c>
      <c r="D299">
        <f ca="1">RAND()</f>
        <v>0.62224486760119657</v>
      </c>
      <c r="E299">
        <f ca="1">RAND()</f>
        <v>0.20335660753790386</v>
      </c>
      <c r="F299">
        <f ca="1">RAND()</f>
        <v>0.78357278923322871</v>
      </c>
      <c r="G299">
        <f ca="1">RAND()</f>
        <v>0.55273918616055495</v>
      </c>
      <c r="H299">
        <f ca="1">RAND()</f>
        <v>0.27542423534355465</v>
      </c>
      <c r="I299">
        <f ca="1">RAND()</f>
        <v>0.1946188592983612</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Equip2102</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GO</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1100</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0.50414368374482577</v>
      </c>
      <c r="E300">
        <f ca="1">RAND()</f>
        <v>0.99061172103651662</v>
      </c>
      <c r="F300">
        <f ca="1">RAND()</f>
        <v>0.34918278287288262</v>
      </c>
      <c r="G300">
        <f ca="1">RAND()</f>
        <v>0.57702603235118466</v>
      </c>
      <c r="H300">
        <f ca="1">RAND()</f>
        <v>0.16880891405208265</v>
      </c>
      <c r="I300">
        <f ca="1">RAND()</f>
        <v>0.20759587884376696</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fl2</v>
      </c>
      <c r="AB300" t="s">
        <v>451</v>
      </c>
      <c r="AC300" t="s">
        <v>445</v>
      </c>
      <c r="AD300">
        <v>1</v>
      </c>
      <c r="AE300" t="s">
        <v>129</v>
      </c>
      <c r="AF300">
        <v>190</v>
      </c>
      <c r="AG300">
        <v>99</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원더</v>
      </c>
      <c r="AL300">
        <v>1</v>
      </c>
      <c r="AM300" t="str">
        <f ca="1">IF(ROW()=2,AN300,OFFSET(AM300,-1,0)&amp;IF(LEN(AN300)=0,"",","&amp;AN300))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{"dy":30,"sl":8,"tp":"fl2","vl":"Actor2128","cn":1,"pt":"DI","pp":190,"pr":99}</v>
      </c>
    </row>
    <row r="301" spans="1:40">
      <c r="A301">
        <v>30</v>
      </c>
      <c r="B301">
        <v>9</v>
      </c>
      <c r="C301">
        <f>IF(B301&lt;=9,0,
IF(B301=10,1,2))</f>
        <v>0</v>
      </c>
      <c r="D301">
        <f ca="1">RAND()</f>
        <v>0.69537735283278834</v>
      </c>
      <c r="E301">
        <f ca="1">RAND()</f>
        <v>0.87247362945065754</v>
      </c>
      <c r="F301">
        <f ca="1">RAND()</f>
        <v>0.66522466787827339</v>
      </c>
      <c r="G301">
        <f ca="1">RAND()</f>
        <v>0.68996849937008253</v>
      </c>
      <c r="H301">
        <f ca="1">RAND()</f>
        <v>0.65756340628306154</v>
      </c>
      <c r="I301">
        <f ca="1">RAND()</f>
        <v>0.43127589743174288</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fl3</v>
      </c>
      <c r="AB301" t="s">
        <v>452</v>
      </c>
      <c r="AC301" t="s">
        <v>445</v>
      </c>
      <c r="AD301">
        <v>1</v>
      </c>
      <c r="AE301" t="s">
        <v>129</v>
      </c>
      <c r="AF301">
        <v>240</v>
      </c>
      <c r="AG301">
        <v>129</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원더</v>
      </c>
      <c r="AL301">
        <v>1</v>
      </c>
      <c r="AM301" t="str">
        <f ca="1">IF(ROW()=2,AN301,OFFSET(AM301,-1,0)&amp;IF(LEN(AN301)=0,"",","&amp;AN301))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{"dy":30,"sl":9,"tp":"fl3","vl":"Actor2128","cn":1,"pt":"DI","pp":240,"pr":129}</v>
      </c>
    </row>
    <row r="302" spans="1:40">
      <c r="A302">
        <v>31</v>
      </c>
      <c r="B302">
        <v>0</v>
      </c>
      <c r="C302">
        <f>IF(B302&lt;=9,0,
IF(B302=10,1,2))</f>
        <v>0</v>
      </c>
      <c r="D302">
        <f ca="1">RAND()</f>
        <v>0.9953361417771015</v>
      </c>
      <c r="E302">
        <f ca="1">RAND()</f>
        <v>0.356260832597868</v>
      </c>
      <c r="F302">
        <f ca="1">RAND()</f>
        <v>0.99040932562330408</v>
      </c>
      <c r="G302">
        <f ca="1">RAND()</f>
        <v>0.82527639549352727</v>
      </c>
      <c r="H302">
        <f ca="1">RAND()</f>
        <v>0.26849360908466424</v>
      </c>
      <c r="I302">
        <f ca="1">RAND()</f>
        <v>0.11081948393187213</v>
      </c>
      <c r="M302" t="str">
        <f ca="1">IF(LEN(J302)&lt;&gt;0,J302,VLOOKUP(D302+$B302,$BJ:$BK,MATCH($BK$1,$BJ$1:$BK$1,0),1))</f>
        <v>캐릭터 상자 영웅등급</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삭제</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DI</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149</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418</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불안정한 절단기</v>
      </c>
      <c r="AL302">
        <v>1</v>
      </c>
      <c r="AM302" t="str">
        <f ca="1">IF(ROW()=2,AN302,OFFSET(AM302,-1,0)&amp;IF(LEN(AN302)=0,"",","&amp;AN302))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{"dy":31,"sl":0,"tp":"fe","vl":"Equip0101","cn":1,"pt":"GO","pr":1300}</v>
      </c>
    </row>
    <row r="303" spans="1:40">
      <c r="A303">
        <v>31</v>
      </c>
      <c r="B303">
        <v>1</v>
      </c>
      <c r="C303">
        <f>IF(B303&lt;=9,0,
IF(B303=10,1,2))</f>
        <v>0</v>
      </c>
      <c r="D303">
        <f ca="1">RAND()</f>
        <v>0.55306755610383707</v>
      </c>
      <c r="E303">
        <f ca="1">RAND()</f>
        <v>0.73989430392271494</v>
      </c>
      <c r="F303">
        <f ca="1">RAND()</f>
        <v>0.5694240478070961</v>
      </c>
      <c r="G303">
        <f ca="1">RAND()</f>
        <v>0.35766866093291361</v>
      </c>
      <c r="H303">
        <f ca="1">RAND()</f>
        <v>0.72411588940080096</v>
      </c>
      <c r="I303">
        <f ca="1">RAND()</f>
        <v>0.62278237877641485</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Equip6202</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DI</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15</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0.76562926381418694</v>
      </c>
      <c r="E304">
        <f ca="1">RAND()</f>
        <v>1.8770011875116621E-2</v>
      </c>
      <c r="F304">
        <f ca="1">RAND()</f>
        <v>0.71869434228021944</v>
      </c>
      <c r="G304">
        <f ca="1">RAND()</f>
        <v>0.46399079724127368</v>
      </c>
      <c r="H304">
        <f ca="1">RAND()</f>
        <v>0.39355655279706947</v>
      </c>
      <c r="I304">
        <f ca="1">RAND()</f>
        <v>7.7239733690510071E-2</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1877</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3</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900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394</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유목민의 가보</v>
      </c>
      <c r="AL304">
        <v>1</v>
      </c>
      <c r="AM304" t="str">
        <f ca="1">IF(ROW()=2,AN304,OFFSET(AM304,-1,0)&amp;IF(LEN(AN304)=0,"",","&amp;AN304))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{"dy":31,"sl":2,"tp":"fe","vl":"Equip2001","cn":1,"pt":"GO","pr":600}</v>
      </c>
    </row>
    <row r="305" spans="1:40">
      <c r="A305">
        <v>31</v>
      </c>
      <c r="B305">
        <v>3</v>
      </c>
      <c r="C305">
        <f>IF(B305&lt;=9,0,
IF(B305=10,1,2))</f>
        <v>0</v>
      </c>
      <c r="D305">
        <f ca="1">RAND()</f>
        <v>0.36786298707349474</v>
      </c>
      <c r="E305">
        <f ca="1">RAND()</f>
        <v>0.64544243133558521</v>
      </c>
      <c r="F305">
        <f ca="1">RAND()</f>
        <v>0.56339606038399892</v>
      </c>
      <c r="G305">
        <f ca="1">RAND()</f>
        <v>1.0425709857908805E-2</v>
      </c>
      <c r="H305">
        <f ca="1">RAND()</f>
        <v>0.20179750421822895</v>
      </c>
      <c r="I305">
        <f ca="1">RAND()</f>
        <v>0.12067662279773539</v>
      </c>
      <c r="M305" t="str">
        <f ca="1">IF(LEN(J305)&lt;&gt;0,J305,VLOOKUP(D305+$B305,$BJ:$BK,MATCH($BK$1,$BJ$1:$BK$1,0),1))</f>
        <v>안 지정 캐릭터 PP 일반등급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64544</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10</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3000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480</v>
      </c>
      <c r="AD305">
        <v>1</v>
      </c>
      <c r="AE305" t="s">
        <v>129</v>
      </c>
      <c r="AF305">
        <v>139</v>
      </c>
      <c r="AG305">
        <v>59</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전설</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왕실의 품격</v>
      </c>
      <c r="AL305">
        <v>1</v>
      </c>
      <c r="AM305" t="str">
        <f ca="1">IF(ROW()=2,AN305,OFFSET(AM305,-1,0)&amp;IF(LEN(AN305)=0,"",","&amp;AN305))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{"dy":31,"sl":3,"tp":"fe","vl":"Equip1401","cn":1,"pt":"DI","pp":139,"pr":59}</v>
      </c>
    </row>
    <row r="306" spans="1:40">
      <c r="A306">
        <v>31</v>
      </c>
      <c r="B306">
        <v>4</v>
      </c>
      <c r="C306">
        <f>IF(B306&lt;=9,0,
IF(B306=10,1,2))</f>
        <v>0</v>
      </c>
      <c r="D306">
        <f ca="1">RAND()</f>
        <v>0.50362106101649529</v>
      </c>
      <c r="E306">
        <f ca="1">RAND()</f>
        <v>0.33838124910986556</v>
      </c>
      <c r="F306">
        <f ca="1">RAND()</f>
        <v>5.3940760623935602E-2</v>
      </c>
      <c r="G306">
        <f ca="1">RAND()</f>
        <v>0.31847327593721975</v>
      </c>
      <c r="H306">
        <f ca="1">RAND()</f>
        <v>0.48005850960985386</v>
      </c>
      <c r="I306">
        <f ca="1">RAND()</f>
        <v>0.38658127401694775</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33838</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7</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2100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449</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석공의 망치</v>
      </c>
      <c r="AL306">
        <v>1</v>
      </c>
      <c r="AM306" t="str">
        <f ca="1">IF(ROW()=2,AN306,OFFSET(AM306,-1,0)&amp;IF(LEN(AN306)=0,"",","&amp;AN306))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{"dy":31,"sl":4,"tp":"fe","vl":"Equip4001","cn":1,"pt":"GO","pr":700}</v>
      </c>
    </row>
    <row r="307" spans="1:40">
      <c r="A307">
        <v>31</v>
      </c>
      <c r="B307">
        <v>5</v>
      </c>
      <c r="C307">
        <f>IF(B307&lt;=9,0,
IF(B307=10,1,2))</f>
        <v>0</v>
      </c>
      <c r="D307">
        <f ca="1">RAND()</f>
        <v>0.81761063254823074</v>
      </c>
      <c r="E307">
        <f ca="1">RAND()</f>
        <v>0.48657951910501596</v>
      </c>
      <c r="F307">
        <f ca="1">RAND()</f>
        <v>0.13448987002202939</v>
      </c>
      <c r="G307">
        <f ca="1">RAND()</f>
        <v>0.59213385814278929</v>
      </c>
      <c r="H307">
        <f ca="1">RAND()</f>
        <v>0.11603474283227144</v>
      </c>
      <c r="I307">
        <f ca="1">RAND()</f>
        <v>0.57778647389625126</v>
      </c>
      <c r="M307" t="str">
        <f ca="1">IF(LEN(J307)&lt;&gt;0,J307,VLOOKUP(D307+$B307,$BJ:$BK,MATCH($BK$1,$BJ$1:$BK$1,0),1))</f>
        <v>안 지정 캐릭터 PP 일반등급</v>
      </c>
      <c r="N307">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48657</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8</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2400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7.6154863150947438E-2</v>
      </c>
      <c r="E308">
        <f ca="1">RAND()</f>
        <v>0.26156738042968719</v>
      </c>
      <c r="F308">
        <f ca="1">RAND()</f>
        <v>0.1231336392454867</v>
      </c>
      <c r="G308">
        <f ca="1">RAND()</f>
        <v>0.5036196899470452</v>
      </c>
      <c r="H308">
        <f ca="1">RAND()</f>
        <v>0.88722240297540578</v>
      </c>
      <c r="I308">
        <f ca="1">RAND()</f>
        <v>0.1610303540548188</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Equip3101</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1000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436</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0.9325673932916243</v>
      </c>
      <c r="E309">
        <f ca="1">RAND()</f>
        <v>0.60850847507334482</v>
      </c>
      <c r="F309">
        <f ca="1">RAND()</f>
        <v>0.92557661396117585</v>
      </c>
      <c r="G309">
        <f ca="1">RAND()</f>
        <v>0.63066186392107293</v>
      </c>
      <c r="H309">
        <f ca="1">RAND()</f>
        <v>0.38425829355905083</v>
      </c>
      <c r="I309">
        <f ca="1">RAND()</f>
        <v>0.5900654126605217</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Equip7002</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GO</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2100</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0.54937734912612612</v>
      </c>
      <c r="E310">
        <f ca="1">RAND()</f>
        <v>0.58278094079607357</v>
      </c>
      <c r="F310">
        <f ca="1">RAND()</f>
        <v>0.59103190189959698</v>
      </c>
      <c r="G310">
        <f ca="1">RAND()</f>
        <v>0.58956510576929266</v>
      </c>
      <c r="H310">
        <f ca="1">RAND()</f>
        <v>0.85126171312135457</v>
      </c>
      <c r="I310">
        <f ca="1">RAND()</f>
        <v>0.37756733742673387</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
      </c>
      <c r="AL310">
        <v>1</v>
      </c>
      <c r="AM310" t="str">
        <f ca="1">IF(ROW()=2,AN310,OFFSET(AM310,-1,0)&amp;IF(LEN(AN310)=0,"",","&amp;AN310))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v>
      </c>
    </row>
    <row r="311" spans="1:40">
      <c r="A311">
        <v>31</v>
      </c>
      <c r="B311">
        <v>9</v>
      </c>
      <c r="C311">
        <f>IF(B311&lt;=9,0,
IF(B311=10,1,2))</f>
        <v>0</v>
      </c>
      <c r="D311">
        <f ca="1">RAND()</f>
        <v>0.64588305048920225</v>
      </c>
      <c r="E311">
        <f ca="1">RAND()</f>
        <v>0.24048353140555101</v>
      </c>
      <c r="F311">
        <f ca="1">RAND()</f>
        <v>0.11914808556137502</v>
      </c>
      <c r="G311">
        <f ca="1">RAND()</f>
        <v>0.53553365059066327</v>
      </c>
      <c r="H311">
        <f ca="1">RAND()</f>
        <v>0.85084333218988539</v>
      </c>
      <c r="I311">
        <f ca="1">RAND()</f>
        <v>0.54204923645812675</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
      </c>
      <c r="AL311">
        <v>1</v>
      </c>
      <c r="AM311" t="str">
        <f ca="1">IF(ROW()=2,AN311,OFFSET(AM311,-1,0)&amp;IF(LEN(AN311)=0,"",","&amp;AN311))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v>
      </c>
    </row>
    <row r="312" spans="1:40">
      <c r="A312">
        <v>1</v>
      </c>
      <c r="B312">
        <v>10</v>
      </c>
      <c r="C312">
        <f>IF(B312&lt;=9,0,
IF(B312=10,1,2))</f>
        <v>1</v>
      </c>
      <c r="D312">
        <f ca="1">RAND()</f>
        <v>0.17655324554096419</v>
      </c>
      <c r="E312">
        <f ca="1">RAND()</f>
        <v>0.65986265136146827</v>
      </c>
      <c r="F312">
        <f ca="1">RAND()</f>
        <v>0.24958584862444588</v>
      </c>
      <c r="G312">
        <f ca="1">RAND()</f>
        <v>0.83378623069659163</v>
      </c>
      <c r="H312">
        <f ca="1">RAND()</f>
        <v>0.60469918346667717</v>
      </c>
      <c r="I312">
        <f ca="1">RAND()</f>
        <v>0.91320426471860405</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fc</v>
      </c>
      <c r="AB312" t="s">
        <v>85</v>
      </c>
      <c r="AC312" t="s">
        <v>468</v>
      </c>
      <c r="AD312">
        <v>1</v>
      </c>
      <c r="AE312" t="s">
        <v>129</v>
      </c>
      <c r="AF312">
        <v>790</v>
      </c>
      <c r="AG312">
        <v>355</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전설</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클레타</v>
      </c>
      <c r="AL312">
        <v>1</v>
      </c>
      <c r="AM312" t="str">
        <f ca="1">IF(ROW()=2,AN312,OFFSET(AM312,-1,0)&amp;IF(LEN(AN312)=0,"",","&amp;AN312))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{"dy":1,"sl":10,"tp":"fc","vl":"Actor0240","cn":1,"pt":"DI","pp":790,"pr":355}</v>
      </c>
    </row>
    <row r="313" spans="1:40">
      <c r="A313">
        <v>2</v>
      </c>
      <c r="B313">
        <v>10</v>
      </c>
      <c r="C313">
        <f>IF(B313&lt;=9,0,
IF(B313=10,1,2))</f>
        <v>1</v>
      </c>
      <c r="D313">
        <f ca="1">RAND()</f>
        <v>0.41135413456778858</v>
      </c>
      <c r="E313">
        <f ca="1">RAND()</f>
        <v>0.84395026415255969</v>
      </c>
      <c r="F313">
        <f ca="1">RAND()</f>
        <v>0.91015015112808806</v>
      </c>
      <c r="G313">
        <f ca="1">RAND()</f>
        <v>8.2785814248978129E-2</v>
      </c>
      <c r="H313">
        <f ca="1">RAND()</f>
        <v>0.61796307333130951</v>
      </c>
      <c r="I313">
        <f ca="1">RAND()</f>
        <v>0.34515466544203288</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fc</v>
      </c>
      <c r="AB313" t="s">
        <v>85</v>
      </c>
      <c r="AC313" t="s">
        <v>468</v>
      </c>
      <c r="AD313">
        <v>1</v>
      </c>
      <c r="AE313" t="s">
        <v>129</v>
      </c>
      <c r="AF313">
        <v>790</v>
      </c>
      <c r="AG313">
        <v>355</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전설</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클레타</v>
      </c>
      <c r="AL313">
        <v>1</v>
      </c>
      <c r="AM313" t="str">
        <f ca="1">IF(ROW()=2,AN313,OFFSET(AM313,-1,0)&amp;IF(LEN(AN313)=0,"",","&amp;AN313))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{"dy":2,"sl":10,"tp":"fc","vl":"Actor0240","cn":1,"pt":"DI","pp":790,"pr":355}</v>
      </c>
    </row>
    <row r="314" spans="1:40">
      <c r="A314">
        <v>3</v>
      </c>
      <c r="B314">
        <v>10</v>
      </c>
      <c r="C314">
        <f>IF(B314&lt;=9,0,
IF(B314=10,1,2))</f>
        <v>1</v>
      </c>
      <c r="D314">
        <f ca="1">RAND()</f>
        <v>0.99181614935389451</v>
      </c>
      <c r="E314">
        <f ca="1">RAND()</f>
        <v>2.5047887029322702E-2</v>
      </c>
      <c r="F314">
        <f ca="1">RAND()</f>
        <v>0.46482104314807227</v>
      </c>
      <c r="G314">
        <f ca="1">RAND()</f>
        <v>0.37733618180978989</v>
      </c>
      <c r="H314">
        <f ca="1">RAND()</f>
        <v>0.69420680443666916</v>
      </c>
      <c r="I314">
        <f ca="1">RAND()</f>
        <v>0.20347022795909409</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fc</v>
      </c>
      <c r="AB314" t="s">
        <v>85</v>
      </c>
      <c r="AC314" t="s">
        <v>468</v>
      </c>
      <c r="AD314">
        <v>1</v>
      </c>
      <c r="AE314" t="s">
        <v>129</v>
      </c>
      <c r="AF314">
        <v>790</v>
      </c>
      <c r="AG314">
        <v>355</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전설</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클레타</v>
      </c>
      <c r="AL314">
        <v>1</v>
      </c>
      <c r="AM314" t="str">
        <f ca="1">IF(ROW()=2,AN314,OFFSET(AM314,-1,0)&amp;IF(LEN(AN314)=0,"",","&amp;AN314))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{"dy":3,"sl":10,"tp":"fc","vl":"Actor0240","cn":1,"pt":"DI","pp":790,"pr":355}</v>
      </c>
    </row>
    <row r="315" spans="1:40">
      <c r="A315">
        <v>4</v>
      </c>
      <c r="B315">
        <v>10</v>
      </c>
      <c r="C315">
        <f>IF(B315&lt;=9,0,
IF(B315=10,1,2))</f>
        <v>1</v>
      </c>
      <c r="D315">
        <f ca="1">RAND()</f>
        <v>0.85677105861269331</v>
      </c>
      <c r="E315">
        <f ca="1">RAND()</f>
        <v>0.29515476886583236</v>
      </c>
      <c r="F315">
        <f ca="1">RAND()</f>
        <v>0.68558420892583494</v>
      </c>
      <c r="G315">
        <f ca="1">RAND()</f>
        <v>0.68043559026276113</v>
      </c>
      <c r="H315">
        <f ca="1">RAND()</f>
        <v>0.21811992633230315</v>
      </c>
      <c r="I315">
        <f ca="1">RAND()</f>
        <v>0.36053917088189791</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0.68976233047143398</v>
      </c>
      <c r="E316">
        <f ca="1">RAND()</f>
        <v>0.39447590995221149</v>
      </c>
      <c r="F316">
        <f ca="1">RAND()</f>
        <v>0.25937034512565005</v>
      </c>
      <c r="G316">
        <f ca="1">RAND()</f>
        <v>0.11702383444950459</v>
      </c>
      <c r="H316">
        <f ca="1">RAND()</f>
        <v>0.94444519751519795</v>
      </c>
      <c r="I316">
        <f ca="1">RAND()</f>
        <v>0.96301689745044872</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
      </c>
      <c r="AL316">
        <v>1</v>
      </c>
      <c r="AM316" t="str">
        <f ca="1">IF(ROW()=2,AN316,OFFSET(AM316,-1,0)&amp;IF(LEN(AN316)=0,"",","&amp;AN316))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v>
      </c>
    </row>
    <row r="317" spans="1:40">
      <c r="A317">
        <v>6</v>
      </c>
      <c r="B317">
        <v>10</v>
      </c>
      <c r="C317">
        <f>IF(B317&lt;=9,0,
IF(B317=10,1,2))</f>
        <v>1</v>
      </c>
      <c r="D317">
        <f ca="1">RAND()</f>
        <v>0.45516835739898376</v>
      </c>
      <c r="E317">
        <f ca="1">RAND()</f>
        <v>0.49232481657374405</v>
      </c>
      <c r="F317">
        <f ca="1">RAND()</f>
        <v>0.66291976839369682</v>
      </c>
      <c r="G317">
        <f ca="1">RAND()</f>
        <v>0.11964441963351113</v>
      </c>
      <c r="H317">
        <f ca="1">RAND()</f>
        <v>1.6519544158924981E-3</v>
      </c>
      <c r="I317">
        <f ca="1">RAND()</f>
        <v>0.8289785777991846</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fl2</v>
      </c>
      <c r="AB317" t="s">
        <v>88</v>
      </c>
      <c r="AC317" t="s">
        <v>470</v>
      </c>
      <c r="AD317">
        <v>1</v>
      </c>
      <c r="AE317" t="s">
        <v>129</v>
      </c>
      <c r="AF317">
        <v>190</v>
      </c>
      <c r="AG317">
        <v>89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테이슨</v>
      </c>
      <c r="AL317">
        <v>1</v>
      </c>
      <c r="AM317" t="str">
        <f ca="1">IF(ROW()=2,AN317,OFFSET(AM317,-1,0)&amp;IF(LEN(AN317)=0,"",","&amp;AN317))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{"dy":6,"sl":10,"tp":"fl2","vl":"Actor1108","cn":1,"pt":"DI","pp":190,"pr":89}</v>
      </c>
    </row>
    <row r="318" spans="1:40">
      <c r="A318">
        <v>7</v>
      </c>
      <c r="B318">
        <v>10</v>
      </c>
      <c r="C318">
        <f>IF(B318&lt;=9,0,
IF(B318=10,1,2))</f>
        <v>1</v>
      </c>
      <c r="D318">
        <f ca="1">RAND()</f>
        <v>0.88411672798331409</v>
      </c>
      <c r="E318">
        <f ca="1">RAND()</f>
        <v>0.70865645814141343</v>
      </c>
      <c r="F318">
        <f ca="1">RAND()</f>
        <v>8.6193505192318165E-2</v>
      </c>
      <c r="G318">
        <f ca="1">RAND()</f>
        <v>0.97116437133857325</v>
      </c>
      <c r="H318">
        <f ca="1">RAND()</f>
        <v>0.90251181070401532</v>
      </c>
      <c r="I318">
        <f ca="1">RAND()</f>
        <v>6.1792395697671365E-2</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fl2</v>
      </c>
      <c r="AB318" t="s">
        <v>88</v>
      </c>
      <c r="AC318" t="s">
        <v>470</v>
      </c>
      <c r="AD318">
        <v>1</v>
      </c>
      <c r="AE318" t="s">
        <v>129</v>
      </c>
      <c r="AF318">
        <v>190</v>
      </c>
      <c r="AG318">
        <v>89</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테이슨</v>
      </c>
      <c r="AL318">
        <v>1</v>
      </c>
      <c r="AM318" t="str">
        <f ca="1">IF(ROW()=2,AN318,OFFSET(AM318,-1,0)&amp;IF(LEN(AN318)=0,"",","&amp;AN318))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{"dy":7,"sl":10,"tp":"fl2","vl":"Actor1108","cn":1,"pt":"DI","pp":190,"pr":89}</v>
      </c>
    </row>
    <row r="319" spans="1:40">
      <c r="A319">
        <v>8</v>
      </c>
      <c r="B319">
        <v>10</v>
      </c>
      <c r="C319">
        <f>IF(B319&lt;=9,0,
IF(B319=10,1,2))</f>
        <v>1</v>
      </c>
      <c r="D319">
        <f ca="1">RAND()</f>
        <v>0.16027807636185776</v>
      </c>
      <c r="E319">
        <f ca="1">RAND()</f>
        <v>0.87780292986395569</v>
      </c>
      <c r="F319">
        <f ca="1">RAND()</f>
        <v>0.31039108588034814</v>
      </c>
      <c r="G319">
        <f ca="1">RAND()</f>
        <v>0.70009233447349339</v>
      </c>
      <c r="H319">
        <f ca="1">RAND()</f>
        <v>0.27544103528713026</v>
      </c>
      <c r="I319">
        <f ca="1">RAND()</f>
        <v>0.56436107944007929</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
      </c>
      <c r="AL319">
        <v>1</v>
      </c>
      <c r="AM319" t="str">
        <f ca="1">IF(ROW()=2,AN319,OFFSET(AM319,-1,0)&amp;IF(LEN(AN319)=0,"",","&amp;AN319))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v>
      </c>
    </row>
    <row r="320" spans="1:40">
      <c r="A320">
        <v>9</v>
      </c>
      <c r="B320">
        <v>10</v>
      </c>
      <c r="C320">
        <f>IF(B320&lt;=9,0,
IF(B320=10,1,2))</f>
        <v>1</v>
      </c>
      <c r="D320">
        <f ca="1">RAND()</f>
        <v>0.10124800259063782</v>
      </c>
      <c r="E320">
        <f ca="1">RAND()</f>
        <v>0.78356913015255403</v>
      </c>
      <c r="F320">
        <f ca="1">RAND()</f>
        <v>2.9385804335417709E-2</v>
      </c>
      <c r="G320">
        <f ca="1">RAND()</f>
        <v>0.59257668493523341</v>
      </c>
      <c r="H320">
        <f ca="1">RAND()</f>
        <v>0.62189180132023603</v>
      </c>
      <c r="I320">
        <f ca="1">RAND()</f>
        <v>0.32115410349165929</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
      </c>
      <c r="AL320">
        <v>1</v>
      </c>
      <c r="AM320" t="str">
        <f ca="1">IF(ROW()=2,AN320,OFFSET(AM320,-1,0)&amp;IF(LEN(AN320)=0,"",","&amp;AN320))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v>
      </c>
    </row>
    <row r="321" spans="1:40">
      <c r="A321">
        <v>10</v>
      </c>
      <c r="B321">
        <v>10</v>
      </c>
      <c r="C321">
        <f>IF(B321&lt;=9,0,
IF(B321=10,1,2))</f>
        <v>1</v>
      </c>
      <c r="D321">
        <f ca="1">RAND()</f>
        <v>0.31637850578210114</v>
      </c>
      <c r="E321">
        <f ca="1">RAND()</f>
        <v>0.30754335766665886</v>
      </c>
      <c r="F321">
        <f ca="1">RAND()</f>
        <v>0.32588184949551979</v>
      </c>
      <c r="G321">
        <f ca="1">RAND()</f>
        <v>0.17727069812169649</v>
      </c>
      <c r="H321">
        <f ca="1">RAND()</f>
        <v>0.9843369733211732</v>
      </c>
      <c r="I321">
        <f ca="1">RAND()</f>
        <v>4.0978432894139938E-2</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fc</v>
      </c>
      <c r="AB321" t="s">
        <v>85</v>
      </c>
      <c r="AC321" t="s">
        <v>471</v>
      </c>
      <c r="AD321">
        <v>1</v>
      </c>
      <c r="AE321" t="s">
        <v>129</v>
      </c>
      <c r="AF321">
        <v>229</v>
      </c>
      <c r="AG321">
        <v>159</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슬로니카</v>
      </c>
      <c r="AL321">
        <v>1</v>
      </c>
      <c r="AM321" t="str">
        <f ca="1">IF(ROW()=2,AN321,OFFSET(AM321,-1,0)&amp;IF(LEN(AN321)=0,"",","&amp;AN321))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{"dy":10,"sl":10,"tp":"fc","vl":"Actor3114","cn":1,"pt":"DI","pp":229,"pr":159}</v>
      </c>
    </row>
    <row r="322" spans="1:40">
      <c r="A322">
        <v>11</v>
      </c>
      <c r="B322">
        <v>10</v>
      </c>
      <c r="C322">
        <f>IF(B322&lt;=9,0,
IF(B322=10,1,2))</f>
        <v>1</v>
      </c>
      <c r="D322">
        <f ca="1">RAND()</f>
        <v>0.38782221606101674</v>
      </c>
      <c r="E322">
        <f ca="1">RAND()</f>
        <v>0.72318073653102721</v>
      </c>
      <c r="F322">
        <f ca="1">RAND()</f>
        <v>0.78391154399077612</v>
      </c>
      <c r="G322">
        <f ca="1">RAND()</f>
        <v>0.87147254269252883</v>
      </c>
      <c r="H322">
        <f ca="1">RAND()</f>
        <v>0.11456199461028493</v>
      </c>
      <c r="I322">
        <f ca="1">RAND()</f>
        <v>9.4789252704798543E-2</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fc</v>
      </c>
      <c r="AB322" t="s">
        <v>85</v>
      </c>
      <c r="AC322" t="s">
        <v>471</v>
      </c>
      <c r="AD322">
        <v>1</v>
      </c>
      <c r="AE322" t="s">
        <v>129</v>
      </c>
      <c r="AF322">
        <v>229</v>
      </c>
      <c r="AG322">
        <v>159</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슬로니카</v>
      </c>
      <c r="AL322">
        <v>1</v>
      </c>
      <c r="AM322" t="str">
        <f ca="1">IF(ROW()=2,AN322,OFFSET(AM322,-1,0)&amp;IF(LEN(AN322)=0,"",","&amp;AN322))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{"dy":11,"sl":10,"tp":"fc","vl":"Actor3114","cn":1,"pt":"DI","pp":229,"pr":159}</v>
      </c>
    </row>
    <row r="323" spans="1:40">
      <c r="A323">
        <v>12</v>
      </c>
      <c r="B323">
        <v>10</v>
      </c>
      <c r="C323">
        <f>IF(B323&lt;=9,0,
IF(B323=10,1,2))</f>
        <v>1</v>
      </c>
      <c r="D323">
        <f ca="1">RAND()</f>
        <v>0.33457842473768762</v>
      </c>
      <c r="E323">
        <f ca="1">RAND()</f>
        <v>0.74626281914157799</v>
      </c>
      <c r="F323">
        <f ca="1">RAND()</f>
        <v>0.29709034193150408</v>
      </c>
      <c r="G323">
        <f ca="1">RAND()</f>
        <v>0.41219051357088143</v>
      </c>
      <c r="H323">
        <f ca="1">RAND()</f>
        <v>0.52569863744621981</v>
      </c>
      <c r="I323">
        <f ca="1">RAND()</f>
        <v>0.68421725605211248</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
      </c>
      <c r="AL323">
        <v>1</v>
      </c>
      <c r="AM323" t="str">
        <f ca="1">IF(ROW()=2,AN323,OFFSET(AM323,-1,0)&amp;IF(LEN(AN323)=0,"",","&amp;AN323))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v>
      </c>
    </row>
    <row r="324" spans="1:40">
      <c r="A324">
        <v>13</v>
      </c>
      <c r="B324">
        <v>10</v>
      </c>
      <c r="C324">
        <f>IF(B324&lt;=9,0,
IF(B324=10,1,2))</f>
        <v>1</v>
      </c>
      <c r="D324">
        <f ca="1">RAND()</f>
        <v>0.33644793760582981</v>
      </c>
      <c r="E324">
        <f ca="1">RAND()</f>
        <v>0.74477342801559188</v>
      </c>
      <c r="F324">
        <f ca="1">RAND()</f>
        <v>0.74000627494395876</v>
      </c>
      <c r="G324">
        <f ca="1">RAND()</f>
        <v>0.97530930357911827</v>
      </c>
      <c r="H324">
        <f ca="1">RAND()</f>
        <v>0.62370558782647056</v>
      </c>
      <c r="I324">
        <f ca="1">RAND()</f>
        <v>0.93792549586557583</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
      </c>
      <c r="AL324">
        <v>1</v>
      </c>
      <c r="AM324" t="str">
        <f ca="1">IF(ROW()=2,AN324,OFFSET(AM324,-1,0)&amp;IF(LEN(AN324)=0,"",","&amp;AN324))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v>
      </c>
    </row>
    <row r="325" spans="1:40">
      <c r="A325">
        <v>14</v>
      </c>
      <c r="B325">
        <v>10</v>
      </c>
      <c r="C325">
        <f>IF(B325&lt;=9,0,
IF(B325=10,1,2))</f>
        <v>1</v>
      </c>
      <c r="D325">
        <f ca="1">RAND()</f>
        <v>0.60653334874934683</v>
      </c>
      <c r="E325">
        <f ca="1">RAND()</f>
        <v>0.22672742117585976</v>
      </c>
      <c r="F325">
        <f ca="1">RAND()</f>
        <v>0.50803018046721926</v>
      </c>
      <c r="G325">
        <f ca="1">RAND()</f>
        <v>0.67219544135102738</v>
      </c>
      <c r="H325">
        <f ca="1">RAND()</f>
        <v>0.84568295834777818</v>
      </c>
      <c r="I325">
        <f ca="1">RAND()</f>
        <v>0.10773815648058604</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
      </c>
      <c r="AL325">
        <v>1</v>
      </c>
      <c r="AM325" t="str">
        <f ca="1">IF(ROW()=2,AN325,OFFSET(AM325,-1,0)&amp;IF(LEN(AN325)=0,"",","&amp;AN325))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v>
      </c>
    </row>
    <row r="326" spans="1:40">
      <c r="A326">
        <v>15</v>
      </c>
      <c r="B326">
        <v>10</v>
      </c>
      <c r="C326">
        <f>IF(B326&lt;=9,0,
IF(B326=10,1,2))</f>
        <v>1</v>
      </c>
      <c r="D326">
        <f ca="1">RAND()</f>
        <v>0.38081717565864415</v>
      </c>
      <c r="E326">
        <f ca="1">RAND()</f>
        <v>0.54811024192951541</v>
      </c>
      <c r="F326">
        <f ca="1">RAND()</f>
        <v>0.59944363591582495</v>
      </c>
      <c r="G326">
        <f ca="1">RAND()</f>
        <v>9.0082113371512285E-2</v>
      </c>
      <c r="H326">
        <f ca="1">RAND()</f>
        <v>0.50259938273592775</v>
      </c>
      <c r="I326">
        <f ca="1">RAND()</f>
        <v>0.81375246828549541</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fc</v>
      </c>
      <c r="AB326" t="s">
        <v>85</v>
      </c>
      <c r="AC326" t="s">
        <v>472</v>
      </c>
      <c r="AD326">
        <v>1</v>
      </c>
      <c r="AE326" t="s">
        <v>129</v>
      </c>
      <c r="AF326">
        <v>790</v>
      </c>
      <c r="AG326">
        <v>333</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전설</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라무무</v>
      </c>
      <c r="AL326">
        <v>1</v>
      </c>
      <c r="AM326" t="str">
        <f ca="1">IF(ROW()=2,AN326,OFFSET(AM326,-1,0)&amp;IF(LEN(AN326)=0,"",","&amp;AN326))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{"dy":15,"sl":10,"tp":"fc","vl":"Actor3231","cn":1,"pt":"DI","pp":790,"pr":333}</v>
      </c>
    </row>
    <row r="327" spans="1:40">
      <c r="A327">
        <v>16</v>
      </c>
      <c r="B327">
        <v>10</v>
      </c>
      <c r="C327">
        <f>IF(B327&lt;=9,0,
IF(B327=10,1,2))</f>
        <v>1</v>
      </c>
      <c r="D327">
        <f ca="1">RAND()</f>
        <v>0.28252818620536535</v>
      </c>
      <c r="E327">
        <f ca="1">RAND()</f>
        <v>0.94845614950220658</v>
      </c>
      <c r="F327">
        <f ca="1">RAND()</f>
        <v>0.97034362158492637</v>
      </c>
      <c r="G327">
        <f ca="1">RAND()</f>
        <v>1.8187766803032135E-2</v>
      </c>
      <c r="H327">
        <f ca="1">RAND()</f>
        <v>0.48150039209999573</v>
      </c>
      <c r="I327">
        <f ca="1">RAND()</f>
        <v>0.97813408837306437</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fc</v>
      </c>
      <c r="AB327" t="s">
        <v>85</v>
      </c>
      <c r="AC327" t="s">
        <v>472</v>
      </c>
      <c r="AD327">
        <v>1</v>
      </c>
      <c r="AE327" t="s">
        <v>129</v>
      </c>
      <c r="AF327">
        <v>790</v>
      </c>
      <c r="AG327">
        <v>333</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전설</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라무무</v>
      </c>
      <c r="AL327">
        <v>1</v>
      </c>
      <c r="AM327" t="str">
        <f ca="1">IF(ROW()=2,AN327,OFFSET(AM327,-1,0)&amp;IF(LEN(AN327)=0,"",","&amp;AN327))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{"dy":16,"sl":10,"tp":"fc","vl":"Actor3231","cn":1,"pt":"DI","pp":790,"pr":333}</v>
      </c>
    </row>
    <row r="328" spans="1:40">
      <c r="A328">
        <v>17</v>
      </c>
      <c r="B328">
        <v>10</v>
      </c>
      <c r="C328">
        <f>IF(B328&lt;=9,0,
IF(B328=10,1,2))</f>
        <v>1</v>
      </c>
      <c r="D328">
        <f ca="1">RAND()</f>
        <v>0.38807855990736884</v>
      </c>
      <c r="E328">
        <f ca="1">RAND()</f>
        <v>0.43813139102147658</v>
      </c>
      <c r="F328">
        <f ca="1">RAND()</f>
        <v>0.64045224578685178</v>
      </c>
      <c r="G328">
        <f ca="1">RAND()</f>
        <v>0.25567666421230384</v>
      </c>
      <c r="H328">
        <f ca="1">RAND()</f>
        <v>0.64389073781481065</v>
      </c>
      <c r="I328">
        <f ca="1">RAND()</f>
        <v>0.29170062466467461</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fc</v>
      </c>
      <c r="AB328" t="s">
        <v>85</v>
      </c>
      <c r="AC328" t="s">
        <v>472</v>
      </c>
      <c r="AD328">
        <v>1</v>
      </c>
      <c r="AE328" t="s">
        <v>129</v>
      </c>
      <c r="AF328">
        <v>790</v>
      </c>
      <c r="AG328">
        <v>333</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전설</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라무무</v>
      </c>
      <c r="AL328">
        <v>1</v>
      </c>
      <c r="AM328" t="str">
        <f ca="1">IF(ROW()=2,AN328,OFFSET(AM328,-1,0)&amp;IF(LEN(AN328)=0,"",","&amp;AN328))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{"dy":17,"sl":10,"tp":"fc","vl":"Actor3231","cn":1,"pt":"DI","pp":790,"pr":333}</v>
      </c>
    </row>
    <row r="329" spans="1:40">
      <c r="A329">
        <v>18</v>
      </c>
      <c r="B329">
        <v>10</v>
      </c>
      <c r="C329">
        <f>IF(B329&lt;=9,0,
IF(B329=10,1,2))</f>
        <v>1</v>
      </c>
      <c r="D329">
        <f ca="1">RAND()</f>
        <v>0.83998353828808703</v>
      </c>
      <c r="E329">
        <f ca="1">RAND()</f>
        <v>0.93573581466889644</v>
      </c>
      <c r="F329">
        <f ca="1">RAND()</f>
        <v>0.36781684885411048</v>
      </c>
      <c r="G329">
        <f ca="1">RAND()</f>
        <v>0.68531972627809457</v>
      </c>
      <c r="H329">
        <f ca="1">RAND()</f>
        <v>0.43148216132390704</v>
      </c>
      <c r="I329">
        <f ca="1">RAND()</f>
        <v>0.81780418930552345</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
      </c>
      <c r="AL329">
        <v>1</v>
      </c>
      <c r="AM329" t="str">
        <f ca="1">IF(ROW()=2,AN329,OFFSET(AM329,-1,0)&amp;IF(LEN(AN329)=0,"",","&amp;AN329))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v>
      </c>
    </row>
    <row r="330" spans="1:40">
      <c r="A330">
        <v>19</v>
      </c>
      <c r="B330">
        <v>10</v>
      </c>
      <c r="C330">
        <f>IF(B330&lt;=9,0,
IF(B330=10,1,2))</f>
        <v>1</v>
      </c>
      <c r="D330">
        <f ca="1">RAND()</f>
        <v>0.7663596589494629</v>
      </c>
      <c r="E330">
        <f ca="1">RAND()</f>
        <v>0.7956286224031428</v>
      </c>
      <c r="F330">
        <f ca="1">RAND()</f>
        <v>0.2958391226964846</v>
      </c>
      <c r="G330">
        <f ca="1">RAND()</f>
        <v>0.96003431366973202</v>
      </c>
      <c r="H330">
        <f ca="1">RAND()</f>
        <v>0.48755458159693843</v>
      </c>
      <c r="I330">
        <f ca="1">RAND()</f>
        <v>0.44319228148187284</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fl5</v>
      </c>
      <c r="AB330" t="s">
        <v>473</v>
      </c>
      <c r="AC330" t="s">
        <v>476</v>
      </c>
      <c r="AD330">
        <v>1</v>
      </c>
      <c r="AE330" t="s">
        <v>129</v>
      </c>
      <c r="AF330">
        <v>490</v>
      </c>
      <c r="AG330">
        <v>279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원더</v>
      </c>
      <c r="AL330">
        <v>1</v>
      </c>
      <c r="AM330" t="str">
        <f ca="1">IF(ROW()=2,AN330,OFFSET(AM330,-1,0)&amp;IF(LEN(AN330)=0,"",","&amp;AN330))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{"dy":19,"sl":10,"tp":"fl5","vl":"Actor2128","cn":1,"pt":"DI","pp":490,"pr":279}</v>
      </c>
    </row>
    <row r="331" spans="1:40">
      <c r="A331">
        <v>20</v>
      </c>
      <c r="B331">
        <v>10</v>
      </c>
      <c r="C331">
        <f>IF(B331&lt;=9,0,
IF(B331=10,1,2))</f>
        <v>1</v>
      </c>
      <c r="D331">
        <f ca="1">RAND()</f>
        <v>0.96425387402469509</v>
      </c>
      <c r="E331">
        <f ca="1">RAND()</f>
        <v>0.25128335627575737</v>
      </c>
      <c r="F331">
        <f ca="1">RAND()</f>
        <v>5.7862733681231293E-2</v>
      </c>
      <c r="G331">
        <f ca="1">RAND()</f>
        <v>0.83253250040175097</v>
      </c>
      <c r="H331">
        <f ca="1">RAND()</f>
        <v>0.70566555146710375</v>
      </c>
      <c r="I331">
        <f ca="1">RAND()</f>
        <v>0.94013222310495859</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fl5</v>
      </c>
      <c r="AB331" t="s">
        <v>475</v>
      </c>
      <c r="AC331" t="s">
        <v>476</v>
      </c>
      <c r="AD331">
        <v>1</v>
      </c>
      <c r="AE331" t="s">
        <v>129</v>
      </c>
      <c r="AF331">
        <v>490</v>
      </c>
      <c r="AG331">
        <v>279</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원더</v>
      </c>
      <c r="AL331">
        <v>1</v>
      </c>
      <c r="AM331" t="str">
        <f ca="1">IF(ROW()=2,AN331,OFFSET(AM331,-1,0)&amp;IF(LEN(AN331)=0,"",","&amp;AN331))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{"dy":20,"sl":10,"tp":"fl5","vl":"Actor2128","cn":1,"pt":"DI","pp":490,"pr":279}</v>
      </c>
    </row>
    <row r="332" spans="1:40">
      <c r="A332">
        <v>21</v>
      </c>
      <c r="B332">
        <v>10</v>
      </c>
      <c r="C332">
        <f>IF(B332&lt;=9,0,
IF(B332=10,1,2))</f>
        <v>1</v>
      </c>
      <c r="D332">
        <f ca="1">RAND()</f>
        <v>0.37452542483683493</v>
      </c>
      <c r="E332">
        <f ca="1">RAND()</f>
        <v>7.1309054356947676E-2</v>
      </c>
      <c r="F332">
        <f ca="1">RAND()</f>
        <v>0.76801773056175726</v>
      </c>
      <c r="G332">
        <f ca="1">RAND()</f>
        <v>0.43682719372584744</v>
      </c>
      <c r="H332">
        <f ca="1">RAND()</f>
        <v>0.31355862350061214</v>
      </c>
      <c r="I332">
        <f ca="1">RAND()</f>
        <v>0.97496001899115969</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fl5</v>
      </c>
      <c r="AB332" t="s">
        <v>475</v>
      </c>
      <c r="AC332" t="s">
        <v>476</v>
      </c>
      <c r="AD332">
        <v>1</v>
      </c>
      <c r="AE332" t="s">
        <v>129</v>
      </c>
      <c r="AF332">
        <v>490</v>
      </c>
      <c r="AG332">
        <v>279</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원더</v>
      </c>
      <c r="AL332">
        <v>1</v>
      </c>
      <c r="AM332" t="str">
        <f ca="1">IF(ROW()=2,AN332,OFFSET(AM332,-1,0)&amp;IF(LEN(AN332)=0,"",","&amp;AN332))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{"dy":21,"sl":10,"tp":"fl5","vl":"Actor2128","cn":1,"pt":"DI","pp":490,"pr":279}</v>
      </c>
    </row>
    <row r="333" spans="1:40">
      <c r="A333">
        <v>22</v>
      </c>
      <c r="B333">
        <v>10</v>
      </c>
      <c r="C333">
        <f>IF(B333&lt;=9,0,
IF(B333=10,1,2))</f>
        <v>1</v>
      </c>
      <c r="D333">
        <f ca="1">RAND()</f>
        <v>0.62473093131930335</v>
      </c>
      <c r="E333">
        <f ca="1">RAND()</f>
        <v>0.3308262717389604</v>
      </c>
      <c r="F333">
        <f ca="1">RAND()</f>
        <v>0.48984055478094446</v>
      </c>
      <c r="G333">
        <f ca="1">RAND()</f>
        <v>0.262012816361193</v>
      </c>
      <c r="H333">
        <f ca="1">RAND()</f>
        <v>0.45218979446279772</v>
      </c>
      <c r="I333">
        <f ca="1">RAND()</f>
        <v>0.39418607793485039</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
      </c>
      <c r="AL333">
        <v>1</v>
      </c>
      <c r="AM333" t="str">
        <f ca="1">IF(ROW()=2,AN333,OFFSET(AM333,-1,0)&amp;IF(LEN(AN333)=0,"",","&amp;AN333))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v>
      </c>
    </row>
    <row r="334" spans="1:40">
      <c r="A334">
        <v>23</v>
      </c>
      <c r="B334">
        <v>10</v>
      </c>
      <c r="C334">
        <f>IF(B334&lt;=9,0,
IF(B334=10,1,2))</f>
        <v>1</v>
      </c>
      <c r="D334">
        <f ca="1">RAND()</f>
        <v>0.84298645466653999</v>
      </c>
      <c r="E334">
        <f ca="1">RAND()</f>
        <v>0.51101183127038974</v>
      </c>
      <c r="F334">
        <f ca="1">RAND()</f>
        <v>2.2140040034923314E-2</v>
      </c>
      <c r="G334">
        <f ca="1">RAND()</f>
        <v>0.13532325679693413</v>
      </c>
      <c r="H334">
        <f ca="1">RAND()</f>
        <v>0.1477583861527042</v>
      </c>
      <c r="I334">
        <f ca="1">RAND()</f>
        <v>0.88872065360858798</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fc</v>
      </c>
      <c r="AB334" t="s">
        <v>85</v>
      </c>
      <c r="AC334" t="s">
        <v>510</v>
      </c>
      <c r="AD334">
        <v>1</v>
      </c>
      <c r="AE334" t="s">
        <v>129</v>
      </c>
      <c r="AF334">
        <v>820</v>
      </c>
      <c r="AG334">
        <v>479</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전설</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니엘</v>
      </c>
      <c r="AL334">
        <v>1</v>
      </c>
      <c r="AM334" t="str">
        <f ca="1">IF(ROW()=2,AN334,OFFSET(AM334,-1,0)&amp;IF(LEN(AN334)=0,"",","&amp;AN334))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{"dy":23,"sl":10,"tp":"fc","vl":"Actor2238","cn":1,"pt":"DI","pp":820,"pr":479}</v>
      </c>
    </row>
    <row r="335" spans="1:40">
      <c r="A335">
        <v>24</v>
      </c>
      <c r="B335">
        <v>10</v>
      </c>
      <c r="C335">
        <f>IF(B335&lt;=9,0,
IF(B335=10,1,2))</f>
        <v>1</v>
      </c>
      <c r="D335">
        <f ca="1">RAND()</f>
        <v>0.56484015314490144</v>
      </c>
      <c r="E335">
        <f ca="1">RAND()</f>
        <v>0.24404373622134434</v>
      </c>
      <c r="F335">
        <f ca="1">RAND()</f>
        <v>0.28442759125857642</v>
      </c>
      <c r="G335">
        <f ca="1">RAND()</f>
        <v>0.49201028956436921</v>
      </c>
      <c r="H335">
        <f ca="1">RAND()</f>
        <v>0.21566201298532162</v>
      </c>
      <c r="I335">
        <f ca="1">RAND()</f>
        <v>0.74416508731096054</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fc</v>
      </c>
      <c r="AB335" t="s">
        <v>85</v>
      </c>
      <c r="AC335" t="s">
        <v>510</v>
      </c>
      <c r="AD335">
        <v>1</v>
      </c>
      <c r="AE335" t="s">
        <v>129</v>
      </c>
      <c r="AF335">
        <v>820</v>
      </c>
      <c r="AG335">
        <v>479</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전설</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니엘</v>
      </c>
      <c r="AL335">
        <v>1</v>
      </c>
      <c r="AM335" t="str">
        <f ca="1">IF(ROW()=2,AN335,OFFSET(AM335,-1,0)&amp;IF(LEN(AN335)=0,"",","&amp;AN335))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{"dy":24,"sl":10,"tp":"fc","vl":"Actor2238","cn":1,"pt":"DI","pp":820,"pr":479}</v>
      </c>
    </row>
    <row r="336" spans="1:40">
      <c r="A336">
        <v>25</v>
      </c>
      <c r="B336">
        <v>10</v>
      </c>
      <c r="C336">
        <f>IF(B336&lt;=9,0,
IF(B336=10,1,2))</f>
        <v>1</v>
      </c>
      <c r="D336">
        <f ca="1">RAND()</f>
        <v>0.26536918098014806</v>
      </c>
      <c r="E336">
        <f ca="1">RAND()</f>
        <v>0.16377828024138308</v>
      </c>
      <c r="F336">
        <f ca="1">RAND()</f>
        <v>0.19425701677287621</v>
      </c>
      <c r="G336">
        <f ca="1">RAND()</f>
        <v>0.19156588854293677</v>
      </c>
      <c r="H336">
        <f ca="1">RAND()</f>
        <v>0.16309180195598061</v>
      </c>
      <c r="I336">
        <f ca="1">RAND()</f>
        <v>0.64610059648273166</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
      </c>
      <c r="AL336">
        <v>1</v>
      </c>
      <c r="AM336" t="str">
        <f ca="1">IF(ROW()=2,AN336,OFFSET(AM336,-1,0)&amp;IF(LEN(AN336)=0,"",","&amp;AN336))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v>
      </c>
    </row>
    <row r="337" spans="1:40">
      <c r="A337">
        <v>26</v>
      </c>
      <c r="B337">
        <v>10</v>
      </c>
      <c r="C337">
        <f>IF(B337&lt;=9,0,
IF(B337=10,1,2))</f>
        <v>1</v>
      </c>
      <c r="D337">
        <f ca="1">RAND()</f>
        <v>0.47878632714386005</v>
      </c>
      <c r="E337">
        <f ca="1">RAND()</f>
        <v>0.98944270411360558</v>
      </c>
      <c r="F337">
        <f ca="1">RAND()</f>
        <v>0.38604707182418319</v>
      </c>
      <c r="G337">
        <f ca="1">RAND()</f>
        <v>0.29389927313744657</v>
      </c>
      <c r="H337">
        <f ca="1">RAND()</f>
        <v>0.54096057399976671</v>
      </c>
      <c r="I337">
        <f ca="1">RAND()</f>
        <v>0.40551048389911637</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fl2</v>
      </c>
      <c r="AB337" t="s">
        <v>88</v>
      </c>
      <c r="AC337" t="s">
        <v>446</v>
      </c>
      <c r="AD337">
        <v>1</v>
      </c>
      <c r="AE337" t="s">
        <v>129</v>
      </c>
      <c r="AF337">
        <v>190</v>
      </c>
      <c r="AG337">
        <v>99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카츄진</v>
      </c>
      <c r="AL337">
        <v>1</v>
      </c>
      <c r="AM337" t="str">
        <f ca="1">IF(ROW()=2,AN337,OFFSET(AM337,-1,0)&amp;IF(LEN(AN337)=0,"",","&amp;AN337))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{"dy":26,"sl":10,"tp":"fl2","vl":"Actor3117","cn":1,"pt":"DI","pp":190,"pr":99}</v>
      </c>
    </row>
    <row r="338" spans="1:40">
      <c r="A338">
        <v>27</v>
      </c>
      <c r="B338">
        <v>10</v>
      </c>
      <c r="C338">
        <f>IF(B338&lt;=9,0,
IF(B338=10,1,2))</f>
        <v>1</v>
      </c>
      <c r="D338">
        <f ca="1">RAND()</f>
        <v>0.92545813722187908</v>
      </c>
      <c r="E338">
        <f ca="1">RAND()</f>
        <v>0.14758998035791293</v>
      </c>
      <c r="F338">
        <f ca="1">RAND()</f>
        <v>0.2650773609456395</v>
      </c>
      <c r="G338">
        <f ca="1">RAND()</f>
        <v>0.66694569970973694</v>
      </c>
      <c r="H338">
        <f ca="1">RAND()</f>
        <v>0.81079642624664561</v>
      </c>
      <c r="I338">
        <f ca="1">RAND()</f>
        <v>0.54701183511697526</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fl2</v>
      </c>
      <c r="AB338" t="s">
        <v>88</v>
      </c>
      <c r="AC338" t="s">
        <v>446</v>
      </c>
      <c r="AD338">
        <v>1</v>
      </c>
      <c r="AE338" t="s">
        <v>129</v>
      </c>
      <c r="AF338">
        <v>190</v>
      </c>
      <c r="AG338">
        <v>99</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카츄진</v>
      </c>
      <c r="AL338">
        <v>1</v>
      </c>
      <c r="AM338" t="str">
        <f ca="1">IF(ROW()=2,AN338,OFFSET(AM338,-1,0)&amp;IF(LEN(AN338)=0,"",","&amp;AN338))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{"dy":27,"sl":10,"tp":"fl2","vl":"Actor3117","cn":1,"pt":"DI","pp":190,"pr":99}</v>
      </c>
    </row>
    <row r="339" spans="1:40">
      <c r="A339">
        <v>28</v>
      </c>
      <c r="B339">
        <v>10</v>
      </c>
      <c r="C339">
        <f>IF(B339&lt;=9,0,
IF(B339=10,1,2))</f>
        <v>1</v>
      </c>
      <c r="D339">
        <f ca="1">RAND()</f>
        <v>0.78437719065806</v>
      </c>
      <c r="E339">
        <f ca="1">RAND()</f>
        <v>0.93215931650028883</v>
      </c>
      <c r="F339">
        <f ca="1">RAND()</f>
        <v>0.58858931346259324</v>
      </c>
      <c r="G339">
        <f ca="1">RAND()</f>
        <v>0.72875117531732359</v>
      </c>
      <c r="H339">
        <f ca="1">RAND()</f>
        <v>0.24870727912626533</v>
      </c>
      <c r="I339">
        <f ca="1">RAND()</f>
        <v>0.83599562867583821</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
      </c>
      <c r="AL339">
        <v>1</v>
      </c>
      <c r="AM339" t="str">
        <f ca="1">IF(ROW()=2,AN339,OFFSET(AM339,-1,0)&amp;IF(LEN(AN339)=0,"",","&amp;AN339))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v>
      </c>
    </row>
    <row r="340" spans="1:40">
      <c r="A340">
        <v>29</v>
      </c>
      <c r="B340">
        <v>10</v>
      </c>
      <c r="C340">
        <f>IF(B340&lt;=9,0,
IF(B340=10,1,2))</f>
        <v>1</v>
      </c>
      <c r="D340">
        <f ca="1">RAND()</f>
        <v>0.56404568541972455</v>
      </c>
      <c r="E340">
        <f ca="1">RAND()</f>
        <v>0.45834825188186434</v>
      </c>
      <c r="F340">
        <f ca="1">RAND()</f>
        <v>8.0772546798241085E-2</v>
      </c>
      <c r="G340">
        <f ca="1">RAND()</f>
        <v>0.10114390090823433</v>
      </c>
      <c r="H340">
        <f ca="1">RAND()</f>
        <v>0.59458027481960385</v>
      </c>
      <c r="I340">
        <f ca="1">RAND()</f>
        <v>0.10055028335469007</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fc</v>
      </c>
      <c r="AB340" t="s">
        <v>85</v>
      </c>
      <c r="AC340" t="s">
        <v>466</v>
      </c>
      <c r="AD340">
        <v>1</v>
      </c>
      <c r="AE340" t="s">
        <v>129</v>
      </c>
      <c r="AF340">
        <v>229</v>
      </c>
      <c r="AG340">
        <v>129</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프리스</v>
      </c>
      <c r="AL340">
        <v>1</v>
      </c>
      <c r="AM340" t="str">
        <f ca="1">IF(ROW()=2,AN340,OFFSET(AM340,-1,0)&amp;IF(LEN(AN340)=0,"",","&amp;AN340))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{"dy":29,"sl":10,"tp":"fc","vl":"Actor0125","cn":1,"pt":"DI","pp":229,"pr":129}</v>
      </c>
    </row>
    <row r="341" spans="1:40">
      <c r="A341">
        <v>30</v>
      </c>
      <c r="B341">
        <v>10</v>
      </c>
      <c r="C341">
        <f>IF(B341&lt;=9,0,
IF(B341=10,1,2))</f>
        <v>1</v>
      </c>
      <c r="D341">
        <f ca="1">RAND()</f>
        <v>0.71103121427837812</v>
      </c>
      <c r="E341">
        <f ca="1">RAND()</f>
        <v>0.64187188974745768</v>
      </c>
      <c r="F341">
        <f ca="1">RAND()</f>
        <v>0.60904840891170897</v>
      </c>
      <c r="G341">
        <f ca="1">RAND()</f>
        <v>0.64980968153075669</v>
      </c>
      <c r="H341">
        <f ca="1">RAND()</f>
        <v>0.32073160296021652</v>
      </c>
      <c r="I341">
        <f ca="1">RAND()</f>
        <v>0.64484503293436157</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fc</v>
      </c>
      <c r="AB341" t="s">
        <v>85</v>
      </c>
      <c r="AC341" t="s">
        <v>466</v>
      </c>
      <c r="AD341">
        <v>1</v>
      </c>
      <c r="AE341" t="s">
        <v>129</v>
      </c>
      <c r="AF341">
        <v>229</v>
      </c>
      <c r="AG341">
        <v>129</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프리스</v>
      </c>
      <c r="AL341">
        <v>1</v>
      </c>
      <c r="AM341" t="str">
        <f ca="1">IF(ROW()=2,AN341,OFFSET(AM341,-1,0)&amp;IF(LEN(AN341)=0,"",","&amp;AN341))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{"dy":30,"sl":10,"tp":"fc","vl":"Actor0125","cn":1,"pt":"DI","pp":229,"pr":129}</v>
      </c>
    </row>
    <row r="342" spans="1:40">
      <c r="A342">
        <v>31</v>
      </c>
      <c r="B342">
        <v>10</v>
      </c>
      <c r="C342">
        <f>IF(B342&lt;=9,0,
IF(B342=10,1,2))</f>
        <v>1</v>
      </c>
      <c r="D342">
        <f ca="1">RAND()</f>
        <v>0.88765781370035746</v>
      </c>
      <c r="E342">
        <f ca="1">RAND()</f>
        <v>0.62631167252820674</v>
      </c>
      <c r="F342">
        <f ca="1">RAND()</f>
        <v>0.13654811675199907</v>
      </c>
      <c r="G342">
        <f ca="1">RAND()</f>
        <v>0.57830199607107702</v>
      </c>
      <c r="H342">
        <f ca="1">RAND()</f>
        <v>0.21350453794813717</v>
      </c>
      <c r="I342">
        <f ca="1">RAND()</f>
        <v>9.2133933995420692E-2</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v>
      </c>
    </row>
    <row r="343" spans="1:40">
      <c r="A343">
        <v>1</v>
      </c>
      <c r="B343">
        <v>11</v>
      </c>
      <c r="C343">
        <f>IF(B343&lt;=9,0,
IF(B343=10,1,2))</f>
        <v>2</v>
      </c>
      <c r="D343">
        <f ca="1">RAND()</f>
        <v>0.96807398192110383</v>
      </c>
      <c r="E343">
        <f ca="1">RAND()</f>
        <v>0.74220881854276355</v>
      </c>
      <c r="F343">
        <f ca="1">RAND()</f>
        <v>0.84951872062679668</v>
      </c>
      <c r="G343">
        <f ca="1">RAND()</f>
        <v>5.944031653148707E-2</v>
      </c>
      <c r="H343">
        <f ca="1">RAND()</f>
        <v>0.44293968282866947</v>
      </c>
      <c r="I343">
        <f ca="1">RAND()</f>
        <v>6.4678971160152865E-2</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fc</v>
      </c>
      <c r="AB343" t="s">
        <v>85</v>
      </c>
      <c r="AC343" t="s">
        <v>469</v>
      </c>
      <c r="AD343">
        <v>1</v>
      </c>
      <c r="AE343" t="s">
        <v>129</v>
      </c>
      <c r="AF343">
        <v>820</v>
      </c>
      <c r="AG343">
        <v>439</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전설</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프로토27</v>
      </c>
      <c r="AL343">
        <v>1</v>
      </c>
      <c r="AM343" t="str">
        <f ca="1">IF(ROW()=2,AN343,OFFSET(AM343,-1,0)&amp;IF(LEN(AN343)=0,"",","&amp;AN343))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{"dy":1,"sl":11,"tp":"fc","vl":"Actor1216","cn":1,"pt":"DI","pp":820,"pr":439}</v>
      </c>
    </row>
    <row r="344" spans="1:40">
      <c r="A344">
        <v>2</v>
      </c>
      <c r="B344">
        <v>11</v>
      </c>
      <c r="C344">
        <f>IF(B344&lt;=9,0,
IF(B344=10,1,2))</f>
        <v>2</v>
      </c>
      <c r="D344">
        <f ca="1">RAND()</f>
        <v>0.5915830116463755</v>
      </c>
      <c r="E344">
        <f ca="1">RAND()</f>
        <v>0.8308095155305657</v>
      </c>
      <c r="F344">
        <f ca="1">RAND()</f>
        <v>0.11516997531926598</v>
      </c>
      <c r="G344">
        <f ca="1">RAND()</f>
        <v>0.358049788637543</v>
      </c>
      <c r="H344">
        <f ca="1">RAND()</f>
        <v>0.33927738681643027</v>
      </c>
      <c r="I344">
        <f ca="1">RAND()</f>
        <v>0.33682716070010121</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fc</v>
      </c>
      <c r="AB344" t="s">
        <v>85</v>
      </c>
      <c r="AC344" t="s">
        <v>469</v>
      </c>
      <c r="AD344">
        <v>1</v>
      </c>
      <c r="AE344" t="s">
        <v>129</v>
      </c>
      <c r="AF344">
        <v>820</v>
      </c>
      <c r="AG344">
        <v>439</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전설</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프로토27</v>
      </c>
      <c r="AL344">
        <v>1</v>
      </c>
      <c r="AM344" t="str">
        <f ca="1">IF(ROW()=2,AN344,OFFSET(AM344,-1,0)&amp;IF(LEN(AN344)=0,"",","&amp;AN344))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{"dy":2,"sl":11,"tp":"fc","vl":"Actor1216","cn":1,"pt":"DI","pp":820,"pr":439}</v>
      </c>
    </row>
    <row r="345" spans="1:40">
      <c r="A345">
        <v>3</v>
      </c>
      <c r="B345">
        <v>11</v>
      </c>
      <c r="C345">
        <f>IF(B345&lt;=9,0,
IF(B345=10,1,2))</f>
        <v>2</v>
      </c>
      <c r="D345">
        <f ca="1">RAND()</f>
        <v>0.74861436748851506</v>
      </c>
      <c r="E345">
        <f ca="1">RAND()</f>
        <v>0.91311347430999856</v>
      </c>
      <c r="F345">
        <f ca="1">RAND()</f>
        <v>0.30967785864003605</v>
      </c>
      <c r="G345">
        <f ca="1">RAND()</f>
        <v>0.23946061831678733</v>
      </c>
      <c r="H345">
        <f ca="1">RAND()</f>
        <v>0.98990264731627409</v>
      </c>
      <c r="I345">
        <f ca="1">RAND()</f>
        <v>0.62832355468735046</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fc</v>
      </c>
      <c r="AB345" t="s">
        <v>85</v>
      </c>
      <c r="AC345" t="s">
        <v>469</v>
      </c>
      <c r="AD345">
        <v>1</v>
      </c>
      <c r="AE345" t="s">
        <v>129</v>
      </c>
      <c r="AF345">
        <v>820</v>
      </c>
      <c r="AG345">
        <v>439</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전설</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프로토27</v>
      </c>
      <c r="AL345">
        <v>1</v>
      </c>
      <c r="AM345" t="str">
        <f ca="1">IF(ROW()=2,AN345,OFFSET(AM345,-1,0)&amp;IF(LEN(AN345)=0,"",","&amp;AN345))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{"dy":3,"sl":11,"tp":"fc","vl":"Actor1216","cn":1,"pt":"DI","pp":820,"pr":439}</v>
      </c>
    </row>
    <row r="346" spans="1:40">
      <c r="A346">
        <v>4</v>
      </c>
      <c r="B346">
        <v>11</v>
      </c>
      <c r="C346">
        <f>IF(B346&lt;=9,0,
IF(B346=10,1,2))</f>
        <v>2</v>
      </c>
      <c r="D346">
        <f ca="1">RAND()</f>
        <v>0.82397342797755002</v>
      </c>
      <c r="E346">
        <f ca="1">RAND()</f>
        <v>0.38440387424318301</v>
      </c>
      <c r="F346">
        <f ca="1">RAND()</f>
        <v>0.36631368413949938</v>
      </c>
      <c r="G346">
        <f ca="1">RAND()</f>
        <v>0.22314059619547577</v>
      </c>
      <c r="H346">
        <f ca="1">RAND()</f>
        <v>0.98436513518855451</v>
      </c>
      <c r="I346">
        <f ca="1">RAND()</f>
        <v>0.94953438691524439</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0.56154681818606089</v>
      </c>
      <c r="E347">
        <f ca="1">RAND()</f>
        <v>0.2088502665759896</v>
      </c>
      <c r="F347">
        <f ca="1">RAND()</f>
        <v>0.85196202306671598</v>
      </c>
      <c r="G347">
        <f ca="1">RAND()</f>
        <v>0.80298043128687235</v>
      </c>
      <c r="H347">
        <f ca="1">RAND()</f>
        <v>0.27215491748724119</v>
      </c>
      <c r="I347">
        <f ca="1">RAND()</f>
        <v>0.46293764334771459</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
      </c>
      <c r="AL347">
        <v>1</v>
      </c>
      <c r="AM347" t="str">
        <f ca="1">IF(ROW()=2,AN347,OFFSET(AM347,-1,0)&amp;IF(LEN(AN347)=0,"",","&amp;AN347))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v>
      </c>
    </row>
    <row r="348" spans="1:40">
      <c r="A348">
        <v>6</v>
      </c>
      <c r="B348">
        <v>11</v>
      </c>
      <c r="C348">
        <f>IF(B348&lt;=9,0,
IF(B348=10,1,2))</f>
        <v>2</v>
      </c>
      <c r="D348">
        <f ca="1">RAND()</f>
        <v>0.83559993762141471</v>
      </c>
      <c r="E348">
        <f ca="1">RAND()</f>
        <v>0.35597749299120707</v>
      </c>
      <c r="F348">
        <f ca="1">RAND()</f>
        <v>0.29282920376986821</v>
      </c>
      <c r="G348">
        <f ca="1">RAND()</f>
        <v>0.25612918749805846</v>
      </c>
      <c r="H348">
        <f ca="1">RAND()</f>
        <v>0.17355061724654075</v>
      </c>
      <c r="I348">
        <f ca="1">RAND()</f>
        <v>0.9644101174579609</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fl3</v>
      </c>
      <c r="AB348" t="s">
        <v>89</v>
      </c>
      <c r="AC348" t="s">
        <v>438</v>
      </c>
      <c r="AD348">
        <v>1</v>
      </c>
      <c r="AE348" t="s">
        <v>129</v>
      </c>
      <c r="AF348">
        <v>230</v>
      </c>
      <c r="AG348">
        <v>129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테이슨</v>
      </c>
      <c r="AL348">
        <v>1</v>
      </c>
      <c r="AM348" t="str">
        <f ca="1">IF(ROW()=2,AN348,OFFSET(AM348,-1,0)&amp;IF(LEN(AN348)=0,"",","&amp;AN348))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{"dy":6,"sl":11,"tp":"fl3","vl":"Actor1108","cn":1,"pt":"DI","pp":230,"pr":129}</v>
      </c>
    </row>
    <row r="349" spans="1:40">
      <c r="A349">
        <v>7</v>
      </c>
      <c r="B349">
        <v>11</v>
      </c>
      <c r="C349">
        <f>IF(B349&lt;=9,0,
IF(B349=10,1,2))</f>
        <v>2</v>
      </c>
      <c r="D349">
        <f ca="1">RAND()</f>
        <v>0.2560169942209809</v>
      </c>
      <c r="E349">
        <f ca="1">RAND()</f>
        <v>0.85446794643070212</v>
      </c>
      <c r="F349">
        <f ca="1">RAND()</f>
        <v>0.91110232506276789</v>
      </c>
      <c r="G349">
        <f ca="1">RAND()</f>
        <v>0.91641874478164664</v>
      </c>
      <c r="H349">
        <f ca="1">RAND()</f>
        <v>0.41291243847806558</v>
      </c>
      <c r="I349">
        <f ca="1">RAND()</f>
        <v>0.55430391460812223</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fl3</v>
      </c>
      <c r="AB349" t="s">
        <v>89</v>
      </c>
      <c r="AC349" t="s">
        <v>438</v>
      </c>
      <c r="AD349">
        <v>1</v>
      </c>
      <c r="AE349" t="s">
        <v>129</v>
      </c>
      <c r="AF349">
        <v>230</v>
      </c>
      <c r="AG349">
        <v>129</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테이슨</v>
      </c>
      <c r="AL349">
        <v>1</v>
      </c>
      <c r="AM349" t="str">
        <f ca="1">IF(ROW()=2,AN349,OFFSET(AM349,-1,0)&amp;IF(LEN(AN349)=0,"",","&amp;AN349))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{"dy":7,"sl":11,"tp":"fl3","vl":"Actor1108","cn":1,"pt":"DI","pp":230,"pr":129}</v>
      </c>
    </row>
    <row r="350" spans="1:40">
      <c r="A350">
        <v>8</v>
      </c>
      <c r="B350">
        <v>11</v>
      </c>
      <c r="C350">
        <f>IF(B350&lt;=9,0,
IF(B350=10,1,2))</f>
        <v>2</v>
      </c>
      <c r="D350">
        <f ca="1">RAND()</f>
        <v>0.97048273589600664</v>
      </c>
      <c r="E350">
        <f ca="1">RAND()</f>
        <v>0.33867161152140635</v>
      </c>
      <c r="F350">
        <f ca="1">RAND()</f>
        <v>0.5780152885920169</v>
      </c>
      <c r="G350">
        <f ca="1">RAND()</f>
        <v>0.82762910212801832</v>
      </c>
      <c r="H350">
        <f ca="1">RAND()</f>
        <v>0.42657641661028134</v>
      </c>
      <c r="I350">
        <f ca="1">RAND()</f>
        <v>0.72693541561567143</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
      </c>
      <c r="AL350">
        <v>1</v>
      </c>
      <c r="AM350" t="str">
        <f ca="1">IF(ROW()=2,AN350,OFFSET(AM350,-1,0)&amp;IF(LEN(AN350)=0,"",","&amp;AN350))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v>
      </c>
    </row>
    <row r="351" spans="1:40">
      <c r="A351">
        <v>9</v>
      </c>
      <c r="B351">
        <v>11</v>
      </c>
      <c r="C351">
        <f>IF(B351&lt;=9,0,
IF(B351=10,1,2))</f>
        <v>2</v>
      </c>
      <c r="D351">
        <f ca="1">RAND()</f>
        <v>0.21883563197450429</v>
      </c>
      <c r="E351">
        <f ca="1">RAND()</f>
        <v>0.9374904655428703</v>
      </c>
      <c r="F351">
        <f ca="1">RAND()</f>
        <v>0.95372859631797358</v>
      </c>
      <c r="G351">
        <f ca="1">RAND()</f>
        <v>0.57092677258908553</v>
      </c>
      <c r="H351">
        <f ca="1">RAND()</f>
        <v>0.18088759953348277</v>
      </c>
      <c r="I351">
        <f ca="1">RAND()</f>
        <v>0.6435360471306858</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
      </c>
      <c r="AL351">
        <v>1</v>
      </c>
      <c r="AM351" t="str">
        <f ca="1">IF(ROW()=2,AN351,OFFSET(AM351,-1,0)&amp;IF(LEN(AN351)=0,"",","&amp;AN351))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v>
      </c>
    </row>
    <row r="352" spans="1:40">
      <c r="A352">
        <v>10</v>
      </c>
      <c r="B352">
        <v>11</v>
      </c>
      <c r="C352">
        <f>IF(B352&lt;=9,0,
IF(B352=10,1,2))</f>
        <v>2</v>
      </c>
      <c r="D352">
        <f ca="1">RAND()</f>
        <v>0.13649774882375254</v>
      </c>
      <c r="E352">
        <f ca="1">RAND()</f>
        <v>0.23969670058005366</v>
      </c>
      <c r="F352">
        <f ca="1">RAND()</f>
        <v>0.27520494126526784</v>
      </c>
      <c r="G352">
        <f ca="1">RAND()</f>
        <v>9.4375870385418392E-2</v>
      </c>
      <c r="H352">
        <f ca="1">RAND()</f>
        <v>0.51747046505434413</v>
      </c>
      <c r="I352">
        <f ca="1">RAND()</f>
        <v>0.97151269824493347</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fl1</v>
      </c>
      <c r="AB352" t="s">
        <v>87</v>
      </c>
      <c r="AC352" t="s">
        <v>459</v>
      </c>
      <c r="AD352">
        <v>1</v>
      </c>
      <c r="AE352" t="s">
        <v>129</v>
      </c>
      <c r="AF352">
        <v>219</v>
      </c>
      <c r="AG352">
        <v>109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슬로니카</v>
      </c>
      <c r="AL352">
        <v>1</v>
      </c>
      <c r="AM352" t="str">
        <f ca="1">IF(ROW()=2,AN352,OFFSET(AM352,-1,0)&amp;IF(LEN(AN352)=0,"",","&amp;AN352))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{"dy":10,"sl":11,"tp":"fl1","vl":"Actor3114","cn":1,"pt":"DI","pp":219,"pr":109}</v>
      </c>
    </row>
    <row r="353" spans="1:40">
      <c r="A353">
        <v>11</v>
      </c>
      <c r="B353">
        <v>11</v>
      </c>
      <c r="C353">
        <f>IF(B353&lt;=9,0,
IF(B353=10,1,2))</f>
        <v>2</v>
      </c>
      <c r="D353">
        <f ca="1">RAND()</f>
        <v>0.20420583362966283</v>
      </c>
      <c r="E353">
        <f ca="1">RAND()</f>
        <v>0.50452536720713481</v>
      </c>
      <c r="F353">
        <f ca="1">RAND()</f>
        <v>0.43902438099821894</v>
      </c>
      <c r="G353">
        <f ca="1">RAND()</f>
        <v>0.15292238859479956</v>
      </c>
      <c r="H353">
        <f ca="1">RAND()</f>
        <v>0.95380634021081034</v>
      </c>
      <c r="I353">
        <f ca="1">RAND()</f>
        <v>0.13487474396200261</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fl1</v>
      </c>
      <c r="AB353" t="s">
        <v>87</v>
      </c>
      <c r="AC353" t="s">
        <v>459</v>
      </c>
      <c r="AD353">
        <v>1</v>
      </c>
      <c r="AE353" t="s">
        <v>129</v>
      </c>
      <c r="AF353">
        <v>219</v>
      </c>
      <c r="AG353">
        <v>109</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슬로니카</v>
      </c>
      <c r="AL353">
        <v>1</v>
      </c>
      <c r="AM353" t="str">
        <f ca="1">IF(ROW()=2,AN353,OFFSET(AM353,-1,0)&amp;IF(LEN(AN353)=0,"",","&amp;AN353))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{"dy":11,"sl":11,"tp":"fl1","vl":"Actor3114","cn":1,"pt":"DI","pp":219,"pr":109}</v>
      </c>
    </row>
    <row r="354" spans="1:40">
      <c r="A354">
        <v>12</v>
      </c>
      <c r="B354">
        <v>11</v>
      </c>
      <c r="C354">
        <f>IF(B354&lt;=9,0,
IF(B354=10,1,2))</f>
        <v>2</v>
      </c>
      <c r="D354">
        <f ca="1">RAND()</f>
        <v>0.72947216289922467</v>
      </c>
      <c r="E354">
        <f ca="1">RAND()</f>
        <v>0.12979095586204359</v>
      </c>
      <c r="F354">
        <f ca="1">RAND()</f>
        <v>0.14366335880710268</v>
      </c>
      <c r="G354">
        <f ca="1">RAND()</f>
        <v>0.14886473195789318</v>
      </c>
      <c r="H354">
        <f ca="1">RAND()</f>
        <v>0.74851872645208217</v>
      </c>
      <c r="I354">
        <f ca="1">RAND()</f>
        <v>0.79918048322586677</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
      </c>
      <c r="AL354">
        <v>1</v>
      </c>
      <c r="AM354" t="str">
        <f ca="1">IF(ROW()=2,AN354,OFFSET(AM354,-1,0)&amp;IF(LEN(AN354)=0,"",","&amp;AN354))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v>
      </c>
    </row>
    <row r="355" spans="1:40">
      <c r="A355">
        <v>13</v>
      </c>
      <c r="B355">
        <v>11</v>
      </c>
      <c r="C355">
        <f>IF(B355&lt;=9,0,
IF(B355=10,1,2))</f>
        <v>2</v>
      </c>
      <c r="D355">
        <f ca="1">RAND()</f>
        <v>0.44769205376171461</v>
      </c>
      <c r="E355">
        <f ca="1">RAND()</f>
        <v>8.862451563088336E-2</v>
      </c>
      <c r="F355">
        <f ca="1">RAND()</f>
        <v>0.5274241554986997</v>
      </c>
      <c r="G355">
        <f ca="1">RAND()</f>
        <v>0.15622619303873775</v>
      </c>
      <c r="H355">
        <f ca="1">RAND()</f>
        <v>0.45091867165904465</v>
      </c>
      <c r="I355">
        <f ca="1">RAND()</f>
        <v>0.78013305010818279</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
      </c>
      <c r="AL355">
        <v>1</v>
      </c>
      <c r="AM355" t="str">
        <f ca="1">IF(ROW()=2,AN355,OFFSET(AM355,-1,0)&amp;IF(LEN(AN355)=0,"",","&amp;AN355))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v>
      </c>
    </row>
    <row r="356" spans="1:40">
      <c r="A356">
        <v>14</v>
      </c>
      <c r="B356">
        <v>11</v>
      </c>
      <c r="C356">
        <f>IF(B356&lt;=9,0,
IF(B356=10,1,2))</f>
        <v>2</v>
      </c>
      <c r="D356">
        <f ca="1">RAND()</f>
        <v>0.41271784240518516</v>
      </c>
      <c r="E356">
        <f ca="1">RAND()</f>
        <v>0.89950189274216052</v>
      </c>
      <c r="F356">
        <f ca="1">RAND()</f>
        <v>0.34689378570148843</v>
      </c>
      <c r="G356">
        <f ca="1">RAND()</f>
        <v>0.3342117524511875</v>
      </c>
      <c r="H356">
        <f ca="1">RAND()</f>
        <v>0.39760935191377189</v>
      </c>
      <c r="I356">
        <f ca="1">RAND()</f>
        <v>0.45532968398749218</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
      </c>
      <c r="AL356">
        <v>1</v>
      </c>
      <c r="AM356" t="str">
        <f ca="1">IF(ROW()=2,AN356,OFFSET(AM356,-1,0)&amp;IF(LEN(AN356)=0,"",","&amp;AN356))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v>
      </c>
    </row>
    <row r="357" spans="1:40">
      <c r="A357">
        <v>15</v>
      </c>
      <c r="B357">
        <v>11</v>
      </c>
      <c r="C357">
        <f>IF(B357&lt;=9,0,
IF(B357=10,1,2))</f>
        <v>2</v>
      </c>
      <c r="D357">
        <f ca="1">RAND()</f>
        <v>0.84970578165040167</v>
      </c>
      <c r="E357">
        <f ca="1">RAND()</f>
        <v>0.76993857490304252</v>
      </c>
      <c r="F357">
        <f ca="1">RAND()</f>
        <v>0.27436487674078824</v>
      </c>
      <c r="G357">
        <f ca="1">RAND()</f>
        <v>0.44967124119321056</v>
      </c>
      <c r="H357">
        <f ca="1">RAND()</f>
        <v>0.25225486751832871</v>
      </c>
      <c r="I357">
        <f ca="1">RAND()</f>
        <v>0.50851967988875335</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fl1</v>
      </c>
      <c r="AB357" t="s">
        <v>87</v>
      </c>
      <c r="AC357" t="s">
        <v>460</v>
      </c>
      <c r="AD357">
        <v>1</v>
      </c>
      <c r="AE357" t="s">
        <v>129</v>
      </c>
      <c r="AF357">
        <v>775</v>
      </c>
      <c r="AG357">
        <v>299</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전설</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라무무</v>
      </c>
      <c r="AL357">
        <v>1</v>
      </c>
      <c r="AM357" t="str">
        <f ca="1">IF(ROW()=2,AN357,OFFSET(AM357,-1,0)&amp;IF(LEN(AN357)=0,"",","&amp;AN357))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{"dy":15,"sl":11,"tp":"fl1","vl":"Actor3231","cn":1,"pt":"DI","pp":775,"pr":299}</v>
      </c>
    </row>
    <row r="358" spans="1:40">
      <c r="A358">
        <v>16</v>
      </c>
      <c r="B358">
        <v>11</v>
      </c>
      <c r="C358">
        <f>IF(B358&lt;=9,0,
IF(B358=10,1,2))</f>
        <v>2</v>
      </c>
      <c r="D358">
        <f ca="1">RAND()</f>
        <v>0.89103733637697058</v>
      </c>
      <c r="E358">
        <f ca="1">RAND()</f>
        <v>0.89019286400241038</v>
      </c>
      <c r="F358">
        <f ca="1">RAND()</f>
        <v>0.89772968652902618</v>
      </c>
      <c r="G358">
        <f ca="1">RAND()</f>
        <v>0.98934597232478683</v>
      </c>
      <c r="H358">
        <f ca="1">RAND()</f>
        <v>0.50834944095389656</v>
      </c>
      <c r="I358">
        <f ca="1">RAND()</f>
        <v>0.52074442873156412</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fl1</v>
      </c>
      <c r="AB358" t="s">
        <v>87</v>
      </c>
      <c r="AC358" t="s">
        <v>460</v>
      </c>
      <c r="AD358">
        <v>1</v>
      </c>
      <c r="AE358" t="s">
        <v>129</v>
      </c>
      <c r="AF358">
        <v>775</v>
      </c>
      <c r="AG358">
        <v>299</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전설</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라무무</v>
      </c>
      <c r="AL358">
        <v>1</v>
      </c>
      <c r="AM358" t="str">
        <f ca="1">IF(ROW()=2,AN358,OFFSET(AM358,-1,0)&amp;IF(LEN(AN358)=0,"",","&amp;AN358))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{"dy":16,"sl":11,"tp":"fl1","vl":"Actor3231","cn":1,"pt":"DI","pp":775,"pr":299}</v>
      </c>
    </row>
    <row r="359" spans="1:40">
      <c r="A359">
        <v>17</v>
      </c>
      <c r="B359">
        <v>11</v>
      </c>
      <c r="C359">
        <f>IF(B359&lt;=9,0,
IF(B359=10,1,2))</f>
        <v>2</v>
      </c>
      <c r="D359">
        <f ca="1">RAND()</f>
        <v>0.43274786948431465</v>
      </c>
      <c r="E359">
        <f ca="1">RAND()</f>
        <v>0.78682099198614974</v>
      </c>
      <c r="F359">
        <f ca="1">RAND()</f>
        <v>0.86144518487667088</v>
      </c>
      <c r="G359">
        <f ca="1">RAND()</f>
        <v>0.16962514225509306</v>
      </c>
      <c r="H359">
        <f ca="1">RAND()</f>
        <v>0.51288960984284604</v>
      </c>
      <c r="I359">
        <f ca="1">RAND()</f>
        <v>0.89938245055829236</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fl1</v>
      </c>
      <c r="AB359" t="s">
        <v>87</v>
      </c>
      <c r="AC359" t="s">
        <v>460</v>
      </c>
      <c r="AD359">
        <v>1</v>
      </c>
      <c r="AE359" t="s">
        <v>129</v>
      </c>
      <c r="AF359">
        <v>775</v>
      </c>
      <c r="AG359">
        <v>299</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전설</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라무무</v>
      </c>
      <c r="AL359">
        <v>1</v>
      </c>
      <c r="AM359" t="str">
        <f ca="1">IF(ROW()=2,AN359,OFFSET(AM359,-1,0)&amp;IF(LEN(AN359)=0,"",","&amp;AN359))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{"dy":17,"sl":11,"tp":"fl1","vl":"Actor3231","cn":1,"pt":"DI","pp":775,"pr":299}</v>
      </c>
    </row>
    <row r="360" spans="1:40">
      <c r="A360">
        <v>18</v>
      </c>
      <c r="B360">
        <v>11</v>
      </c>
      <c r="C360">
        <f>IF(B360&lt;=9,0,
IF(B360=10,1,2))</f>
        <v>2</v>
      </c>
      <c r="D360">
        <f ca="1">RAND()</f>
        <v>0.82309042983875746</v>
      </c>
      <c r="E360">
        <f ca="1">RAND()</f>
        <v>0.41649587372314345</v>
      </c>
      <c r="F360">
        <f ca="1">RAND()</f>
        <v>0.96400523582465025</v>
      </c>
      <c r="G360">
        <f ca="1">RAND()</f>
        <v>0.479308787234208</v>
      </c>
      <c r="H360">
        <f ca="1">RAND()</f>
        <v>8.4604481978665658E-2</v>
      </c>
      <c r="I360">
        <f ca="1">RAND()</f>
        <v>0.36022431289360202</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
      </c>
      <c r="AL360">
        <v>1</v>
      </c>
      <c r="AM360" t="str">
        <f ca="1">IF(ROW()=2,AN360,OFFSET(AM360,-1,0)&amp;IF(LEN(AN360)=0,"",","&amp;AN360))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v>
      </c>
    </row>
    <row r="361" spans="1:40">
      <c r="A361">
        <v>19</v>
      </c>
      <c r="B361">
        <v>11</v>
      </c>
      <c r="C361">
        <f>IF(B361&lt;=9,0,
IF(B361=10,1,2))</f>
        <v>2</v>
      </c>
      <c r="D361">
        <f ca="1">RAND()</f>
        <v>0.81605961247174719</v>
      </c>
      <c r="E361">
        <f ca="1">RAND()</f>
        <v>0.73964645547401076</v>
      </c>
      <c r="F361">
        <f ca="1">RAND()</f>
        <v>0.38242846431624089</v>
      </c>
      <c r="G361">
        <f ca="1">RAND()</f>
        <v>0.863356752473458</v>
      </c>
      <c r="H361">
        <f ca="1">RAND()</f>
        <v>0.8564382173843047</v>
      </c>
      <c r="I361">
        <f ca="1">RAND()</f>
        <v>0.58923819021053836</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fl6</v>
      </c>
      <c r="AB361" t="s">
        <v>474</v>
      </c>
      <c r="AC361" t="s">
        <v>445</v>
      </c>
      <c r="AD361">
        <v>1</v>
      </c>
      <c r="AE361" t="s">
        <v>129</v>
      </c>
      <c r="AF361">
        <v>580</v>
      </c>
      <c r="AG361">
        <v>369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원더</v>
      </c>
      <c r="AL361">
        <v>1</v>
      </c>
      <c r="AM361" t="str">
        <f ca="1">IF(ROW()=2,AN361,OFFSET(AM361,-1,0)&amp;IF(LEN(AN361)=0,"",","&amp;AN361))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{"dy":19,"sl":11,"tp":"fl6","vl":"Actor2128","cn":1,"pt":"DI","pp":580,"pr":369}</v>
      </c>
    </row>
    <row r="362" spans="1:40">
      <c r="A362">
        <v>20</v>
      </c>
      <c r="B362">
        <v>11</v>
      </c>
      <c r="C362">
        <f>IF(B362&lt;=9,0,
IF(B362=10,1,2))</f>
        <v>2</v>
      </c>
      <c r="D362">
        <f ca="1">RAND()</f>
        <v>0.23761867535593784</v>
      </c>
      <c r="E362">
        <f ca="1">RAND()</f>
        <v>5.2744533260730919E-2</v>
      </c>
      <c r="F362">
        <f ca="1">RAND()</f>
        <v>0.45493416661989938</v>
      </c>
      <c r="G362">
        <f ca="1">RAND()</f>
        <v>0.41589787712528659</v>
      </c>
      <c r="H362">
        <f ca="1">RAND()</f>
        <v>0.1663866909593531</v>
      </c>
      <c r="I362">
        <f ca="1">RAND()</f>
        <v>0.55612658283954652</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fl6</v>
      </c>
      <c r="AB362" t="s">
        <v>474</v>
      </c>
      <c r="AC362" t="s">
        <v>445</v>
      </c>
      <c r="AD362">
        <v>1</v>
      </c>
      <c r="AE362" t="s">
        <v>129</v>
      </c>
      <c r="AF362">
        <v>580</v>
      </c>
      <c r="AG362">
        <v>369</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원더</v>
      </c>
      <c r="AL362">
        <v>1</v>
      </c>
      <c r="AM362" t="str">
        <f ca="1">IF(ROW()=2,AN362,OFFSET(AM362,-1,0)&amp;IF(LEN(AN362)=0,"",","&amp;AN362))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{"dy":20,"sl":11,"tp":"fl6","vl":"Actor2128","cn":1,"pt":"DI","pp":580,"pr":369}</v>
      </c>
    </row>
    <row r="363" spans="1:40">
      <c r="A363">
        <v>21</v>
      </c>
      <c r="B363">
        <v>11</v>
      </c>
      <c r="C363">
        <f>IF(B363&lt;=9,0,
IF(B363=10,1,2))</f>
        <v>2</v>
      </c>
      <c r="D363">
        <f ca="1">RAND()</f>
        <v>0.70240875734506436</v>
      </c>
      <c r="E363">
        <f ca="1">RAND()</f>
        <v>0.53206003945475844</v>
      </c>
      <c r="F363">
        <f ca="1">RAND()</f>
        <v>0.8386100459800282</v>
      </c>
      <c r="G363">
        <f ca="1">RAND()</f>
        <v>0.20228565420550182</v>
      </c>
      <c r="H363">
        <f ca="1">RAND()</f>
        <v>0.11554765728651784</v>
      </c>
      <c r="I363">
        <f ca="1">RAND()</f>
        <v>0.73258383024586482</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fl6</v>
      </c>
      <c r="AB363" t="s">
        <v>474</v>
      </c>
      <c r="AC363" t="s">
        <v>445</v>
      </c>
      <c r="AD363">
        <v>1</v>
      </c>
      <c r="AE363" t="s">
        <v>129</v>
      </c>
      <c r="AF363">
        <v>580</v>
      </c>
      <c r="AG363">
        <v>369</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원더</v>
      </c>
      <c r="AL363">
        <v>1</v>
      </c>
      <c r="AM363" t="str">
        <f ca="1">IF(ROW()=2,AN363,OFFSET(AM363,-1,0)&amp;IF(LEN(AN363)=0,"",","&amp;AN363))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{"dy":21,"sl":11,"tp":"fl6","vl":"Actor2128","cn":1,"pt":"DI","pp":580,"pr":369}</v>
      </c>
    </row>
    <row r="364" spans="1:40">
      <c r="A364">
        <v>22</v>
      </c>
      <c r="B364">
        <v>11</v>
      </c>
      <c r="C364">
        <f>IF(B364&lt;=9,0,
IF(B364=10,1,2))</f>
        <v>2</v>
      </c>
      <c r="D364">
        <f ca="1">RAND()</f>
        <v>0.73987736644275559</v>
      </c>
      <c r="E364">
        <f ca="1">RAND()</f>
        <v>0.60143551942187368</v>
      </c>
      <c r="F364">
        <f ca="1">RAND()</f>
        <v>0.81527828801347968</v>
      </c>
      <c r="G364">
        <f ca="1">RAND()</f>
        <v>0.5212038699883359</v>
      </c>
      <c r="H364">
        <f ca="1">RAND()</f>
        <v>0.59950109681776986</v>
      </c>
      <c r="I364">
        <f ca="1">RAND()</f>
        <v>6.6872757972034957E-2</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
      </c>
      <c r="AL364">
        <v>1</v>
      </c>
      <c r="AM364" t="str">
        <f ca="1">IF(ROW()=2,AN364,OFFSET(AM364,-1,0)&amp;IF(LEN(AN364)=0,"",","&amp;AN364))</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v>
      </c>
    </row>
    <row r="365" spans="1:40">
      <c r="A365">
        <v>23</v>
      </c>
      <c r="B365">
        <v>11</v>
      </c>
      <c r="C365">
        <f>IF(B365&lt;=9,0,
IF(B365=10,1,2))</f>
        <v>2</v>
      </c>
      <c r="D365">
        <f ca="1">RAND()</f>
        <v>0.31834393183843801</v>
      </c>
      <c r="E365">
        <f ca="1">RAND()</f>
        <v>7.5095423769837133E-2</v>
      </c>
      <c r="F365">
        <f ca="1">RAND()</f>
        <v>0.92175670149043665</v>
      </c>
      <c r="G365">
        <f ca="1">RAND()</f>
        <v>0.46787545839806388</v>
      </c>
      <c r="H365">
        <f ca="1">RAND()</f>
        <v>0.88068543801426147</v>
      </c>
      <c r="I365">
        <f ca="1">RAND()</f>
        <v>8.3427852356399823E-2</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fl1</v>
      </c>
      <c r="AB365" t="s">
        <v>87</v>
      </c>
      <c r="AC365" t="s">
        <v>510</v>
      </c>
      <c r="AD365">
        <v>1</v>
      </c>
      <c r="AE365" t="s">
        <v>129</v>
      </c>
      <c r="AF365">
        <v>775</v>
      </c>
      <c r="AG365">
        <v>419</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전설</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니엘</v>
      </c>
      <c r="AL365">
        <v>1</v>
      </c>
      <c r="AM365" t="str">
        <f ca="1">IF(ROW()=2,AN365,OFFSET(AM365,-1,0)&amp;IF(LEN(AN365)=0,"",","&amp;AN365))</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{"dy":23,"sl":11,"tp":"fl1","vl":"Actor2238","cn":1,"pt":"DI","pp":775,"pr":419}</v>
      </c>
    </row>
    <row r="366" spans="1:40">
      <c r="A366">
        <v>24</v>
      </c>
      <c r="B366">
        <v>11</v>
      </c>
      <c r="C366">
        <f>IF(B366&lt;=9,0,
IF(B366=10,1,2))</f>
        <v>2</v>
      </c>
      <c r="D366">
        <f ca="1">RAND()</f>
        <v>0.82043933708083017</v>
      </c>
      <c r="E366">
        <f ca="1">RAND()</f>
        <v>0.10740064497014301</v>
      </c>
      <c r="F366">
        <f ca="1">RAND()</f>
        <v>0.72208735558341008</v>
      </c>
      <c r="G366">
        <f ca="1">RAND()</f>
        <v>0.40007345745654443</v>
      </c>
      <c r="H366">
        <f ca="1">RAND()</f>
        <v>4.4377025171298268E-2</v>
      </c>
      <c r="I366">
        <f ca="1">RAND()</f>
        <v>0.92488629794171762</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fl1</v>
      </c>
      <c r="AB366" t="s">
        <v>87</v>
      </c>
      <c r="AC366" t="s">
        <v>510</v>
      </c>
      <c r="AD366">
        <v>1</v>
      </c>
      <c r="AE366" t="s">
        <v>129</v>
      </c>
      <c r="AF366">
        <v>775</v>
      </c>
      <c r="AG366">
        <v>419</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전설</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니엘</v>
      </c>
      <c r="AL366">
        <v>1</v>
      </c>
      <c r="AM366" t="str">
        <f ca="1">IF(ROW()=2,AN366,OFFSET(AM366,-1,0)&amp;IF(LEN(AN366)=0,"",","&amp;AN366))</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{"dy":24,"sl":11,"tp":"fl1","vl":"Actor2238","cn":1,"pt":"DI","pp":775,"pr":419}</v>
      </c>
    </row>
    <row r="367" spans="1:40">
      <c r="A367">
        <v>25</v>
      </c>
      <c r="B367">
        <v>11</v>
      </c>
      <c r="C367">
        <f>IF(B367&lt;=9,0,
IF(B367=10,1,2))</f>
        <v>2</v>
      </c>
      <c r="D367">
        <f ca="1">RAND()</f>
        <v>0.23624666345978984</v>
      </c>
      <c r="E367">
        <f ca="1">RAND()</f>
        <v>0.87394109491332939</v>
      </c>
      <c r="F367">
        <f ca="1">RAND()</f>
        <v>0.96944304547080051</v>
      </c>
      <c r="G367">
        <f ca="1">RAND()</f>
        <v>0.53844736561536266</v>
      </c>
      <c r="H367">
        <f ca="1">RAND()</f>
        <v>0.20469329022851301</v>
      </c>
      <c r="I367">
        <f ca="1">RAND()</f>
        <v>6.44090609923611E-2</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
      </c>
      <c r="AL367">
        <v>1</v>
      </c>
      <c r="AM367" t="str">
        <f ca="1">IF(ROW()=2,AN367,OFFSET(AM367,-1,0)&amp;IF(LEN(AN367)=0,"",","&amp;AN367))</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v>
      </c>
    </row>
    <row r="368" spans="1:40">
      <c r="A368">
        <v>26</v>
      </c>
      <c r="B368">
        <v>11</v>
      </c>
      <c r="C368">
        <f>IF(B368&lt;=9,0,
IF(B368=10,1,2))</f>
        <v>2</v>
      </c>
      <c r="D368">
        <f ca="1">RAND()</f>
        <v>0.58514972579222946</v>
      </c>
      <c r="E368">
        <f ca="1">RAND()</f>
        <v>0.89282705229780346</v>
      </c>
      <c r="F368">
        <f ca="1">RAND()</f>
        <v>0.81141956181292374</v>
      </c>
      <c r="G368">
        <f ca="1">RAND()</f>
        <v>0.22228404257906142</v>
      </c>
      <c r="H368">
        <f ca="1">RAND()</f>
        <v>0.68617984886881189</v>
      </c>
      <c r="I368">
        <f ca="1">RAND()</f>
        <v>9.2836196655220915E-2</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fl3</v>
      </c>
      <c r="AB368" t="s">
        <v>89</v>
      </c>
      <c r="AC368" t="s">
        <v>446</v>
      </c>
      <c r="AD368">
        <v>1</v>
      </c>
      <c r="AE368" t="s">
        <v>129</v>
      </c>
      <c r="AF368">
        <v>230</v>
      </c>
      <c r="AG368">
        <v>129</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카츄진</v>
      </c>
      <c r="AL368">
        <v>1</v>
      </c>
      <c r="AM368" t="str">
        <f ca="1">IF(ROW()=2,AN368,OFFSET(AM368,-1,0)&amp;IF(LEN(AN368)=0,"",","&amp;AN368))</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{"dy":26,"sl":11,"tp":"fl3","vl":"Actor3117","cn":1,"pt":"DI","pp":230,"pr":129}</v>
      </c>
    </row>
    <row r="369" spans="1:40">
      <c r="A369">
        <v>27</v>
      </c>
      <c r="B369">
        <v>11</v>
      </c>
      <c r="C369">
        <f>IF(B369&lt;=9,0,
IF(B369=10,1,2))</f>
        <v>2</v>
      </c>
      <c r="D369">
        <f ca="1">RAND()</f>
        <v>0.64599069837141754</v>
      </c>
      <c r="E369">
        <f ca="1">RAND()</f>
        <v>0.8668528427946085</v>
      </c>
      <c r="F369">
        <f ca="1">RAND()</f>
        <v>0.85001117847884533</v>
      </c>
      <c r="G369">
        <f ca="1">RAND()</f>
        <v>0.61325432727154494</v>
      </c>
      <c r="H369">
        <f ca="1">RAND()</f>
        <v>0.41512416377166139</v>
      </c>
      <c r="I369">
        <f ca="1">RAND()</f>
        <v>0.37020902668783451</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fl3</v>
      </c>
      <c r="AB369" t="s">
        <v>89</v>
      </c>
      <c r="AC369" t="s">
        <v>446</v>
      </c>
      <c r="AD369">
        <v>1</v>
      </c>
      <c r="AE369" t="s">
        <v>129</v>
      </c>
      <c r="AF369">
        <v>230</v>
      </c>
      <c r="AG369">
        <v>129</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카츄진</v>
      </c>
      <c r="AL369">
        <v>1</v>
      </c>
      <c r="AM369" t="str">
        <f ca="1">IF(ROW()=2,AN369,OFFSET(AM369,-1,0)&amp;IF(LEN(AN369)=0,"",","&amp;AN369))</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{"dy":27,"sl":11,"tp":"fl3","vl":"Actor3117","cn":1,"pt":"DI","pp":230,"pr":129}</v>
      </c>
    </row>
    <row r="370" spans="1:40">
      <c r="A370">
        <v>28</v>
      </c>
      <c r="B370">
        <v>11</v>
      </c>
      <c r="C370">
        <f>IF(B370&lt;=9,0,
IF(B370=10,1,2))</f>
        <v>2</v>
      </c>
      <c r="D370">
        <f ca="1">RAND()</f>
        <v>0.6686847927640619</v>
      </c>
      <c r="E370">
        <f ca="1">RAND()</f>
        <v>0.18495353816285542</v>
      </c>
      <c r="F370">
        <f ca="1">RAND()</f>
        <v>0.84047191490454132</v>
      </c>
      <c r="G370">
        <f ca="1">RAND()</f>
        <v>0.17987293869764109</v>
      </c>
      <c r="H370">
        <f ca="1">RAND()</f>
        <v>0.27496167430839735</v>
      </c>
      <c r="I370">
        <f ca="1">RAND()</f>
        <v>0.35477131606426793</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
      </c>
      <c r="AL370">
        <v>1</v>
      </c>
      <c r="AM370" t="str">
        <f ca="1">IF(ROW()=2,AN370,OFFSET(AM370,-1,0)&amp;IF(LEN(AN370)=0,"",","&amp;AN370))</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v>
      </c>
    </row>
    <row r="371" spans="1:40">
      <c r="A371">
        <v>29</v>
      </c>
      <c r="B371">
        <v>11</v>
      </c>
      <c r="C371">
        <f>IF(B371&lt;=9,0,
IF(B371=10,1,2))</f>
        <v>2</v>
      </c>
      <c r="D371">
        <f ca="1">RAND()</f>
        <v>2.6675968239858738E-2</v>
      </c>
      <c r="E371">
        <f ca="1">RAND()</f>
        <v>0.75506494506512323</v>
      </c>
      <c r="F371">
        <f ca="1">RAND()</f>
        <v>0.97390527142145011</v>
      </c>
      <c r="G371">
        <f ca="1">RAND()</f>
        <v>3.7175856273660823E-2</v>
      </c>
      <c r="H371">
        <f ca="1">RAND()</f>
        <v>0.85944195749356211</v>
      </c>
      <c r="I371">
        <f ca="1">RAND()</f>
        <v>4.2963972777139703E-2</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fp</v>
      </c>
      <c r="AB371" t="s">
        <v>86</v>
      </c>
      <c r="AC371" t="s">
        <v>467</v>
      </c>
      <c r="AD371">
        <v>75</v>
      </c>
      <c r="AE371" t="s">
        <v>129</v>
      </c>
      <c r="AF371">
        <v>172</v>
      </c>
      <c r="AG371">
        <v>69</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프리스</v>
      </c>
      <c r="AL371">
        <v>1</v>
      </c>
      <c r="AM371" t="str">
        <f ca="1">IF(ROW()=2,AN371,OFFSET(AM371,-1,0)&amp;IF(LEN(AN371)=0,"",","&amp;AN371))</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p","vl":"Actor0125","cn":75,"pt":"DI","pp":172,"pr":69}</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{"dy":29,"sl":11,"tp":"fp","vl":"Actor0125","cn":75,"pt":"DI","pp":172,"pr":69}</v>
      </c>
    </row>
    <row r="372" spans="1:40">
      <c r="A372">
        <v>30</v>
      </c>
      <c r="B372">
        <v>11</v>
      </c>
      <c r="C372">
        <f>IF(B372&lt;=9,0,
IF(B372=10,1,2))</f>
        <v>2</v>
      </c>
      <c r="D372">
        <f ca="1">RAND()</f>
        <v>0.46047707832967788</v>
      </c>
      <c r="E372">
        <f ca="1">RAND()</f>
        <v>0.23213422647656456</v>
      </c>
      <c r="F372">
        <f ca="1">RAND()</f>
        <v>9.8385018214556919E-2</v>
      </c>
      <c r="G372">
        <f ca="1">RAND()</f>
        <v>0.77228952382246574</v>
      </c>
      <c r="H372">
        <f ca="1">RAND()</f>
        <v>0.27761652677135629</v>
      </c>
      <c r="I372">
        <f ca="1">RAND()</f>
        <v>0.15551848861816531</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fp</v>
      </c>
      <c r="AB372" t="s">
        <v>86</v>
      </c>
      <c r="AC372" t="s">
        <v>467</v>
      </c>
      <c r="AD372">
        <v>75</v>
      </c>
      <c r="AE372" t="s">
        <v>129</v>
      </c>
      <c r="AF372">
        <v>172</v>
      </c>
      <c r="AG372">
        <v>69</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프리스</v>
      </c>
      <c r="AL372">
        <v>1</v>
      </c>
      <c r="AM372" t="str">
        <f ca="1">IF(ROW()=2,AN372,OFFSET(AM372,-1,0)&amp;IF(LEN(AN372)=0,"",","&amp;AN372))</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p","vl":"Actor0125","cn":75,"pt":"DI","pp":172,"pr":69},{"dy":30,"sl":11,"tp":"fp","vl":"Actor0125","cn":75,"pt":"DI","pp":172,"pr":69}</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{"dy":30,"sl":11,"tp":"fp","vl":"Actor0125","cn":75,"pt":"DI","pp":172,"pr":69}</v>
      </c>
    </row>
    <row r="373" spans="1:40">
      <c r="A373">
        <v>31</v>
      </c>
      <c r="B373">
        <v>11</v>
      </c>
      <c r="C373">
        <f>IF(B373&lt;=9,0,
IF(B373=10,1,2))</f>
        <v>2</v>
      </c>
      <c r="D373">
        <f ca="1">RAND()</f>
        <v>0.2764038017898004</v>
      </c>
      <c r="E373">
        <f ca="1">RAND()</f>
        <v>0.87862068211699929</v>
      </c>
      <c r="F373">
        <f ca="1">RAND()</f>
        <v>0.15014747764223579</v>
      </c>
      <c r="G373">
        <f ca="1">RAND()</f>
        <v>0.11821229341758377</v>
      </c>
      <c r="H373">
        <f ca="1">RAND()</f>
        <v>0.12981889448987449</v>
      </c>
      <c r="I373">
        <f ca="1">RAND()</f>
        <v>0.90344445579059574</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4001","cn":1,"pt":"GO","pr":800},{"dy":1,"sl":2,"tp":"upn","vl":"56326","cn":5,"pt":"GO","pr":1500},{"dy":1,"sl":3,"tp":"fe","vl":"Equip0201","cn":1,"pt":"GO","pr":3400},{"dy":1,"sl":4,"tp":"uph","vl":"71037","cn":10,"pt":"GO","pr":3000},{"dy":1,"sl":5,"tp":"fe","vl":"Equip6002","cn":1,"pt":"GO","pr":2200},{"dy":1,"sl":6,"tp":"fe","vl":"Equip7001","cn":1,"pt":"GO","pr":1900},{"dy":1,"sl":7,"tp":"fe","vl":"Equip8102","cn":1,"pt":"GO","pr":7800},{"dy":1,"sl":8},{"dy":1,"sl":9},{"dy":2,"sl":0,"tp":"fe","vl":"Equip1201","cn":1,"pt":"GO","pr":3300},{"dy":2,"sl":1,"tp":"upn","vl":"19736","cn":5,"pt":"GO","pr":1500},{"dy":2,"sl":2,"tp":"fe","vl":"Equip0002","cn":1,"pt":"GO","pr":600},{"dy":2,"sl":3,"tp":"uph","vl":"84285","cn":8,"pt":"GO","pr":2400},{"dy":2,"sl":4,"tp":"fe","vl":"Equip5201","cn":1,"pt":"GO","pr":3400},{"dy":2,"sl":5,"tp":"upn","vl":"70223","cn":12,"pt":"GO","pr":3600},{"dy":2,"sl":6,"tp":"fe","vl":"Equip6201","cn":1,"pt":"GO","pr":9900},{"dy":2,"sl":7,"tp":"fe","vl":"Equip7102","cn":1,"pt":"GO","pr":3700},{"dy":2,"sl":8,"tp":"fl5","vl":"Actor2011","cn":1,"pt":"DI","pp":90,"pr":59},{"dy":2,"sl":9,"tp":"fl6","vl":"Actor2011","cn":1,"pt":"DI","pp":90,"pr":59},{"dy":3,"sl":0,"tp":"upn","vl":"63751","cn":9,"pt":"GO","pr":2700},{"dy":3,"sl":1,"tp":"fe","vl":"Equip0102","cn":1,"pt":"GO","pr":1400},{"dy":3,"sl":2,"tp":"fe","vl":"Equip5302","cn":1,"pt":"DI","pr":10},{"dy":3,"sl":3,"tp":"fe","vl":"Equip4401","cn":1,"pt":"DI","pp":179,"pr":79},{"dy":3,"sl":4,"tp":"upn","vl":"84568","cn":14,"pt":"DI","pr":3},{"dy":3,"sl":5,"tp":"fe","vl":"Equip7001","cn":1,"pt":"GO","pr":2000},{"dy":3,"sl":6,"tp":"uph","vl":"30136","cn":4,"pt":"GO","pr":1200},{"dy":3,"sl":7,"tp":"fe","vl":"Equip6101","cn":1,"pt":"GO","pr":3500},{"dy":3,"sl":8},{"dy":3,"sl":9},{"dy":4,"sl":0,"tp":"fe","vl":"Equip2001","cn":1,"pt":"GO","pr":700},{"dy":4,"sl":1,"tp":"upn","vl":"17107","cn":7,"pt":"GO","pr":2100},{"dy":4,"sl":2,"tp":"fe","vl":"Equip3301","cn":1,"pt":"GO","pr":7600},{"dy":4,"sl":3,"tp":"upn","vl":"43231","cn":6,"pt":"GO","pr":1800},{"dy":4,"sl":4,"tp":"fe","vl":"Equip5201","cn":1,"pt":"GO","pr":2900},{"dy":4,"sl":5,"tp":"uph","vl":"26542","cn":10,"pt":"GO","pr":3000},{"dy":4,"sl":6,"tp":"fe","vl":"Equip7102","cn":1,"pt":"GO","pr":3200},{"dy":4,"sl":7,"tp":"fe","vl":"Equip6002","cn":1,"pt":"GO","pr":1900},{"dy":4,"sl":8,"tp":"fc","vl":"Actor2120","cn":1,"pt":"DI","pp":239,"pr":119},{"dy":4,"sl":9,"tp":"fp","vl":"Actor2120","cn":75,"pt":"DI","pp":172,"pr":59},{"dy":5,"sl":0,"tp":"fe","vl":"Equip3001","cn":1,"pt":"GO","pr":700},{"dy":5,"sl":1,"tp":"fe","vl":"Equip4202","cn":1,"pt":"GO","pr":3100},{"dy":5,"sl":2,"tp":"upn","vl":"47314","cn":8,"pt":"GO","pr":2400},{"dy":5,"sl":3,"tp":"fe","vl":"Equip1101","cn":1,"pt":"GO","pr":1400},{"dy":5,"sl":4,"tp":"fe","vl":"Equip0302","cn":1,"pt":"GO","pr":800},{"dy":5,"sl":5,"tp":"uph","vl":"78860","cn":5,"pt":"GO","pr":1500},{"dy":5,"sl":6,"tp":"uph","vl":"68754","cn":13,"pt":"DI","pr":3},{"dy":5,"sl":7,"tp":"fe","vl":"Equip6102","cn":1,"pt":"GO","pr":3800},{"dy":5,"sl":8},{"dy":5,"sl":9},{"dy":6,"sl":0,"tp":"upn","vl":"24549","cn":6,"pt":"GO","pr":1800},{"dy":6,"sl":1,"tp":"fe","vl":"Equip4001","cn":1,"pt":"GO","pr":800},{"dy":6,"sl":2,"tp":"fe","vl":"Equip1201","cn":1,"pt":"GO","pr":2500},{"dy":6,"sl":3,"tp":"upn","vl":"16437","cn":14,"pt":"DI","pr":2},{"dy":6,"sl":4,"tp":"fe","vl":"Equip5101","cn":1,"pt":"GO","pr":1300},{"dy":6,"sl":5,"tp":"fe","vl":"Equip3301","cn":1,"pt":"GO","pr":7200},{"dy":6,"sl":6,"tp":"uph","vl":"78038","cn":7,"pt":"GO","pr":2100},{"dy":6,"sl":7,"tp":"fe","vl":"Equip8102","cn":1,"pt":"GO","pr":7700},{"dy":6,"sl":8,"tp":"fl5","vl":"Actor0024","cn":1,"pt":"DI","pp":80,"pr":49},{"dy":6,"sl":9,"tp":"fl6","vl":"Actor0024","cn":1,"pt":"DI","pp":80,"pr":49},{"dy":7,"sl":0,"tp":"fe","vl":"Equip3201","cn":1,"pt":"DI","pr":5},{"dy":7,"sl":1,"tp":"upn","vl":"41576","cn":6,"pt":"GO","pr":1800},{"dy":7,"sl":2,"tp":"upn","vl":"84367","cn":13,"pt":"GO","pr":3900},{"dy":7,"sl":3,"tp":"fe","vl":"Equip2001","cn":1,"pt":"GO","pr":800},{"dy":7,"sl":4,"tp":"fe","vl":"Equip4001","cn":1,"pt":"GO","pr":900},{"dy":7,"sl":5,"tp":"fe","vl":"Equip1002","cn":1,"pt":"GO","pr":700},{"dy":7,"sl":6,"tp":"fe","vl":"Equip6201","cn":1,"pt":"DI","pr":15},{"dy":7,"sl":7,"tp":"uph","vl":"30128","cn":10,"pt":"GO","pr":3000},{"dy":7,"sl":8},{"dy":7,"sl":9},{"dy":8,"sl":0,"tp":"upn","vl":"48090","cn":7,"pt":"GO","pr":2100},{"dy":8,"sl":1,"tp":"fe","vl":"Equip4302","cn":1,"pt":"GO","pr":7000},{"dy":8,"sl":2,"tp":"fe","vl":"Equip5002","cn":1,"pt":"GO","pr":600},{"dy":8,"sl":3,"tp":"fe","vl":"Equip2402","cn":1,"pt":"DI","pp":209,"pr":119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c","vl":"Actor2128","cn":1,"pt":"DI","pp":239,"pr":159},{"dy":28,"sl":9,"tp":"fc","vl":"Actor3117","cn":1,"pt":"DI","pp":229,"pr":139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tp":"fl2","vl":"Actor2128","cn":1,"pt":"DI","pp":190,"pr":99},{"dy":30,"sl":9,"tp":"fl3","vl":"Actor2128","cn":1,"pt":"DI","pp":240,"pr":129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tp":"fc","vl":"Actor0240","cn":1,"pt":"DI","pp":790,"pr":355},{"dy":2,"sl":10,"tp":"fc","vl":"Actor0240","cn":1,"pt":"DI","pp":790,"pr":355},{"dy":3,"sl":10,"tp":"fc","vl":"Actor0240","cn":1,"pt":"DI","pp":790,"pr":355},{"dy":4,"sl":10},{"dy":5,"sl":10},{"dy":6,"sl":10,"tp":"fl2","vl":"Actor1108","cn":1,"pt":"DI","pp":190,"pr":89},{"dy":7,"sl":10,"tp":"fl2","vl":"Actor1108","cn":1,"pt":"DI","pp":190,"pr":89},{"dy":8,"sl":10},{"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0125","cn":1,"pt":"DI","pp":229,"pr":129},{"dy":30,"sl":10,"tp":"fc","vl":"Actor0125","cn":1,"pt":"DI","pp":229,"pr":129},{"dy":31,"sl":10},{"dy":1,"sl":11,"tp":"fc","vl":"Actor1216","cn":1,"pt":"DI","pp":820,"pr":439},{"dy":2,"sl":11,"tp":"fc","vl":"Actor1216","cn":1,"pt":"DI","pp":820,"pr":439},{"dy":3,"sl":11,"tp":"fc","vl":"Actor1216","cn":1,"pt":"DI","pp":820,"pr":439},{"dy":4,"sl":11},{"dy":5,"sl":11},{"dy":6,"sl":11,"tp":"fl3","vl":"Actor1108","cn":1,"pt":"DI","pp":230,"pr":129},{"dy":7,"sl":11,"tp":"fl3","vl":"Actor1108","cn":1,"pt":"DI","pp":230,"pr":129},{"dy":8,"sl":11},{"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p","vl":"Actor0125","cn":75,"pt":"DI","pp":172,"pr":69},{"dy":30,"sl":11,"tp":"fp","vl":"Actor0125","cn":75,"pt":"DI","pp":172,"pr":69},{"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276:AB373 AB184:AB214 AB2 AB4 AB6:AB8 AB106:AB122 AB10:AB44 AB257:AB264 AB216:AB255 AB54:AB84 AB156:AB182 AB124:AB154 AB46:AB52 AB86:AB104 AB266:AB274"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workbookViewId="0">
      <pane ySplit="1" topLeftCell="A47" activePane="bottomLeft" state="frozen"/>
      <selection pane="bottomLeft" activeCell="AB34" sqref="AB34"/>
    </sheetView>
    <sheetView tabSelected="1" topLeftCell="J1" workbookViewId="1">
      <pane ySplit="1" topLeftCell="A2" activePane="bottomLeft" state="frozen"/>
      <selection pane="bottomLeft" activeCell="X2" sqref="X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ca="1">IF(A2&lt;&gt;OFFSET(A2,-1,0),1,OFFSET(B2,-1,0)+1)</f>
        <v>1</v>
      </c>
      <c r="C2" t="str">
        <f t="shared" ref="C2:C36" ca="1" si="0">VLOOKUP(RANDBETWEEN(1,COUNTA(Z:Z)-1),Z:AA,2,0)</f>
        <v>Actor0113m</v>
      </c>
      <c r="D2" t="str">
        <f>IF(ISBLANK(F2),"",
IFERROR(VLOOKUP(F2,[2]ActorTable!$A:$H,MATCH("이름참고",[2]ActorTable!$1:$1,0),0),"캐릭터없음"))</f>
        <v>린하이</v>
      </c>
      <c r="E2" t="str">
        <f t="shared" ref="E2:E36" ca="1" si="1">IF(AND(B2&lt;=OFFSET(B2,1,0),NOT(ISBLANK(F2))),
IF(F2=OFFSET(F2,1,0),"같음",""),"")</f>
        <v/>
      </c>
      <c r="F2" t="s">
        <v>507</v>
      </c>
      <c r="G2">
        <v>3</v>
      </c>
      <c r="H2">
        <v>6</v>
      </c>
      <c r="I2">
        <v>0</v>
      </c>
      <c r="J2">
        <v>0</v>
      </c>
      <c r="K2">
        <v>15</v>
      </c>
      <c r="L2">
        <v>0</v>
      </c>
      <c r="M2">
        <v>0</v>
      </c>
      <c r="N2">
        <v>0</v>
      </c>
      <c r="O2">
        <v>0</v>
      </c>
      <c r="P2">
        <v>0</v>
      </c>
      <c r="Q2">
        <v>18</v>
      </c>
      <c r="R2">
        <v>366</v>
      </c>
      <c r="S2" t="str">
        <f>IFERROR(VLOOKUP(R2,[2]WingLookTable!$A:$B,2,0),"캐릭터없음")</f>
        <v>Wing_RedNoiseNoiseOtherFast</v>
      </c>
      <c r="T2">
        <f t="shared" ref="T2:T36" ca="1" si="2">VLOOKUP(RANDBETWEEN(1,COUNTA(AD:AD)-1),AD:AE,2,0)</f>
        <v>169</v>
      </c>
      <c r="U2" t="str">
        <f t="shared" ref="U2:U71" ca="1" si="3">IF(ROW()=2,V2,OFFSET(U2,-1,0)&amp;IF(LEN(V2)=0,"",","&amp;V2))</f>
        <v>{"dy":1,"sl":1,"id":"Actor2235m","stats":{"tr":3,"trp":6,"str":0,"dex":0,"int":15,"vit":0,"train":0,"wgGr0":0,"wgGr1":0,"wgGr2":0,"wgGr3":18,"wgLk":366}}</v>
      </c>
      <c r="V2" t="str">
        <f t="shared" ref="V2:V36" ca="1" si="4">"{"""&amp;A$1&amp;""":"&amp;A2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{"dy":1,"sl":1,"id":"Actor2235m","stats":{"tr":3,"trp":6,"str":0,"dex":0,"int":15,"vit":0,"train":0,"wgGr0":0,"wgGr1":0,"wgGr2":0,"wgGr3":18,"wgLk":366}}</v>
      </c>
      <c r="X2" t="str">
        <f ca="1">"["&amp;
IF(LEFT(OFFSET(U1,COUNTA(U:U)-1,0),1)=",",SUBSTITUTE(OFFSET(U1,COUNTA(U:U)-1,0),",","",1),OFFSET(U1,COUNTA(U:U)-1,0))
&amp;"]"</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0236m","stats":{"tr":3,"trp":6,"str":15,"dex":0,"int":0,"vit":0,"train":0,"wgGr0":0,"wgGr1":0,"wgGr2":0,"wgGr3":18,"wgLk":264}},{"dy":31,"sl":2,"id":"Actor0113m","stats":{"tr":3,"trp":6,"str":0,"dex":8,"int":7,"vit":0,"train":0,"wgGr0":0,"wgGr1":0,"wgGr2":0,"wgGr3":18,"wgLk":276}},{"dy":31,"sl":3,"id":"Actor0030m","stats":{"tr":3,"trp":6,"str":0,"dex":7,"int":8,"vit":0,"train":0,"wgGr0":0,"wgGr1":0,"wgGr2":0,"wgGr3":18,"wgLk":101}}]</v>
      </c>
      <c r="Z2">
        <v>1</v>
      </c>
      <c r="AA2" t="s">
        <v>312</v>
      </c>
      <c r="AB2">
        <f>COUNTIF(F:F,AA2)</f>
        <v>1</v>
      </c>
      <c r="AD2">
        <v>1</v>
      </c>
      <c r="AE2">
        <v>101</v>
      </c>
      <c r="AF2">
        <f>COUNTIF(R:R,AE2)</f>
        <v>1</v>
      </c>
    </row>
    <row r="3" spans="1:32">
      <c r="A3">
        <v>1</v>
      </c>
      <c r="B3">
        <f t="shared" ref="B3" ca="1" si="5">IF(A3&lt;&gt;OFFSET(A3,-1,0),1,OFFSET(B3,-1,0)+1)</f>
        <v>2</v>
      </c>
      <c r="C3" t="str">
        <f t="shared" ref="C3" ca="1" si="6">VLOOKUP(RANDBETWEEN(1,COUNTA(Z:Z)-1),Z:AA,2,0)</f>
        <v>Actor1141m</v>
      </c>
      <c r="D3" t="str">
        <f>IF(ISBLANK(F3),"",
IFERROR(VLOOKUP(F3,[2]ActorTable!$A:$H,MATCH("이름참고",[2]ActorTable!$1:$1,0),0),"캐릭터없음"))</f>
        <v>닉스</v>
      </c>
      <c r="E3" t="str">
        <f t="shared" ref="E3" ca="1" si="7">IF(AND(B3&lt;=OFFSET(B3,1,0),NOT(ISBLANK(F3))),
IF(F3=OFFSET(F3,1,0),"같음",""),"")</f>
        <v/>
      </c>
      <c r="F3" t="s">
        <v>319</v>
      </c>
      <c r="G3">
        <v>3</v>
      </c>
      <c r="H3">
        <v>6</v>
      </c>
      <c r="I3">
        <v>0</v>
      </c>
      <c r="J3">
        <v>5</v>
      </c>
      <c r="K3">
        <v>10</v>
      </c>
      <c r="L3">
        <v>0</v>
      </c>
      <c r="M3">
        <v>0</v>
      </c>
      <c r="N3">
        <v>0</v>
      </c>
      <c r="O3">
        <v>0</v>
      </c>
      <c r="P3">
        <v>0</v>
      </c>
      <c r="Q3">
        <v>18</v>
      </c>
      <c r="R3">
        <v>169</v>
      </c>
      <c r="S3" t="str">
        <f>IFERROR(VLOOKUP(R3,[2]WingLookTable!$A:$B,2,0),"캐릭터없음")</f>
        <v>Wing_DustMultiOtherOtherFullFast</v>
      </c>
      <c r="T3">
        <f t="shared" ref="T3" ca="1" si="8">VLOOKUP(RANDBETWEEN(1,COUNTA(AD:AD)-1),AD:AE,2,0)</f>
        <v>141</v>
      </c>
      <c r="U3" t="str">
        <f t="shared" ref="U3" ca="1" si="9">IF(ROW()=2,V3,OFFSET(U3,-1,0)&amp;IF(LEN(V3)=0,"",","&amp;V3))</f>
        <v>{"dy":1,"sl":1,"id":"Actor2235m","stats":{"tr":3,"trp":6,"str":0,"dex":0,"int":15,"vit":0,"train":0,"wgGr0":0,"wgGr1":0,"wgGr2":0,"wgGr3":18,"wgLk":366}},{"dy":1,"sl":2,"id":"Actor1109m","stats":{"tr":3,"trp":6,"str":0,"dex":5,"int":10,"vit":0,"train":0,"wgGr0":0,"wgGr1":0,"wgGr2":0,"wgGr3":18,"wgLk":169}}</v>
      </c>
      <c r="V3" t="str">
        <f t="shared" ref="V3" ca="1" si="10">"{"""&amp;A$1&amp;""":"&amp;A3
&amp;","""&amp;B$1&amp;""":"&amp;B3
&amp;IF(LEN(F3)=0,"",","""&amp;F$1&amp;""":"""&amp;F3&amp;"""")
&amp;IF(LEN(F3)=0,"",",""stats"":{")
&amp;IF(LEN(F3)=0,"",""""&amp;G$1&amp;""":"&amp;G3)
&amp;IF(LEN(F3)=0,"",","""&amp;H$1&amp;""":"&amp;H3)
&amp;IF(LEN(F3)=0,"",","""&amp;I$1&amp;""":"&amp;I3)
&amp;IF(LEN(F3)=0,"",","""&amp;J$1&amp;""":"&amp;J3)
&amp;IF(LEN(F3)=0,"",","""&amp;K$1&amp;""":"&amp;K3)
&amp;IF(LEN(F3)=0,"",","""&amp;L$1&amp;""":"&amp;L3)
&amp;IF(LEN(F3)=0,"",","""&amp;M$1&amp;""":"&amp;M3)
&amp;IF(LEN(F3)=0,"",","""&amp;N$1&amp;""":"&amp;N3)
&amp;IF(LEN(F3)=0,"",","""&amp;O$1&amp;""":"&amp;O3)
&amp;IF(LEN(F3)=0,"",","""&amp;P$1&amp;""":"&amp;P3)
&amp;IF(LEN(F3)=0,"",","""&amp;Q$1&amp;""":"&amp;Q3)
&amp;IF(LEN(F3)=0,"",","""&amp;R$1&amp;""":"&amp;R3)
&amp;IF(LEN(F3)=0,"","}")&amp;"}"</f>
        <v>{"dy":1,"sl":2,"id":"Actor1109m","stats":{"tr":3,"trp":6,"str":0,"dex":5,"int":10,"vit":0,"train":0,"wgGr0":0,"wgGr1":0,"wgGr2":0,"wgGr3":18,"wgLk":169}}</v>
      </c>
      <c r="Z3">
        <v>2</v>
      </c>
      <c r="AA3" t="s">
        <v>313</v>
      </c>
      <c r="AB3">
        <f>COUNTIF(F:F,AA3)</f>
        <v>1</v>
      </c>
      <c r="AD3">
        <v>2</v>
      </c>
      <c r="AE3">
        <v>105</v>
      </c>
      <c r="AF3">
        <f>COUNTIF(R:R,AE3)</f>
        <v>1</v>
      </c>
    </row>
    <row r="4" spans="1:32">
      <c r="A4">
        <v>1</v>
      </c>
      <c r="B4">
        <f t="shared" ref="B4:B36" ca="1" si="11">IF(A4&lt;&gt;OFFSET(A4,-1,0),1,OFFSET(B4,-1,0)+1)</f>
        <v>3</v>
      </c>
      <c r="C4" t="str">
        <f t="shared" ca="1" si="0"/>
        <v>Actor3019m</v>
      </c>
      <c r="D4" t="str">
        <f>IF(ISBLANK(F4),"",
IFERROR(VLOOKUP(F4,[2]ActorTable!$A:$H,MATCH("이름참고",[2]ActorTable!$1:$1,0),0),"캐릭터없음"))</f>
        <v>무테이</v>
      </c>
      <c r="E4" t="str">
        <f t="shared" ca="1" si="1"/>
        <v/>
      </c>
      <c r="F4" t="s">
        <v>458</v>
      </c>
      <c r="G4">
        <v>3</v>
      </c>
      <c r="H4">
        <v>6</v>
      </c>
      <c r="I4">
        <v>7</v>
      </c>
      <c r="J4">
        <v>8</v>
      </c>
      <c r="K4">
        <v>0</v>
      </c>
      <c r="L4">
        <v>0</v>
      </c>
      <c r="M4">
        <v>0</v>
      </c>
      <c r="N4">
        <v>0</v>
      </c>
      <c r="O4">
        <v>0</v>
      </c>
      <c r="P4">
        <v>0</v>
      </c>
      <c r="Q4">
        <v>18</v>
      </c>
      <c r="R4">
        <v>157</v>
      </c>
      <c r="S4" t="str">
        <f>IFERROR(VLOOKUP(R4,[2]WingLookTable!$A:$B,2,0),"캐릭터없음")</f>
        <v>Wing_DustGreenPatternPatternStripeSlow</v>
      </c>
      <c r="T4">
        <f t="shared" ca="1" si="2"/>
        <v>105</v>
      </c>
      <c r="U4" t="str">
        <f t="shared" ca="1" si="3"/>
        <v>{"dy":1,"sl":1,"id":"Actor2235m","stats":{"tr":3,"trp":6,"str":0,"dex":0,"int":15,"vit":0,"train":0,"wgGr0":0,"wgGr1":0,"wgGr2":0,"wgGr3":18,"wgLk":366}},{"dy":1,"sl":2,"id":"Actor1109m","stats":{"tr":3,"trp":6,"str":0,"dex":5,"int":10,"vit":0,"train":0,"wgGr0":0,"wgGr1":0,"wgGr2":0,"wgGr3":18,"wgLk":169}},{"dy":1,"sl":3,"id":"Actor3021m","stats":{"tr":3,"trp":6,"str":7,"dex":8,"int":0,"vit":0,"train":0,"wgGr0":0,"wgGr1":0,"wgGr2":0,"wgGr3":18,"wgLk":157}}</v>
      </c>
      <c r="V4" t="str">
        <f t="shared" ca="1" si="4"/>
        <v>{"dy":1,"sl":3,"id":"Actor3021m","stats":{"tr":3,"trp":6,"str":7,"dex":8,"int":0,"vit":0,"train":0,"wgGr0":0,"wgGr1":0,"wgGr2":0,"wgGr3":18,"wgLk":157}}</v>
      </c>
      <c r="Z4">
        <v>3</v>
      </c>
      <c r="AA4" t="s">
        <v>314</v>
      </c>
      <c r="AB4">
        <f>COUNTIF(F:F,AA4)</f>
        <v>1</v>
      </c>
      <c r="AD4">
        <v>3</v>
      </c>
      <c r="AE4">
        <v>109</v>
      </c>
      <c r="AF4">
        <f>COUNTIF(R:R,AE4)</f>
        <v>1</v>
      </c>
    </row>
    <row r="5" spans="1:32">
      <c r="A5">
        <v>2</v>
      </c>
      <c r="B5">
        <f t="shared" ref="B5" ca="1" si="12">IF(A5&lt;&gt;OFFSET(A5,-1,0),1,OFFSET(B5,-1,0)+1)</f>
        <v>1</v>
      </c>
      <c r="C5" t="str">
        <f t="shared" ca="1" si="0"/>
        <v>Actor0007m</v>
      </c>
      <c r="D5" t="str">
        <f>IF(ISBLANK(F5),"",
IFERROR(VLOOKUP(F5,[2]ActorTable!$A:$H,MATCH("이름참고",[2]ActorTable!$1:$1,0),0),"캐릭터없음"))</f>
        <v>나인</v>
      </c>
      <c r="E5" t="str">
        <f t="shared" ca="1" si="1"/>
        <v/>
      </c>
      <c r="F5" t="s">
        <v>508</v>
      </c>
      <c r="G5">
        <v>3</v>
      </c>
      <c r="H5">
        <v>6</v>
      </c>
      <c r="I5">
        <v>0</v>
      </c>
      <c r="J5">
        <v>5</v>
      </c>
      <c r="K5">
        <v>10</v>
      </c>
      <c r="L5">
        <v>0</v>
      </c>
      <c r="M5">
        <v>0</v>
      </c>
      <c r="N5">
        <v>0</v>
      </c>
      <c r="O5">
        <v>0</v>
      </c>
      <c r="P5">
        <v>0</v>
      </c>
      <c r="Q5">
        <v>18</v>
      </c>
      <c r="R5">
        <v>223</v>
      </c>
      <c r="S5" t="str">
        <f>IFERROR(VLOOKUP(R5,[2]WingLookTable!$A:$B,2,0),"캐릭터없음")</f>
        <v>Wing_MultiFullOtherFullFast</v>
      </c>
      <c r="T5">
        <f t="shared" ca="1" si="2"/>
        <v>121</v>
      </c>
      <c r="U5"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v>
      </c>
      <c r="V5" t="str">
        <f t="shared" ca="1" si="4"/>
        <v>{"dy":2,"sl":1,"id":"Actor0236m","stats":{"tr":3,"trp":6,"str":0,"dex":5,"int":10,"vit":0,"train":0,"wgGr0":0,"wgGr1":0,"wgGr2":0,"wgGr3":18,"wgLk":223}}</v>
      </c>
      <c r="Z5">
        <v>4</v>
      </c>
      <c r="AA5" t="s">
        <v>315</v>
      </c>
      <c r="AB5">
        <f>COUNTIF(F:F,AA5)</f>
        <v>2</v>
      </c>
      <c r="AD5">
        <v>4</v>
      </c>
      <c r="AE5">
        <v>113</v>
      </c>
      <c r="AF5">
        <f>COUNTIF(R:R,AE5)</f>
        <v>0</v>
      </c>
    </row>
    <row r="6" spans="1:32">
      <c r="A6">
        <v>2</v>
      </c>
      <c r="B6">
        <f t="shared" ca="1" si="11"/>
        <v>2</v>
      </c>
      <c r="C6" t="str">
        <f t="shared" ref="C6" ca="1" si="13">VLOOKUP(RANDBETWEEN(1,COUNTA(Z:Z)-1),Z:AA,2,0)</f>
        <v>Actor0113m</v>
      </c>
      <c r="D6" t="str">
        <f>IF(ISBLANK(F6),"",
IFERROR(VLOOKUP(F6,[2]ActorTable!$A:$H,MATCH("이름참고",[2]ActorTable!$1:$1,0),0),"캐릭터없음"))</f>
        <v>원더</v>
      </c>
      <c r="E6" t="str">
        <f t="shared" ref="E6" ca="1" si="14">IF(AND(B6&lt;=OFFSET(B6,1,0),NOT(ISBLANK(F6))),
IF(F6=OFFSET(F6,1,0),"같음",""),"")</f>
        <v/>
      </c>
      <c r="F6" t="s">
        <v>363</v>
      </c>
      <c r="G6">
        <v>3</v>
      </c>
      <c r="H6">
        <v>6</v>
      </c>
      <c r="I6">
        <v>8</v>
      </c>
      <c r="J6">
        <v>7</v>
      </c>
      <c r="K6">
        <v>0</v>
      </c>
      <c r="L6">
        <v>0</v>
      </c>
      <c r="M6">
        <v>0</v>
      </c>
      <c r="N6">
        <v>0</v>
      </c>
      <c r="O6">
        <v>0</v>
      </c>
      <c r="P6">
        <v>0</v>
      </c>
      <c r="Q6">
        <v>18</v>
      </c>
      <c r="R6">
        <v>372</v>
      </c>
      <c r="S6" t="str">
        <f>IFERROR(VLOOKUP(R6,[2]WingLookTable!$A:$B,2,0),"캐릭터없음")</f>
        <v>Wing_WhiteFullNoiseOtherFast</v>
      </c>
      <c r="T6">
        <f t="shared" ref="T6" ca="1" si="15">VLOOKUP(RANDBETWEEN(1,COUNTA(AD:AD)-1),AD:AE,2,0)</f>
        <v>105</v>
      </c>
      <c r="U6" t="str">
        <f t="shared" ref="U6" ca="1" si="16">IF(ROW()=2,V6,OFFSET(U6,-1,0)&amp;IF(LEN(V6)=0,"",","&amp;V6))</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v>
      </c>
      <c r="V6" t="str">
        <f t="shared" ref="V6" ca="1" si="17">"{"""&amp;A$1&amp;""":"&amp;A6
&amp;","""&amp;B$1&amp;""":"&amp;B6
&amp;IF(LEN(F6)=0,"",","""&amp;F$1&amp;""":"""&amp;F6&amp;"""")
&amp;IF(LEN(F6)=0,"",",""stats"":{")
&amp;IF(LEN(F6)=0,"",""""&amp;G$1&amp;""":"&amp;G6)
&amp;IF(LEN(F6)=0,"",","""&amp;H$1&amp;""":"&amp;H6)
&amp;IF(LEN(F6)=0,"",","""&amp;I$1&amp;""":"&amp;I6)
&amp;IF(LEN(F6)=0,"",","""&amp;J$1&amp;""":"&amp;J6)
&amp;IF(LEN(F6)=0,"",","""&amp;K$1&amp;""":"&amp;K6)
&amp;IF(LEN(F6)=0,"",","""&amp;L$1&amp;""":"&amp;L6)
&amp;IF(LEN(F6)=0,"",","""&amp;M$1&amp;""":"&amp;M6)
&amp;IF(LEN(F6)=0,"",","""&amp;N$1&amp;""":"&amp;N6)
&amp;IF(LEN(F6)=0,"",","""&amp;O$1&amp;""":"&amp;O6)
&amp;IF(LEN(F6)=0,"",","""&amp;P$1&amp;""":"&amp;P6)
&amp;IF(LEN(F6)=0,"",","""&amp;Q$1&amp;""":"&amp;Q6)
&amp;IF(LEN(F6)=0,"",","""&amp;R$1&amp;""":"&amp;R6)
&amp;IF(LEN(F6)=0,"","}")&amp;"}"</f>
        <v>{"dy":2,"sl":2,"id":"Actor2128m","stats":{"tr":3,"trp":6,"str":8,"dex":7,"int":0,"vit":0,"train":0,"wgGr0":0,"wgGr1":0,"wgGr2":0,"wgGr3":18,"wgLk":372}}</v>
      </c>
      <c r="Z6">
        <v>5</v>
      </c>
      <c r="AA6" t="s">
        <v>316</v>
      </c>
      <c r="AB6">
        <f>COUNTIF(F:F,AA6)</f>
        <v>1</v>
      </c>
      <c r="AD6">
        <v>5</v>
      </c>
      <c r="AE6">
        <v>117</v>
      </c>
      <c r="AF6">
        <f>COUNTIF(R:R,AE6)</f>
        <v>0</v>
      </c>
    </row>
    <row r="7" spans="1:32">
      <c r="A7">
        <v>2</v>
      </c>
      <c r="B7">
        <f t="shared" ref="B7" ca="1" si="18">IF(A7&lt;&gt;OFFSET(A7,-1,0),1,OFFSET(B7,-1,0)+1)</f>
        <v>3</v>
      </c>
      <c r="C7" t="str">
        <f t="shared" ref="C7" ca="1" si="19">VLOOKUP(RANDBETWEEN(1,COUNTA(Z:Z)-1),Z:AA,2,0)</f>
        <v>Actor3021m</v>
      </c>
      <c r="D7" t="str">
        <f>IF(ISBLANK(F7),"",
IFERROR(VLOOKUP(F7,[2]ActorTable!$A:$H,MATCH("이름참고",[2]ActorTable!$1:$1,0),0),"캐릭터없음"))</f>
        <v>젤리아</v>
      </c>
      <c r="E7" t="str">
        <f t="shared" ref="E7" ca="1" si="20">IF(AND(B7&lt;=OFFSET(B7,1,0),NOT(ISBLANK(F7))),
IF(F7=OFFSET(F7,1,0),"같음",""),"")</f>
        <v/>
      </c>
      <c r="F7" t="s">
        <v>384</v>
      </c>
      <c r="G7">
        <v>3</v>
      </c>
      <c r="H7">
        <v>6</v>
      </c>
      <c r="I7">
        <v>8</v>
      </c>
      <c r="J7">
        <v>0</v>
      </c>
      <c r="K7">
        <v>7</v>
      </c>
      <c r="L7">
        <v>0</v>
      </c>
      <c r="M7">
        <v>0</v>
      </c>
      <c r="N7">
        <v>0</v>
      </c>
      <c r="O7">
        <v>0</v>
      </c>
      <c r="P7">
        <v>0</v>
      </c>
      <c r="Q7">
        <v>18</v>
      </c>
      <c r="R7">
        <v>321</v>
      </c>
      <c r="S7" t="str">
        <f>IFERROR(VLOOKUP(R7,[2]WingLookTable!$A:$B,2,0),"캐릭터없음")</f>
        <v>Wing_DustMultiOtherOtherOtherSlow</v>
      </c>
      <c r="T7">
        <f t="shared" ref="T7:T8" ca="1" si="21">VLOOKUP(RANDBETWEEN(1,COUNTA(AD:AD)-1),AD:AE,2,0)</f>
        <v>291</v>
      </c>
      <c r="U7" t="str">
        <f t="shared" ref="U7:U8" ca="1" si="22">IF(ROW()=2,V7,OFFSET(U7,-1,0)&amp;IF(LEN(V7)=0,"",","&amp;V7))</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v>
      </c>
      <c r="V7" t="str">
        <f t="shared" ref="V7:V8" ca="1" si="23">"{"""&amp;A$1&amp;""":"&amp;A7
&amp;","""&amp;B$1&amp;""":"&amp;B7
&amp;IF(LEN(F7)=0,"",","""&amp;F$1&amp;""":"""&amp;F7&amp;"""")
&amp;IF(LEN(F7)=0,"",",""stats"":{")
&amp;IF(LEN(F7)=0,"",""""&amp;G$1&amp;""":"&amp;G7)
&amp;IF(LEN(F7)=0,"",","""&amp;H$1&amp;""":"&amp;H7)
&amp;IF(LEN(F7)=0,"",","""&amp;I$1&amp;""":"&amp;I7)
&amp;IF(LEN(F7)=0,"",","""&amp;J$1&amp;""":"&amp;J7)
&amp;IF(LEN(F7)=0,"",","""&amp;K$1&amp;""":"&amp;K7)
&amp;IF(LEN(F7)=0,"",","""&amp;L$1&amp;""":"&amp;L7)
&amp;IF(LEN(F7)=0,"",","""&amp;M$1&amp;""":"&amp;M7)
&amp;IF(LEN(F7)=0,"",","""&amp;N$1&amp;""":"&amp;N7)
&amp;IF(LEN(F7)=0,"",","""&amp;O$1&amp;""":"&amp;O7)
&amp;IF(LEN(F7)=0,"",","""&amp;P$1&amp;""":"&amp;P7)
&amp;IF(LEN(F7)=0,"",","""&amp;Q$1&amp;""":"&amp;Q7)
&amp;IF(LEN(F7)=0,"",","""&amp;R$1&amp;""":"&amp;R7)
&amp;IF(LEN(F7)=0,"","}")&amp;"}"</f>
        <v>{"dy":2,"sl":3,"id":"Actor1005m","stats":{"tr":3,"trp":6,"str":8,"dex":0,"int":7,"vit":0,"train":0,"wgGr0":0,"wgGr1":0,"wgGr2":0,"wgGr3":18,"wgLk":321}}</v>
      </c>
      <c r="Z7">
        <v>6</v>
      </c>
      <c r="AA7" t="s">
        <v>317</v>
      </c>
      <c r="AB7">
        <f>COUNTIF(F:F,AA7)</f>
        <v>1</v>
      </c>
      <c r="AD7">
        <v>6</v>
      </c>
      <c r="AE7">
        <v>121</v>
      </c>
      <c r="AF7">
        <f>COUNTIF(R:R,AE7)</f>
        <v>1</v>
      </c>
    </row>
    <row r="8" spans="1:32">
      <c r="A8">
        <v>3</v>
      </c>
      <c r="B8">
        <f t="shared" ca="1" si="11"/>
        <v>1</v>
      </c>
      <c r="C8" t="str">
        <f t="shared" ca="1" si="0"/>
        <v>Actor0030m</v>
      </c>
      <c r="D8" t="str">
        <f>IF(ISBLANK(F8),"",
IFERROR(VLOOKUP(F8,[2]ActorTable!$A:$H,MATCH("이름참고",[2]ActorTable!$1:$1,0),0),"캐릭터없음"))</f>
        <v>린하이</v>
      </c>
      <c r="E8" t="str">
        <f t="shared" ca="1" si="1"/>
        <v/>
      </c>
      <c r="F8" t="s">
        <v>507</v>
      </c>
      <c r="G8">
        <v>3</v>
      </c>
      <c r="H8">
        <v>6</v>
      </c>
      <c r="I8">
        <v>15</v>
      </c>
      <c r="J8">
        <v>0</v>
      </c>
      <c r="K8">
        <v>0</v>
      </c>
      <c r="L8">
        <v>0</v>
      </c>
      <c r="M8">
        <v>0</v>
      </c>
      <c r="N8">
        <v>0</v>
      </c>
      <c r="O8">
        <v>0</v>
      </c>
      <c r="P8">
        <v>0</v>
      </c>
      <c r="Q8">
        <v>18</v>
      </c>
      <c r="R8">
        <v>175</v>
      </c>
      <c r="S8" t="str">
        <f>IFERROR(VLOOKUP(R8,[2]WingLookTable!$A:$B,2,0),"캐릭터없음")</f>
        <v>Wing_DustMultiSineOtherFullSlow2</v>
      </c>
      <c r="T8">
        <f t="shared" ca="1" si="21"/>
        <v>291</v>
      </c>
      <c r="U8" t="str">
        <f t="shared" ca="1" si="22"/>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v>
      </c>
      <c r="V8" t="str">
        <f t="shared" ca="1" si="23"/>
        <v>{"dy":3,"sl":1,"id":"Actor2235m","stats":{"tr":3,"trp":6,"str":15,"dex":0,"int":0,"vit":0,"train":0,"wgGr0":0,"wgGr1":0,"wgGr2":0,"wgGr3":18,"wgLk":175}}</v>
      </c>
      <c r="Z8">
        <v>7</v>
      </c>
      <c r="AA8" t="s">
        <v>318</v>
      </c>
      <c r="AB8">
        <f>COUNTIF(F:F,AA8)</f>
        <v>3</v>
      </c>
      <c r="AD8">
        <v>7</v>
      </c>
      <c r="AE8">
        <v>125</v>
      </c>
      <c r="AF8">
        <f>COUNTIF(R:R,AE8)</f>
        <v>1</v>
      </c>
    </row>
    <row r="9" spans="1:32">
      <c r="A9">
        <v>3</v>
      </c>
      <c r="B9">
        <f t="shared" ca="1" si="11"/>
        <v>2</v>
      </c>
      <c r="C9" t="str">
        <f t="shared" ca="1" si="0"/>
        <v>Actor3022m</v>
      </c>
      <c r="D9" t="str">
        <f>IF(ISBLANK(F9),"",
IFERROR(VLOOKUP(F9,[2]ActorTable!$A:$H,MATCH("이름참고",[2]ActorTable!$1:$1,0),0),"캐릭터없음"))</f>
        <v>카츄진</v>
      </c>
      <c r="E9" t="str">
        <f t="shared" ca="1" si="1"/>
        <v/>
      </c>
      <c r="F9" t="s">
        <v>464</v>
      </c>
      <c r="G9">
        <v>3</v>
      </c>
      <c r="H9">
        <v>6</v>
      </c>
      <c r="I9">
        <v>0</v>
      </c>
      <c r="J9">
        <v>15</v>
      </c>
      <c r="K9">
        <v>0</v>
      </c>
      <c r="L9">
        <v>0</v>
      </c>
      <c r="M9">
        <v>0</v>
      </c>
      <c r="N9">
        <v>0</v>
      </c>
      <c r="O9">
        <v>0</v>
      </c>
      <c r="P9">
        <v>0</v>
      </c>
      <c r="Q9">
        <v>18</v>
      </c>
      <c r="R9">
        <v>336</v>
      </c>
      <c r="S9" t="str">
        <f>IFERROR(VLOOKUP(R9,[2]WingLookTable!$A:$B,2,0),"캐릭터없음")</f>
        <v>Wing_DustRedSineNoiseOtherSlow</v>
      </c>
      <c r="T9">
        <f t="shared" ref="T9" ca="1" si="24">VLOOKUP(RANDBETWEEN(1,COUNTA(AD:AD)-1),AD:AE,2,0)</f>
        <v>187</v>
      </c>
      <c r="U9" t="str">
        <f t="shared" ref="U9" ca="1" si="25">IF(ROW()=2,V9,OFFSET(U9,-1,0)&amp;IF(LEN(V9)=0,"",","&amp;V9))</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v>
      </c>
      <c r="V9" t="str">
        <f t="shared" ref="V9" ca="1" si="26">"{"""&amp;A$1&amp;""":"&amp;A9
&amp;","""&amp;B$1&amp;""":"&amp;B9
&amp;IF(LEN(F9)=0,"",","""&amp;F$1&amp;""":"""&amp;F9&amp;"""")
&amp;IF(LEN(F9)=0,"",",""stats"":{")
&amp;IF(LEN(F9)=0,"",""""&amp;G$1&amp;""":"&amp;G9)
&amp;IF(LEN(F9)=0,"",","""&amp;H$1&amp;""":"&amp;H9)
&amp;IF(LEN(F9)=0,"",","""&amp;I$1&amp;""":"&amp;I9)
&amp;IF(LEN(F9)=0,"",","""&amp;J$1&amp;""":"&amp;J9)
&amp;IF(LEN(F9)=0,"",","""&amp;K$1&amp;""":"&amp;K9)
&amp;IF(LEN(F9)=0,"",","""&amp;L$1&amp;""":"&amp;L9)
&amp;IF(LEN(F9)=0,"",","""&amp;M$1&amp;""":"&amp;M9)
&amp;IF(LEN(F9)=0,"",","""&amp;N$1&amp;""":"&amp;N9)
&amp;IF(LEN(F9)=0,"",","""&amp;O$1&amp;""":"&amp;O9)
&amp;IF(LEN(F9)=0,"",","""&amp;P$1&amp;""":"&amp;P9)
&amp;IF(LEN(F9)=0,"",","""&amp;Q$1&amp;""":"&amp;Q9)
&amp;IF(LEN(F9)=0,"",","""&amp;R$1&amp;""":"&amp;R9)
&amp;IF(LEN(F9)=0,"","}")&amp;"}"</f>
        <v>{"dy":3,"sl":2,"id":"Actor3117m","stats":{"tr":3,"trp":6,"str":0,"dex":15,"int":0,"vit":0,"train":0,"wgGr0":0,"wgGr1":0,"wgGr2":0,"wgGr3":18,"wgLk":336}}</v>
      </c>
      <c r="Z9">
        <v>8</v>
      </c>
      <c r="AA9" t="s">
        <v>319</v>
      </c>
      <c r="AB9">
        <f>COUNTIF(F:F,AA9)</f>
        <v>3</v>
      </c>
      <c r="AD9">
        <v>8</v>
      </c>
      <c r="AE9">
        <v>129</v>
      </c>
      <c r="AF9">
        <f>COUNTIF(R:R,AE9)</f>
        <v>1</v>
      </c>
    </row>
    <row r="10" spans="1:32">
      <c r="A10">
        <v>3</v>
      </c>
      <c r="B10">
        <f t="shared" ref="B10" ca="1" si="27">IF(A10&lt;&gt;OFFSET(A10,-1,0),1,OFFSET(B10,-1,0)+1)</f>
        <v>3</v>
      </c>
      <c r="C10" t="str">
        <f t="shared" ref="C10" ca="1" si="28">VLOOKUP(RANDBETWEEN(1,COUNTA(Z:Z)-1),Z:AA,2,0)</f>
        <v>Actor2238m</v>
      </c>
      <c r="D10" t="str">
        <f>IF(ISBLANK(F10),"",
IFERROR(VLOOKUP(F10,[2]ActorTable!$A:$H,MATCH("이름참고",[2]ActorTable!$1:$1,0),0),"캐릭터없음"))</f>
        <v>도스로프</v>
      </c>
      <c r="E10" t="str">
        <f t="shared" ref="E10" ca="1" si="29">IF(AND(B10&lt;=OFFSET(B10,1,0),NOT(ISBLANK(F10))),
IF(F10=OFFSET(F10,1,0),"같음",""),"")</f>
        <v/>
      </c>
      <c r="F10" t="s">
        <v>335</v>
      </c>
      <c r="G10">
        <v>3</v>
      </c>
      <c r="H10">
        <v>6</v>
      </c>
      <c r="I10">
        <v>0</v>
      </c>
      <c r="J10">
        <v>0</v>
      </c>
      <c r="K10">
        <v>15</v>
      </c>
      <c r="L10">
        <v>0</v>
      </c>
      <c r="M10">
        <v>0</v>
      </c>
      <c r="N10">
        <v>0</v>
      </c>
      <c r="O10">
        <v>0</v>
      </c>
      <c r="P10">
        <v>0</v>
      </c>
      <c r="Q10">
        <v>18</v>
      </c>
      <c r="R10">
        <v>163</v>
      </c>
      <c r="S10" t="str">
        <f>IFERROR(VLOOKUP(R10,[2]WingLookTable!$A:$B,2,0),"캐릭터없음")</f>
        <v>Wing_DustGreenSineOtherFullFast</v>
      </c>
      <c r="T10">
        <f t="shared" ref="T10" ca="1" si="30">VLOOKUP(RANDBETWEEN(1,COUNTA(AD:AD)-1),AD:AE,2,0)</f>
        <v>306</v>
      </c>
      <c r="U10" t="str">
        <f t="shared" ref="U10" ca="1" si="31">IF(ROW()=2,V10,OFFSET(U10,-1,0)&amp;IF(LEN(V10)=0,"",","&amp;V10))</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v>
      </c>
      <c r="V10" t="str">
        <f t="shared" ref="V10" ca="1" si="32">"{"""&amp;A$1&amp;""":"&amp;A10
&amp;","""&amp;B$1&amp;""":"&amp;B10
&amp;IF(LEN(F10)=0,"",","""&amp;F$1&amp;""":"""&amp;F10&amp;"""")
&amp;IF(LEN(F10)=0,"",",""stats"":{")
&amp;IF(LEN(F10)=0,"",""""&amp;G$1&amp;""":"&amp;G10)
&amp;IF(LEN(F10)=0,"",","""&amp;H$1&amp;""":"&amp;H10)
&amp;IF(LEN(F10)=0,"",","""&amp;I$1&amp;""":"&amp;I10)
&amp;IF(LEN(F10)=0,"",","""&amp;J$1&amp;""":"&amp;J10)
&amp;IF(LEN(F10)=0,"",","""&amp;K$1&amp;""":"&amp;K10)
&amp;IF(LEN(F10)=0,"",","""&amp;L$1&amp;""":"&amp;L10)
&amp;IF(LEN(F10)=0,"",","""&amp;M$1&amp;""":"&amp;M10)
&amp;IF(LEN(F10)=0,"",","""&amp;N$1&amp;""":"&amp;N10)
&amp;IF(LEN(F10)=0,"",","""&amp;O$1&amp;""":"&amp;O10)
&amp;IF(LEN(F10)=0,"",","""&amp;P$1&amp;""":"&amp;P10)
&amp;IF(LEN(F10)=0,"",","""&amp;Q$1&amp;""":"&amp;Q10)
&amp;IF(LEN(F10)=0,"",","""&amp;R$1&amp;""":"&amp;R10)
&amp;IF(LEN(F10)=0,"","}")&amp;"}"</f>
        <v>{"dy":3,"sl":3,"id":"Actor0030m","stats":{"tr":3,"trp":6,"str":0,"dex":0,"int":15,"vit":0,"train":0,"wgGr0":0,"wgGr1":0,"wgGr2":0,"wgGr3":18,"wgLk":163}}</v>
      </c>
      <c r="Z10">
        <v>9</v>
      </c>
      <c r="AA10" t="s">
        <v>320</v>
      </c>
      <c r="AB10">
        <f>COUNTIF(F:F,AA10)</f>
        <v>3</v>
      </c>
      <c r="AD10">
        <v>9</v>
      </c>
      <c r="AE10">
        <v>133</v>
      </c>
      <c r="AF10">
        <f>COUNTIF(R:R,AE10)</f>
        <v>1</v>
      </c>
    </row>
    <row r="11" spans="1:32">
      <c r="A11">
        <v>4</v>
      </c>
      <c r="B11">
        <f t="shared" ca="1" si="11"/>
        <v>1</v>
      </c>
      <c r="C11" t="str">
        <f t="shared" ca="1" si="0"/>
        <v>Actor0125m</v>
      </c>
      <c r="D11" t="str">
        <f>IF(ISBLANK(F11),"",
IFERROR(VLOOKUP(F11,[2]ActorTable!$A:$H,MATCH("이름참고",[2]ActorTable!$1:$1,0),0),"캐릭터없음"))</f>
        <v>프리스</v>
      </c>
      <c r="E11" t="str">
        <f t="shared" ca="1" si="1"/>
        <v/>
      </c>
      <c r="F11" t="s">
        <v>367</v>
      </c>
      <c r="G11">
        <v>3</v>
      </c>
      <c r="H11">
        <v>6</v>
      </c>
      <c r="I11">
        <v>15</v>
      </c>
      <c r="J11">
        <v>0</v>
      </c>
      <c r="K11">
        <v>0</v>
      </c>
      <c r="L11">
        <v>0</v>
      </c>
      <c r="M11">
        <v>0</v>
      </c>
      <c r="N11">
        <v>0</v>
      </c>
      <c r="O11">
        <v>0</v>
      </c>
      <c r="P11">
        <v>0</v>
      </c>
      <c r="Q11">
        <v>18</v>
      </c>
      <c r="R11">
        <v>121</v>
      </c>
      <c r="S11" t="str">
        <f>IFERROR(VLOOKUP(R11,[2]WingLookTable!$A:$B,2,0),"캐릭터없음")</f>
        <v>Wing_BlueSinePatternFullSlow</v>
      </c>
      <c r="T11">
        <f t="shared" ca="1" si="2"/>
        <v>294</v>
      </c>
      <c r="U11"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v>
      </c>
      <c r="V11" t="str">
        <f t="shared" ca="1" si="4"/>
        <v>{"dy":4,"sl":1,"id":"Actor0125m","stats":{"tr":3,"trp":6,"str":15,"dex":0,"int":0,"vit":0,"train":0,"wgGr0":0,"wgGr1":0,"wgGr2":0,"wgGr3":18,"wgLk":121}}</v>
      </c>
      <c r="Z11">
        <v>10</v>
      </c>
      <c r="AA11" t="s">
        <v>321</v>
      </c>
      <c r="AB11">
        <f>COUNTIF(F:F,AA11)</f>
        <v>3</v>
      </c>
      <c r="AD11">
        <v>10</v>
      </c>
      <c r="AE11">
        <v>137</v>
      </c>
      <c r="AF11">
        <f>COUNTIF(R:R,AE11)</f>
        <v>1</v>
      </c>
    </row>
    <row r="12" spans="1:32">
      <c r="A12">
        <v>4</v>
      </c>
      <c r="B12">
        <f t="shared" ca="1" si="11"/>
        <v>2</v>
      </c>
      <c r="C12" t="str">
        <f t="shared" ca="1" si="0"/>
        <v>Actor2120m</v>
      </c>
      <c r="D12" t="str">
        <f>IF(ISBLANK(F12),"",
IFERROR(VLOOKUP(F12,[2]ActorTable!$A:$H,MATCH("이름참고",[2]ActorTable!$1:$1,0),0),"캐릭터없음"))</f>
        <v>그루퍼스</v>
      </c>
      <c r="E12" t="str">
        <f t="shared" ca="1" si="1"/>
        <v/>
      </c>
      <c r="F12" t="s">
        <v>369</v>
      </c>
      <c r="G12">
        <v>3</v>
      </c>
      <c r="H12">
        <v>6</v>
      </c>
      <c r="I12">
        <v>7</v>
      </c>
      <c r="J12">
        <v>8</v>
      </c>
      <c r="K12">
        <v>0</v>
      </c>
      <c r="L12">
        <v>0</v>
      </c>
      <c r="M12">
        <v>0</v>
      </c>
      <c r="N12">
        <v>0</v>
      </c>
      <c r="O12">
        <v>0</v>
      </c>
      <c r="P12">
        <v>0</v>
      </c>
      <c r="Q12">
        <v>18</v>
      </c>
      <c r="R12">
        <v>105</v>
      </c>
      <c r="S12" t="str">
        <f>IFERROR(VLOOKUP(R12,[2]WingLookTable!$A:$B,2,0),"캐릭터없음")</f>
        <v>Wing_BlueNoisePatternFullFast</v>
      </c>
      <c r="T12">
        <f t="shared" ca="1" si="2"/>
        <v>306</v>
      </c>
      <c r="U12"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v>
      </c>
      <c r="V12" t="str">
        <f t="shared" ca="1" si="4"/>
        <v>{"dy":4,"sl":2,"id":"Actor2010m","stats":{"tr":3,"trp":6,"str":7,"dex":8,"int":0,"vit":0,"train":0,"wgGr0":0,"wgGr1":0,"wgGr2":0,"wgGr3":18,"wgLk":105}}</v>
      </c>
      <c r="Z12">
        <v>11</v>
      </c>
      <c r="AA12" t="s">
        <v>322</v>
      </c>
      <c r="AB12">
        <f>COUNTIF(F:F,AA12)</f>
        <v>3</v>
      </c>
      <c r="AD12">
        <v>11</v>
      </c>
      <c r="AE12">
        <v>141</v>
      </c>
      <c r="AF12">
        <f>COUNTIF(R:R,AE12)</f>
        <v>1</v>
      </c>
    </row>
    <row r="13" spans="1:32">
      <c r="A13">
        <v>5</v>
      </c>
      <c r="B13">
        <f t="shared" ref="B13" ca="1" si="33">IF(A13&lt;&gt;OFFSET(A13,-1,0),1,OFFSET(B13,-1,0)+1)</f>
        <v>1</v>
      </c>
      <c r="C13" t="str">
        <f t="shared" ref="C13" ca="1" si="34">VLOOKUP(RANDBETWEEN(1,COUNTA(Z:Z)-1),Z:AA,2,0)</f>
        <v>Actor0125m</v>
      </c>
      <c r="D13" t="str">
        <f>IF(ISBLANK(F13),"",
IFERROR(VLOOKUP(F13,[2]ActorTable!$A:$H,MATCH("이름참고",[2]ActorTable!$1:$1,0),0),"캐릭터없음"))</f>
        <v>미네락</v>
      </c>
      <c r="E13" t="str">
        <f t="shared" ref="E13" ca="1" si="35">IF(AND(B13&lt;=OFFSET(B13,1,0),NOT(ISBLANK(F13))),
IF(F13=OFFSET(F13,1,0),"같음",""),"")</f>
        <v/>
      </c>
      <c r="F13" t="s">
        <v>389</v>
      </c>
      <c r="G13">
        <v>3</v>
      </c>
      <c r="H13">
        <v>6</v>
      </c>
      <c r="I13">
        <v>0</v>
      </c>
      <c r="J13">
        <v>8</v>
      </c>
      <c r="K13">
        <v>7</v>
      </c>
      <c r="L13">
        <v>0</v>
      </c>
      <c r="M13">
        <v>0</v>
      </c>
      <c r="N13">
        <v>0</v>
      </c>
      <c r="O13">
        <v>0</v>
      </c>
      <c r="P13">
        <v>0</v>
      </c>
      <c r="Q13">
        <v>18</v>
      </c>
      <c r="R13">
        <v>315</v>
      </c>
      <c r="S13" t="str">
        <f>IFERROR(VLOOKUP(R13,[2]WingLookTable!$A:$B,2,0),"캐릭터없음")</f>
        <v>Wing_DustMultiNoiseOtherOtherSlow</v>
      </c>
      <c r="T13">
        <f t="shared" ref="T13:T14" ca="1" si="36">VLOOKUP(RANDBETWEEN(1,COUNTA(AD:AD)-1),AD:AE,2,0)</f>
        <v>366</v>
      </c>
      <c r="U13" t="str">
        <f t="shared" ref="U13:U14" ca="1" si="37">IF(ROW()=2,V13,OFFSET(U13,-1,0)&amp;IF(LEN(V13)=0,"",","&amp;V13))</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v>
      </c>
      <c r="V13" t="str">
        <f t="shared" ref="V13:V14" ca="1" si="38">"{"""&amp;A$1&amp;""":"&amp;A13
&amp;","""&amp;B$1&amp;""":"&amp;B13
&amp;IF(LEN(F13)=0,"",","""&amp;F$1&amp;""":"""&amp;F13&amp;"""")
&amp;IF(LEN(F13)=0,"",",""stats"":{")
&amp;IF(LEN(F13)=0,"",""""&amp;G$1&amp;""":"&amp;G13)
&amp;IF(LEN(F13)=0,"",","""&amp;H$1&amp;""":"&amp;H13)
&amp;IF(LEN(F13)=0,"",","""&amp;I$1&amp;""":"&amp;I13)
&amp;IF(LEN(F13)=0,"",","""&amp;J$1&amp;""":"&amp;J13)
&amp;IF(LEN(F13)=0,"",","""&amp;K$1&amp;""":"&amp;K13)
&amp;IF(LEN(F13)=0,"",","""&amp;L$1&amp;""":"&amp;L13)
&amp;IF(LEN(F13)=0,"",","""&amp;M$1&amp;""":"&amp;M13)
&amp;IF(LEN(F13)=0,"",","""&amp;N$1&amp;""":"&amp;N13)
&amp;IF(LEN(F13)=0,"",","""&amp;O$1&amp;""":"&amp;O13)
&amp;IF(LEN(F13)=0,"",","""&amp;P$1&amp;""":"&amp;P13)
&amp;IF(LEN(F13)=0,"",","""&amp;Q$1&amp;""":"&amp;Q13)
&amp;IF(LEN(F13)=0,"",","""&amp;R$1&amp;""":"&amp;R13)
&amp;IF(LEN(F13)=0,"","}")&amp;"}"</f>
        <v>{"dy":5,"sl":1,"id":"Actor2120m","stats":{"tr":3,"trp":6,"str":0,"dex":8,"int":7,"vit":0,"train":0,"wgGr0":0,"wgGr1":0,"wgGr2":0,"wgGr3":18,"wgLk":315}}</v>
      </c>
      <c r="Z13">
        <v>12</v>
      </c>
      <c r="AA13" t="s">
        <v>323</v>
      </c>
      <c r="AB13">
        <f>COUNTIF(F:F,AA13)</f>
        <v>2</v>
      </c>
      <c r="AD13">
        <v>12</v>
      </c>
      <c r="AE13">
        <v>145</v>
      </c>
      <c r="AF13">
        <f>COUNTIF(R:R,AE13)</f>
        <v>1</v>
      </c>
    </row>
    <row r="14" spans="1:32">
      <c r="A14">
        <v>5</v>
      </c>
      <c r="B14">
        <f t="shared" ref="B14" ca="1" si="39">IF(A14&lt;&gt;OFFSET(A14,-1,0),1,OFFSET(B14,-1,0)+1)</f>
        <v>2</v>
      </c>
      <c r="C14" t="str">
        <f t="shared" ref="C14" ca="1" si="40">VLOOKUP(RANDBETWEEN(1,COUNTA(Z:Z)-1),Z:AA,2,0)</f>
        <v>Actor0030m</v>
      </c>
      <c r="D14" t="str">
        <f>IF(ISBLANK(F14),"",
IFERROR(VLOOKUP(F14,[2]ActorTable!$A:$H,MATCH("이름참고",[2]ActorTable!$1:$1,0),0),"캐릭터없음"))</f>
        <v>롤라</v>
      </c>
      <c r="E14" t="str">
        <f t="shared" ref="E14" ca="1" si="41">IF(AND(B14&lt;=OFFSET(B14,1,0),NOT(ISBLANK(F14))),
IF(F14=OFFSET(F14,1,0),"같음",""),"")</f>
        <v/>
      </c>
      <c r="F14" t="s">
        <v>390</v>
      </c>
      <c r="G14">
        <v>3</v>
      </c>
      <c r="H14">
        <v>6</v>
      </c>
      <c r="I14">
        <v>8</v>
      </c>
      <c r="J14">
        <v>7</v>
      </c>
      <c r="K14">
        <v>0</v>
      </c>
      <c r="L14">
        <v>0</v>
      </c>
      <c r="M14">
        <v>0</v>
      </c>
      <c r="N14">
        <v>0</v>
      </c>
      <c r="O14">
        <v>0</v>
      </c>
      <c r="P14">
        <v>0</v>
      </c>
      <c r="Q14">
        <v>18</v>
      </c>
      <c r="R14">
        <v>220</v>
      </c>
      <c r="S14" t="str">
        <f>IFERROR(VLOOKUP(R14,[2]WingLookTable!$A:$B,2,0),"캐릭터없음")</f>
        <v>Wing_GreenPatternPatternFullSlow</v>
      </c>
      <c r="T14">
        <f t="shared" ca="1" si="36"/>
        <v>252</v>
      </c>
      <c r="U14" t="str">
        <f t="shared" ca="1" si="37"/>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v>
      </c>
      <c r="V14" t="str">
        <f t="shared" ca="1" si="38"/>
        <v>{"dy":5,"sl":2,"id":"Actor3019m","stats":{"tr":3,"trp":6,"str":8,"dex":7,"int":0,"vit":0,"train":0,"wgGr0":0,"wgGr1":0,"wgGr2":0,"wgGr3":18,"wgLk":220}}</v>
      </c>
      <c r="Z14">
        <v>13</v>
      </c>
      <c r="AA14" t="s">
        <v>324</v>
      </c>
      <c r="AB14">
        <f>COUNTIF(F:F,AA14)</f>
        <v>3</v>
      </c>
      <c r="AD14">
        <v>13</v>
      </c>
      <c r="AE14">
        <v>148</v>
      </c>
      <c r="AF14">
        <f>COUNTIF(R:R,AE14)</f>
        <v>1</v>
      </c>
    </row>
    <row r="15" spans="1:32">
      <c r="A15">
        <v>6</v>
      </c>
      <c r="B15">
        <f t="shared" ca="1" si="11"/>
        <v>1</v>
      </c>
      <c r="C15" t="str">
        <f t="shared" ca="1" si="0"/>
        <v>Actor1039m</v>
      </c>
      <c r="D15" t="str">
        <f>IF(ISBLANK(F15),"",
IFERROR(VLOOKUP(F15,[2]ActorTable!$A:$H,MATCH("이름참고",[2]ActorTable!$1:$1,0),0),"캐릭터없음"))</f>
        <v>테이슨</v>
      </c>
      <c r="E15" t="str">
        <f t="shared" ca="1" si="1"/>
        <v/>
      </c>
      <c r="F15" t="s">
        <v>360</v>
      </c>
      <c r="G15">
        <v>3</v>
      </c>
      <c r="H15">
        <v>6</v>
      </c>
      <c r="I15">
        <v>15</v>
      </c>
      <c r="J15">
        <v>0</v>
      </c>
      <c r="K15">
        <v>0</v>
      </c>
      <c r="L15">
        <v>0</v>
      </c>
      <c r="M15">
        <v>0</v>
      </c>
      <c r="N15">
        <v>0</v>
      </c>
      <c r="O15">
        <v>0</v>
      </c>
      <c r="P15">
        <v>0</v>
      </c>
      <c r="Q15">
        <v>18</v>
      </c>
      <c r="R15">
        <v>328</v>
      </c>
      <c r="S15" t="str">
        <f>IFERROR(VLOOKUP(R15,[2]WingLookTable!$A:$B,2,0),"캐릭터없음")</f>
        <v>Wing_DustRedFullBeeOtherSlow</v>
      </c>
      <c r="T15">
        <f t="shared" ca="1" si="2"/>
        <v>291</v>
      </c>
      <c r="U15"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v>
      </c>
      <c r="V15" t="str">
        <f t="shared" ca="1" si="4"/>
        <v>{"dy":6,"sl":1,"id":"Actor1108m","stats":{"tr":3,"trp":6,"str":15,"dex":0,"int":0,"vit":0,"train":0,"wgGr0":0,"wgGr1":0,"wgGr2":0,"wgGr3":18,"wgLk":328}}</v>
      </c>
      <c r="Z15">
        <v>14</v>
      </c>
      <c r="AA15" t="s">
        <v>325</v>
      </c>
      <c r="AB15">
        <f>COUNTIF(F:F,AA15)</f>
        <v>2</v>
      </c>
      <c r="AD15">
        <v>14</v>
      </c>
      <c r="AE15">
        <v>151</v>
      </c>
      <c r="AF15">
        <f>COUNTIF(R:R,AE15)</f>
        <v>1</v>
      </c>
    </row>
    <row r="16" spans="1:32">
      <c r="A16">
        <v>6</v>
      </c>
      <c r="B16">
        <f t="shared" ca="1" si="11"/>
        <v>2</v>
      </c>
      <c r="C16" t="str">
        <f t="shared" ca="1" si="0"/>
        <v>Actor2103m</v>
      </c>
      <c r="D16" t="str">
        <f>IF(ISBLANK(F16),"",
IFERROR(VLOOKUP(F16,[2]ActorTable!$A:$H,MATCH("이름참고",[2]ActorTable!$1:$1,0),0),"캐릭터없음"))</f>
        <v>러센트</v>
      </c>
      <c r="E16" t="str">
        <f t="shared" ca="1" si="1"/>
        <v/>
      </c>
      <c r="F16" t="s">
        <v>385</v>
      </c>
      <c r="G16">
        <v>3</v>
      </c>
      <c r="H16">
        <v>6</v>
      </c>
      <c r="I16">
        <v>0</v>
      </c>
      <c r="J16">
        <v>0</v>
      </c>
      <c r="K16">
        <v>0</v>
      </c>
      <c r="L16">
        <v>15</v>
      </c>
      <c r="M16">
        <v>0</v>
      </c>
      <c r="N16">
        <v>0</v>
      </c>
      <c r="O16">
        <v>0</v>
      </c>
      <c r="P16">
        <v>0</v>
      </c>
      <c r="Q16">
        <v>18</v>
      </c>
      <c r="R16">
        <v>109</v>
      </c>
      <c r="S16" t="str">
        <f>IFERROR(VLOOKUP(R16,[2]WingLookTable!$A:$B,2,0),"캐릭터없음")</f>
        <v>Wing_BlueOtherNoiseFullFast</v>
      </c>
      <c r="T16">
        <f t="shared" ca="1" si="2"/>
        <v>137</v>
      </c>
      <c r="U16"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v>
      </c>
      <c r="V16" t="str">
        <f t="shared" ca="1" si="4"/>
        <v>{"dy":6,"sl":2,"id":"Actor0024m","stats":{"tr":3,"trp":6,"str":0,"dex":0,"int":0,"vit":15,"train":0,"wgGr0":0,"wgGr1":0,"wgGr2":0,"wgGr3":18,"wgLk":109}}</v>
      </c>
      <c r="Z16">
        <v>15</v>
      </c>
      <c r="AA16" t="s">
        <v>326</v>
      </c>
      <c r="AB16">
        <f>COUNTIF(F:F,AA16)</f>
        <v>4</v>
      </c>
      <c r="AD16">
        <v>15</v>
      </c>
      <c r="AE16">
        <v>154</v>
      </c>
      <c r="AF16">
        <f>COUNTIF(R:R,AE16)</f>
        <v>1</v>
      </c>
    </row>
    <row r="17" spans="1:32">
      <c r="A17">
        <v>7</v>
      </c>
      <c r="B17">
        <f t="shared" ca="1" si="11"/>
        <v>1</v>
      </c>
      <c r="C17" t="str">
        <f t="shared" ca="1" si="0"/>
        <v>Actor1216m</v>
      </c>
      <c r="D17" t="str">
        <f>IF(ISBLANK(F17),"",
IFERROR(VLOOKUP(F17,[2]ActorTable!$A:$H,MATCH("이름참고",[2]ActorTable!$1:$1,0),0),"캐릭터없음"))</f>
        <v>간파울</v>
      </c>
      <c r="E17" t="str">
        <f t="shared" ca="1" si="1"/>
        <v/>
      </c>
      <c r="F17" t="s">
        <v>411</v>
      </c>
      <c r="G17">
        <v>3</v>
      </c>
      <c r="H17">
        <v>6</v>
      </c>
      <c r="I17">
        <v>7</v>
      </c>
      <c r="J17">
        <v>0</v>
      </c>
      <c r="K17">
        <v>8</v>
      </c>
      <c r="L17">
        <v>0</v>
      </c>
      <c r="M17">
        <v>0</v>
      </c>
      <c r="N17">
        <v>0</v>
      </c>
      <c r="O17">
        <v>0</v>
      </c>
      <c r="P17">
        <v>0</v>
      </c>
      <c r="Q17">
        <v>18</v>
      </c>
      <c r="R17">
        <v>332</v>
      </c>
      <c r="S17" t="str">
        <f>IFERROR(VLOOKUP(R17,[2]WingLookTable!$A:$B,2,0),"캐릭터없음")</f>
        <v>Wing_DustRedMultiNoiseOtherFast</v>
      </c>
      <c r="T17">
        <f t="shared" ca="1" si="2"/>
        <v>240</v>
      </c>
      <c r="U17"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v>
      </c>
      <c r="V17" t="str">
        <f t="shared" ca="1" si="4"/>
        <v>{"dy":7,"sl":1,"id":"Actor0201m","stats":{"tr":3,"trp":6,"str":7,"dex":0,"int":8,"vit":0,"train":0,"wgGr0":0,"wgGr1":0,"wgGr2":0,"wgGr3":18,"wgLk":332}}</v>
      </c>
      <c r="Z17">
        <v>16</v>
      </c>
      <c r="AA17" t="s">
        <v>327</v>
      </c>
      <c r="AB17">
        <f>COUNTIF(F:F,AA17)</f>
        <v>2</v>
      </c>
      <c r="AD17">
        <v>16</v>
      </c>
      <c r="AE17">
        <v>157</v>
      </c>
      <c r="AF17">
        <f>COUNTIF(R:R,AE17)</f>
        <v>1</v>
      </c>
    </row>
    <row r="18" spans="1:32">
      <c r="A18">
        <v>7</v>
      </c>
      <c r="B18">
        <f t="shared" ca="1" si="11"/>
        <v>2</v>
      </c>
      <c r="C18" t="str">
        <f t="shared" ca="1" si="0"/>
        <v>Actor1002m</v>
      </c>
      <c r="D18" t="str">
        <f>IF(ISBLANK(F18),"",
IFERROR(VLOOKUP(F18,[2]ActorTable!$A:$H,MATCH("이름참고",[2]ActorTable!$1:$1,0),0),"캐릭터없음"))</f>
        <v>테이슨</v>
      </c>
      <c r="E18" t="str">
        <f t="shared" ca="1" si="1"/>
        <v/>
      </c>
      <c r="F18" t="s">
        <v>318</v>
      </c>
      <c r="G18">
        <v>3</v>
      </c>
      <c r="H18">
        <v>6</v>
      </c>
      <c r="I18">
        <v>15</v>
      </c>
      <c r="J18">
        <v>0</v>
      </c>
      <c r="K18">
        <v>0</v>
      </c>
      <c r="L18">
        <v>0</v>
      </c>
      <c r="M18">
        <v>0</v>
      </c>
      <c r="N18">
        <v>0</v>
      </c>
      <c r="O18">
        <v>0</v>
      </c>
      <c r="P18">
        <v>0</v>
      </c>
      <c r="Q18">
        <v>18</v>
      </c>
      <c r="R18">
        <v>318</v>
      </c>
      <c r="S18" t="str">
        <f>IFERROR(VLOOKUP(R18,[2]WingLookTable!$A:$B,2,0),"캐릭터없음")</f>
        <v>Wing_DustMultiOtherOtherOtherFast</v>
      </c>
      <c r="T18">
        <f t="shared" ca="1" si="2"/>
        <v>187</v>
      </c>
      <c r="U18"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v>
      </c>
      <c r="V18" t="str">
        <f t="shared" ca="1" si="4"/>
        <v>{"dy":7,"sl":2,"id":"Actor1108m","stats":{"tr":3,"trp":6,"str":15,"dex":0,"int":0,"vit":0,"train":0,"wgGr0":0,"wgGr1":0,"wgGr2":0,"wgGr3":18,"wgLk":318}}</v>
      </c>
      <c r="Z18">
        <v>17</v>
      </c>
      <c r="AA18" t="s">
        <v>328</v>
      </c>
      <c r="AB18">
        <f>COUNTIF(F:F,AA18)</f>
        <v>3</v>
      </c>
      <c r="AD18">
        <v>17</v>
      </c>
      <c r="AE18">
        <v>160</v>
      </c>
      <c r="AF18">
        <f>COUNTIF(R:R,AE18)</f>
        <v>1</v>
      </c>
    </row>
    <row r="19" spans="1:32">
      <c r="A19">
        <v>8</v>
      </c>
      <c r="B19">
        <f t="shared" ca="1" si="11"/>
        <v>1</v>
      </c>
      <c r="C19" t="str">
        <f t="shared" ca="1" si="0"/>
        <v>Actor0125m</v>
      </c>
      <c r="D19" t="str">
        <f>IF(ISBLANK(F19),"",
IFERROR(VLOOKUP(F19,[2]ActorTable!$A:$H,MATCH("이름참고",[2]ActorTable!$1:$1,0),0),"캐릭터없음"))</f>
        <v>슬로니카</v>
      </c>
      <c r="E19" t="str">
        <f t="shared" ca="1" si="1"/>
        <v/>
      </c>
      <c r="F19" t="s">
        <v>361</v>
      </c>
      <c r="G19">
        <v>3</v>
      </c>
      <c r="H19">
        <v>6</v>
      </c>
      <c r="I19">
        <v>0</v>
      </c>
      <c r="J19">
        <v>15</v>
      </c>
      <c r="K19">
        <v>0</v>
      </c>
      <c r="L19">
        <v>0</v>
      </c>
      <c r="M19">
        <v>0</v>
      </c>
      <c r="N19">
        <v>0</v>
      </c>
      <c r="O19">
        <v>0</v>
      </c>
      <c r="P19">
        <v>0</v>
      </c>
      <c r="Q19">
        <v>18</v>
      </c>
      <c r="R19">
        <v>208</v>
      </c>
      <c r="S19" t="str">
        <f>IFERROR(VLOOKUP(R19,[2]WingLookTable!$A:$B,2,0),"캐릭터없음")</f>
        <v>Wing_FireSineBeeFullSlow</v>
      </c>
      <c r="T19">
        <f t="shared" ca="1" si="2"/>
        <v>340</v>
      </c>
      <c r="U19"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v>
      </c>
      <c r="V19" t="str">
        <f t="shared" ca="1" si="4"/>
        <v>{"dy":8,"sl":1,"id":"Actor3114m","stats":{"tr":3,"trp":6,"str":0,"dex":15,"int":0,"vit":0,"train":0,"wgGr0":0,"wgGr1":0,"wgGr2":0,"wgGr3":18,"wgLk":208}}</v>
      </c>
      <c r="Z19">
        <v>18</v>
      </c>
      <c r="AA19" t="s">
        <v>329</v>
      </c>
      <c r="AB19">
        <f>COUNTIF(F:F,AA19)</f>
        <v>3</v>
      </c>
      <c r="AD19">
        <v>18</v>
      </c>
      <c r="AE19">
        <v>163</v>
      </c>
      <c r="AF19">
        <f>COUNTIF(R:R,AE19)</f>
        <v>1</v>
      </c>
    </row>
    <row r="20" spans="1:32">
      <c r="A20">
        <v>8</v>
      </c>
      <c r="B20">
        <f t="shared" ref="B20" ca="1" si="42">IF(A20&lt;&gt;OFFSET(A20,-1,0),1,OFFSET(B20,-1,0)+1)</f>
        <v>2</v>
      </c>
      <c r="C20" t="str">
        <f t="shared" ref="C20" ca="1" si="43">VLOOKUP(RANDBETWEEN(1,COUNTA(Z:Z)-1),Z:AA,2,0)</f>
        <v>Actor3231m</v>
      </c>
      <c r="D20" t="str">
        <f>IF(ISBLANK(F20),"",
IFERROR(VLOOKUP(F20,[2]ActorTable!$A:$H,MATCH("이름참고",[2]ActorTable!$1:$1,0),0),"캐릭터없음"))</f>
        <v>솔</v>
      </c>
      <c r="E20" t="str">
        <f t="shared" ref="E20" ca="1" si="44">IF(AND(B20&lt;=OFFSET(B20,1,0),NOT(ISBLANK(F20))),
IF(F20=OFFSET(F20,1,0),"같음",""),"")</f>
        <v/>
      </c>
      <c r="F20" t="s">
        <v>412</v>
      </c>
      <c r="G20">
        <v>3</v>
      </c>
      <c r="H20">
        <v>6</v>
      </c>
      <c r="I20">
        <v>0</v>
      </c>
      <c r="J20">
        <v>8</v>
      </c>
      <c r="K20">
        <v>7</v>
      </c>
      <c r="L20">
        <v>0</v>
      </c>
      <c r="M20">
        <v>0</v>
      </c>
      <c r="N20">
        <v>0</v>
      </c>
      <c r="O20">
        <v>0</v>
      </c>
      <c r="P20">
        <v>0</v>
      </c>
      <c r="Q20">
        <v>18</v>
      </c>
      <c r="R20">
        <v>348</v>
      </c>
      <c r="S20" t="str">
        <f>IFERROR(VLOOKUP(R20,[2]WingLookTable!$A:$B,2,0),"캐릭터없음")</f>
        <v>Wing_DustYellowSineSineOtherFast</v>
      </c>
      <c r="T20">
        <f t="shared" ref="T20" ca="1" si="45">VLOOKUP(RANDBETWEEN(1,COUNTA(AD:AD)-1),AD:AE,2,0)</f>
        <v>268</v>
      </c>
      <c r="U20" t="str">
        <f t="shared" ref="U20" ca="1" si="46">IF(ROW()=2,V20,OFFSET(U20,-1,0)&amp;IF(LEN(V20)=0,"",","&amp;V20))</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v>
      </c>
      <c r="V20" t="str">
        <f t="shared" ref="V20" ca="1" si="47">"{"""&amp;A$1&amp;""":"&amp;A20
&amp;","""&amp;B$1&amp;""":"&amp;B20
&amp;IF(LEN(F20)=0,"",","""&amp;F$1&amp;""":"""&amp;F20&amp;"""")
&amp;IF(LEN(F20)=0,"",",""stats"":{")
&amp;IF(LEN(F20)=0,"",""""&amp;G$1&amp;""":"&amp;G20)
&amp;IF(LEN(F20)=0,"",","""&amp;H$1&amp;""":"&amp;H20)
&amp;IF(LEN(F20)=0,"",","""&amp;I$1&amp;""":"&amp;I20)
&amp;IF(LEN(F20)=0,"",","""&amp;J$1&amp;""":"&amp;J20)
&amp;IF(LEN(F20)=0,"",","""&amp;K$1&amp;""":"&amp;K20)
&amp;IF(LEN(F20)=0,"",","""&amp;L$1&amp;""":"&amp;L20)
&amp;IF(LEN(F20)=0,"",","""&amp;M$1&amp;""":"&amp;M20)
&amp;IF(LEN(F20)=0,"",","""&amp;N$1&amp;""":"&amp;N20)
&amp;IF(LEN(F20)=0,"",","""&amp;O$1&amp;""":"&amp;O20)
&amp;IF(LEN(F20)=0,"",","""&amp;P$1&amp;""":"&amp;P20)
&amp;IF(LEN(F20)=0,"",","""&amp;Q$1&amp;""":"&amp;Q20)
&amp;IF(LEN(F20)=0,"",","""&amp;R$1&amp;""":"&amp;R20)
&amp;IF(LEN(F20)=0,"","}")&amp;"}"</f>
        <v>{"dy":8,"sl":2,"id":"Actor2015m","stats":{"tr":3,"trp":6,"str":0,"dex":8,"int":7,"vit":0,"train":0,"wgGr0":0,"wgGr1":0,"wgGr2":0,"wgGr3":18,"wgLk":348}}</v>
      </c>
      <c r="Z20">
        <v>19</v>
      </c>
      <c r="AA20" t="s">
        <v>330</v>
      </c>
      <c r="AB20">
        <f>COUNTIF(F:F,AA20)</f>
        <v>0</v>
      </c>
      <c r="AD20">
        <v>19</v>
      </c>
      <c r="AE20">
        <v>166</v>
      </c>
      <c r="AF20">
        <f>COUNTIF(R:R,AE20)</f>
        <v>0</v>
      </c>
    </row>
    <row r="21" spans="1:32">
      <c r="A21">
        <v>9</v>
      </c>
      <c r="B21">
        <f t="shared" ca="1" si="11"/>
        <v>1</v>
      </c>
      <c r="C21" t="str">
        <f t="shared" ref="C21" ca="1" si="48">VLOOKUP(RANDBETWEEN(1,COUNTA(Z:Z)-1),Z:AA,2,0)</f>
        <v>Actor3212m</v>
      </c>
      <c r="D21" t="str">
        <f>IF(ISBLANK(F21),"",
IFERROR(VLOOKUP(F21,[2]ActorTable!$A:$H,MATCH("이름참고",[2]ActorTable!$1:$1,0),0),"캐릭터없음"))</f>
        <v>니엘</v>
      </c>
      <c r="E21" t="str">
        <f t="shared" ref="E21" ca="1" si="49">IF(AND(B21&lt;=OFFSET(B21,1,0),NOT(ISBLANK(F21))),
IF(F21=OFFSET(F21,1,0),"같음",""),"")</f>
        <v/>
      </c>
      <c r="F21" t="s">
        <v>359</v>
      </c>
      <c r="G21">
        <v>3</v>
      </c>
      <c r="H21">
        <v>6</v>
      </c>
      <c r="I21">
        <v>8</v>
      </c>
      <c r="J21">
        <v>0</v>
      </c>
      <c r="K21">
        <v>7</v>
      </c>
      <c r="L21">
        <v>0</v>
      </c>
      <c r="M21">
        <v>0</v>
      </c>
      <c r="N21">
        <v>0</v>
      </c>
      <c r="O21">
        <v>0</v>
      </c>
      <c r="P21">
        <v>0</v>
      </c>
      <c r="Q21">
        <v>18</v>
      </c>
      <c r="R21">
        <v>272</v>
      </c>
      <c r="S21" t="str">
        <f>IFERROR(VLOOKUP(R21,[2]WingLookTable!$A:$B,2,0),"캐릭터없음")</f>
        <v>Wing_WhiteNoiseOtherFullFast</v>
      </c>
      <c r="T21">
        <f t="shared" ref="T21" ca="1" si="50">VLOOKUP(RANDBETWEEN(1,COUNTA(AD:AD)-1),AD:AE,2,0)</f>
        <v>272</v>
      </c>
      <c r="U21" t="str">
        <f t="shared" ref="U21" ca="1" si="51">IF(ROW()=2,V21,OFFSET(U21,-1,0)&amp;IF(LEN(V21)=0,"",","&amp;V21))</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v>
      </c>
      <c r="V21" t="str">
        <f t="shared" ref="V21" ca="1" si="52">"{"""&amp;A$1&amp;""":"&amp;A21
&amp;","""&amp;B$1&amp;""":"&amp;B21
&amp;IF(LEN(F21)=0,"",","""&amp;F$1&amp;""":"""&amp;F21&amp;"""")
&amp;IF(LEN(F21)=0,"",",""stats"":{")
&amp;IF(LEN(F21)=0,"",""""&amp;G$1&amp;""":"&amp;G21)
&amp;IF(LEN(F21)=0,"",","""&amp;H$1&amp;""":"&amp;H21)
&amp;IF(LEN(F21)=0,"",","""&amp;I$1&amp;""":"&amp;I21)
&amp;IF(LEN(F21)=0,"",","""&amp;J$1&amp;""":"&amp;J21)
&amp;IF(LEN(F21)=0,"",","""&amp;K$1&amp;""":"&amp;K21)
&amp;IF(LEN(F21)=0,"",","""&amp;L$1&amp;""":"&amp;L21)
&amp;IF(LEN(F21)=0,"",","""&amp;M$1&amp;""":"&amp;M21)
&amp;IF(LEN(F21)=0,"",","""&amp;N$1&amp;""":"&amp;N21)
&amp;IF(LEN(F21)=0,"",","""&amp;O$1&amp;""":"&amp;O21)
&amp;IF(LEN(F21)=0,"",","""&amp;P$1&amp;""":"&amp;P21)
&amp;IF(LEN(F21)=0,"",","""&amp;Q$1&amp;""":"&amp;Q21)
&amp;IF(LEN(F21)=0,"",","""&amp;R$1&amp;""":"&amp;R21)
&amp;IF(LEN(F21)=0,"","}")&amp;"}"</f>
        <v>{"dy":9,"sl":1,"id":"Actor2238m","stats":{"tr":3,"trp":6,"str":8,"dex":0,"int":7,"vit":0,"train":0,"wgGr0":0,"wgGr1":0,"wgGr2":0,"wgGr3":18,"wgLk":272}}</v>
      </c>
      <c r="Z21">
        <v>20</v>
      </c>
      <c r="AA21" t="s">
        <v>331</v>
      </c>
      <c r="AB21">
        <f>COUNTIF(F:F,AA21)</f>
        <v>3</v>
      </c>
      <c r="AD21">
        <v>20</v>
      </c>
      <c r="AE21">
        <v>169</v>
      </c>
      <c r="AF21">
        <f>COUNTIF(R:R,AE21)</f>
        <v>1</v>
      </c>
    </row>
    <row r="22" spans="1:32">
      <c r="A22">
        <v>9</v>
      </c>
      <c r="B22">
        <f t="shared" ref="B22" ca="1" si="53">IF(A22&lt;&gt;OFFSET(A22,-1,0),1,OFFSET(B22,-1,0)+1)</f>
        <v>2</v>
      </c>
      <c r="C22" t="str">
        <f t="shared" ref="C22" ca="1" si="54">VLOOKUP(RANDBETWEEN(1,COUNTA(Z:Z)-1),Z:AA,2,0)</f>
        <v>Actor2120m</v>
      </c>
      <c r="D22" t="str">
        <f>IF(ISBLANK(F22),"",
IFERROR(VLOOKUP(F22,[2]ActorTable!$A:$H,MATCH("이름참고",[2]ActorTable!$1:$1,0),0),"캐릭터없음"))</f>
        <v>베이</v>
      </c>
      <c r="E22" t="str">
        <f t="shared" ref="E22" ca="1" si="55">IF(AND(B22&lt;=OFFSET(B22,1,0),NOT(ISBLANK(F22))),
IF(F22=OFFSET(F22,1,0),"같음",""),"")</f>
        <v/>
      </c>
      <c r="F22" t="s">
        <v>410</v>
      </c>
      <c r="G22">
        <v>3</v>
      </c>
      <c r="H22">
        <v>6</v>
      </c>
      <c r="I22">
        <v>0</v>
      </c>
      <c r="J22">
        <v>0</v>
      </c>
      <c r="K22">
        <v>7</v>
      </c>
      <c r="L22">
        <v>8</v>
      </c>
      <c r="M22">
        <v>0</v>
      </c>
      <c r="N22">
        <v>0</v>
      </c>
      <c r="O22">
        <v>0</v>
      </c>
      <c r="P22">
        <v>0</v>
      </c>
      <c r="Q22">
        <v>18</v>
      </c>
      <c r="R22">
        <v>217</v>
      </c>
      <c r="S22" t="str">
        <f>IFERROR(VLOOKUP(R22,[2]WingLookTable!$A:$B,2,0),"캐릭터없음")</f>
        <v>Wing_GreenOtherSineFullFast</v>
      </c>
      <c r="T22">
        <f t="shared" ca="1" si="2"/>
        <v>303</v>
      </c>
      <c r="U22"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v>
      </c>
      <c r="V22" t="str">
        <f t="shared" ca="1" si="4"/>
        <v>{"dy":9,"sl":2,"id":"Actor0104m","stats":{"tr":3,"trp":6,"str":0,"dex":0,"int":7,"vit":8,"train":0,"wgGr0":0,"wgGr1":0,"wgGr2":0,"wgGr3":18,"wgLk":217}}</v>
      </c>
      <c r="Z22">
        <v>21</v>
      </c>
      <c r="AA22" t="s">
        <v>332</v>
      </c>
      <c r="AB22">
        <f>COUNTIF(F:F,AA22)</f>
        <v>3</v>
      </c>
      <c r="AD22">
        <v>21</v>
      </c>
      <c r="AE22">
        <v>172</v>
      </c>
      <c r="AF22">
        <f>COUNTIF(R:R,AE22)</f>
        <v>1</v>
      </c>
    </row>
    <row r="23" spans="1:32">
      <c r="A23">
        <v>9</v>
      </c>
      <c r="B23">
        <f t="shared" ref="B23" ca="1" si="56">IF(A23&lt;&gt;OFFSET(A23,-1,0),1,OFFSET(B23,-1,0)+1)</f>
        <v>3</v>
      </c>
      <c r="C23" t="str">
        <f t="shared" ref="C23" ca="1" si="57">VLOOKUP(RANDBETWEEN(1,COUNTA(Z:Z)-1),Z:AA,2,0)</f>
        <v>Actor0104m</v>
      </c>
      <c r="D23" t="str">
        <f>IF(ISBLANK(F23),"",
IFERROR(VLOOKUP(F23,[2]ActorTable!$A:$H,MATCH("이름참고",[2]ActorTable!$1:$1,0),0),"캐릭터없음"))</f>
        <v>소하</v>
      </c>
      <c r="E23" t="str">
        <f t="shared" ref="E23" ca="1" si="58">IF(AND(B23&lt;=OFFSET(B23,1,0),NOT(ISBLANK(F23))),
IF(F23=OFFSET(F23,1,0),"같음",""),"")</f>
        <v/>
      </c>
      <c r="F23" t="s">
        <v>437</v>
      </c>
      <c r="G23">
        <v>3</v>
      </c>
      <c r="H23">
        <v>6</v>
      </c>
      <c r="I23">
        <v>15</v>
      </c>
      <c r="J23">
        <v>0</v>
      </c>
      <c r="K23">
        <v>0</v>
      </c>
      <c r="L23">
        <v>0</v>
      </c>
      <c r="M23">
        <v>0</v>
      </c>
      <c r="N23">
        <v>0</v>
      </c>
      <c r="O23">
        <v>0</v>
      </c>
      <c r="P23">
        <v>0</v>
      </c>
      <c r="Q23">
        <v>18</v>
      </c>
      <c r="R23">
        <v>137</v>
      </c>
      <c r="S23" t="str">
        <f>IFERROR(VLOOKUP(R23,[2]WingLookTable!$A:$B,2,0),"캐릭터없음")</f>
        <v>Wing_CyanStripePatternFullFast</v>
      </c>
      <c r="T23">
        <f t="shared" ca="1" si="2"/>
        <v>178</v>
      </c>
      <c r="U23"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v>
      </c>
      <c r="V23" t="str">
        <f t="shared" ca="1" si="4"/>
        <v>{"dy":9,"sl":3,"id":"Actor1002m","stats":{"tr":3,"trp":6,"str":15,"dex":0,"int":0,"vit":0,"train":0,"wgGr0":0,"wgGr1":0,"wgGr2":0,"wgGr3":18,"wgLk":137}}</v>
      </c>
      <c r="Z23">
        <v>22</v>
      </c>
      <c r="AA23" t="s">
        <v>333</v>
      </c>
      <c r="AB23">
        <f>COUNTIF(F:F,AA23)</f>
        <v>2</v>
      </c>
      <c r="AD23">
        <v>22</v>
      </c>
      <c r="AE23">
        <v>175</v>
      </c>
      <c r="AF23">
        <f>COUNTIF(R:R,AE23)</f>
        <v>2</v>
      </c>
    </row>
    <row r="24" spans="1:32">
      <c r="A24">
        <v>10</v>
      </c>
      <c r="B24">
        <f t="shared" ca="1" si="11"/>
        <v>1</v>
      </c>
      <c r="C24" t="str">
        <f t="shared" ca="1" si="0"/>
        <v>Actor3212m</v>
      </c>
      <c r="D24" t="str">
        <f>IF(ISBLANK(F24),"",
IFERROR(VLOOKUP(F24,[2]ActorTable!$A:$H,MATCH("이름참고",[2]ActorTable!$1:$1,0),0),"캐릭터없음"))</f>
        <v>나인</v>
      </c>
      <c r="E24" t="str">
        <f t="shared" ca="1" si="1"/>
        <v/>
      </c>
      <c r="F24" t="s">
        <v>509</v>
      </c>
      <c r="G24">
        <v>3</v>
      </c>
      <c r="H24">
        <v>6</v>
      </c>
      <c r="I24">
        <v>7</v>
      </c>
      <c r="J24">
        <v>8</v>
      </c>
      <c r="K24">
        <v>0</v>
      </c>
      <c r="L24">
        <v>0</v>
      </c>
      <c r="M24">
        <v>0</v>
      </c>
      <c r="N24">
        <v>0</v>
      </c>
      <c r="O24">
        <v>0</v>
      </c>
      <c r="P24">
        <v>0</v>
      </c>
      <c r="Q24">
        <v>18</v>
      </c>
      <c r="R24">
        <v>232</v>
      </c>
      <c r="S24" t="str">
        <f>IFERROR(VLOOKUP(R24,[2]WingLookTable!$A:$B,2,0),"캐릭터없음")</f>
        <v>Wing_MultiOtherOtherStripeSlow</v>
      </c>
      <c r="T24">
        <f t="shared" ca="1" si="2"/>
        <v>223</v>
      </c>
      <c r="U24"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v>
      </c>
      <c r="V24" t="str">
        <f t="shared" ca="1" si="4"/>
        <v>{"dy":10,"sl":1,"id":"Actor0236m","stats":{"tr":3,"trp":6,"str":7,"dex":8,"int":0,"vit":0,"train":0,"wgGr0":0,"wgGr1":0,"wgGr2":0,"wgGr3":18,"wgLk":232}}</v>
      </c>
      <c r="Z24">
        <v>23</v>
      </c>
      <c r="AA24" t="s">
        <v>334</v>
      </c>
      <c r="AB24">
        <f>COUNTIF(F:F,AA24)</f>
        <v>2</v>
      </c>
      <c r="AD24">
        <v>23</v>
      </c>
      <c r="AE24">
        <v>178</v>
      </c>
      <c r="AF24">
        <f>COUNTIF(R:R,AE24)</f>
        <v>0</v>
      </c>
    </row>
    <row r="25" spans="1:32">
      <c r="A25">
        <v>10</v>
      </c>
      <c r="B25">
        <f t="shared" ca="1" si="11"/>
        <v>2</v>
      </c>
      <c r="C25" t="str">
        <f t="shared" ca="1" si="0"/>
        <v>Actor3117m</v>
      </c>
      <c r="D25" t="str">
        <f>IF(ISBLANK(F25),"",
IFERROR(VLOOKUP(F25,[2]ActorTable!$A:$H,MATCH("이름참고",[2]ActorTable!$1:$1,0),0),"캐릭터없음"))</f>
        <v>오비우스</v>
      </c>
      <c r="E25" t="str">
        <f t="shared" ca="1" si="1"/>
        <v/>
      </c>
      <c r="F25" t="s">
        <v>349</v>
      </c>
      <c r="G25">
        <v>3</v>
      </c>
      <c r="H25">
        <v>6</v>
      </c>
      <c r="I25">
        <v>0</v>
      </c>
      <c r="J25">
        <v>8</v>
      </c>
      <c r="K25">
        <v>7</v>
      </c>
      <c r="L25">
        <v>0</v>
      </c>
      <c r="M25">
        <v>0</v>
      </c>
      <c r="N25">
        <v>0</v>
      </c>
      <c r="O25">
        <v>0</v>
      </c>
      <c r="P25">
        <v>0</v>
      </c>
      <c r="Q25">
        <v>18</v>
      </c>
      <c r="R25">
        <v>260</v>
      </c>
      <c r="S25" t="str">
        <f>IFERROR(VLOOKUP(R25,[2]WingLookTable!$A:$B,2,0),"캐릭터없음")</f>
        <v>Wing_SkySineNoiseFullSlow</v>
      </c>
      <c r="T25">
        <f t="shared" ref="T25" ca="1" si="59">VLOOKUP(RANDBETWEEN(1,COUNTA(AD:AD)-1),AD:AE,2,0)</f>
        <v>260</v>
      </c>
      <c r="U25" t="str">
        <f t="shared" ref="U25" ca="1" si="60">IF(ROW()=2,V25,OFFSET(U25,-1,0)&amp;IF(LEN(V25)=0,"",","&amp;V25))</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v>
      </c>
      <c r="V25" t="str">
        <f t="shared" ref="V25" ca="1" si="61">"{"""&amp;A$1&amp;""":"&amp;A25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{"dy":10,"sl":2,"id":"Actor1141m","stats":{"tr":3,"trp":6,"str":0,"dex":8,"int":7,"vit":0,"train":0,"wgGr0":0,"wgGr1":0,"wgGr2":0,"wgGr3":18,"wgLk":260}}</v>
      </c>
      <c r="Z25">
        <v>24</v>
      </c>
      <c r="AA25" t="s">
        <v>335</v>
      </c>
      <c r="AB25">
        <f>COUNTIF(F:F,AA25)</f>
        <v>4</v>
      </c>
      <c r="AD25">
        <v>24</v>
      </c>
      <c r="AE25">
        <v>181</v>
      </c>
      <c r="AF25">
        <f>COUNTIF(R:R,AE25)</f>
        <v>1</v>
      </c>
    </row>
    <row r="26" spans="1:32">
      <c r="A26">
        <v>10</v>
      </c>
      <c r="B26">
        <f t="shared" ref="B26" ca="1" si="62">IF(A26&lt;&gt;OFFSET(A26,-1,0),1,OFFSET(B26,-1,0)+1)</f>
        <v>3</v>
      </c>
      <c r="C26" t="str">
        <f t="shared" ref="C26" ca="1" si="63">VLOOKUP(RANDBETWEEN(1,COUNTA(Z:Z)-1),Z:AA,2,0)</f>
        <v>Actor2235m</v>
      </c>
      <c r="D26" t="str">
        <f>IF(ISBLANK(F26),"",
IFERROR(VLOOKUP(F26,[2]ActorTable!$A:$H,MATCH("이름참고",[2]ActorTable!$1:$1,0),0),"캐릭터없음"))</f>
        <v>클라크</v>
      </c>
      <c r="E26" t="str">
        <f t="shared" ref="E26" ca="1" si="64">IF(AND(B26&lt;=OFFSET(B26,1,0),NOT(ISBLANK(F26))),
IF(F26=OFFSET(F26,1,0),"같음",""),"")</f>
        <v/>
      </c>
      <c r="F26" t="s">
        <v>370</v>
      </c>
      <c r="G26">
        <v>3</v>
      </c>
      <c r="H26">
        <v>6</v>
      </c>
      <c r="I26">
        <v>8</v>
      </c>
      <c r="J26">
        <v>0</v>
      </c>
      <c r="K26">
        <v>7</v>
      </c>
      <c r="L26">
        <v>0</v>
      </c>
      <c r="M26">
        <v>0</v>
      </c>
      <c r="N26">
        <v>0</v>
      </c>
      <c r="O26">
        <v>0</v>
      </c>
      <c r="P26">
        <v>0</v>
      </c>
      <c r="Q26">
        <v>18</v>
      </c>
      <c r="R26">
        <v>175</v>
      </c>
      <c r="S26" t="str">
        <f>IFERROR(VLOOKUP(R26,[2]WingLookTable!$A:$B,2,0),"캐릭터없음")</f>
        <v>Wing_DustMultiSineOtherFullSlow2</v>
      </c>
      <c r="T26">
        <f t="shared" ref="T26" ca="1" si="65">VLOOKUP(RANDBETWEEN(1,COUNTA(AD:AD)-1),AD:AE,2,0)</f>
        <v>363</v>
      </c>
      <c r="U26" t="str">
        <f t="shared" ref="U26" ca="1" si="66">IF(ROW()=2,V26,OFFSET(U26,-1,0)&amp;IF(LEN(V26)=0,"",","&amp;V26))</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v>
      </c>
      <c r="V26" t="str">
        <f t="shared" ref="V26" ca="1" si="67">"{"""&amp;A$1&amp;""":"&amp;A26
&amp;","""&amp;B$1&amp;""":"&amp;B26
&amp;IF(LEN(F26)=0,"",","""&amp;F$1&amp;""":"""&amp;F26&amp;"""")
&amp;IF(LEN(F26)=0,"",",""stats"":{")
&amp;IF(LEN(F26)=0,"",""""&amp;G$1&amp;""":"&amp;G26)
&amp;IF(LEN(F26)=0,"",","""&amp;H$1&amp;""":"&amp;H26)
&amp;IF(LEN(F26)=0,"",","""&amp;I$1&amp;""":"&amp;I26)
&amp;IF(LEN(F26)=0,"",","""&amp;J$1&amp;""":"&amp;J26)
&amp;IF(LEN(F26)=0,"",","""&amp;K$1&amp;""":"&amp;K26)
&amp;IF(LEN(F26)=0,"",","""&amp;L$1&amp;""":"&amp;L26)
&amp;IF(LEN(F26)=0,"",","""&amp;M$1&amp;""":"&amp;M26)
&amp;IF(LEN(F26)=0,"",","""&amp;N$1&amp;""":"&amp;N26)
&amp;IF(LEN(F26)=0,"",","""&amp;O$1&amp;""":"&amp;O26)
&amp;IF(LEN(F26)=0,"",","""&amp;P$1&amp;""":"&amp;P26)
&amp;IF(LEN(F26)=0,"",","""&amp;Q$1&amp;""":"&amp;Q26)
&amp;IF(LEN(F26)=0,"",","""&amp;R$1&amp;""":"&amp;R26)
&amp;IF(LEN(F26)=0,"","}")&amp;"}"</f>
        <v>{"dy":10,"sl":3,"id":"Actor2011m","stats":{"tr":3,"trp":6,"str":8,"dex":0,"int":7,"vit":0,"train":0,"wgGr0":0,"wgGr1":0,"wgGr2":0,"wgGr3":18,"wgLk":175}}</v>
      </c>
      <c r="Z26">
        <v>25</v>
      </c>
      <c r="AA26" t="s">
        <v>336</v>
      </c>
      <c r="AB26">
        <f>COUNTIF(F:F,AA26)</f>
        <v>1</v>
      </c>
      <c r="AD26">
        <v>25</v>
      </c>
      <c r="AE26">
        <v>184</v>
      </c>
      <c r="AF26">
        <f>COUNTIF(R:R,AE26)</f>
        <v>0</v>
      </c>
    </row>
    <row r="27" spans="1:32">
      <c r="A27">
        <v>11</v>
      </c>
      <c r="B27">
        <f t="shared" ref="B27" ca="1" si="68">IF(A27&lt;&gt;OFFSET(A27,-1,0),1,OFFSET(B27,-1,0)+1)</f>
        <v>1</v>
      </c>
      <c r="C27" t="str">
        <f t="shared" ref="C27:C28" ca="1" si="69">VLOOKUP(RANDBETWEEN(1,COUNTA(Z:Z)-1),Z:AA,2,0)</f>
        <v>Actor1005m</v>
      </c>
      <c r="D27" t="str">
        <f>IF(ISBLANK(F27),"",
IFERROR(VLOOKUP(F27,[2]ActorTable!$A:$H,MATCH("이름참고",[2]ActorTable!$1:$1,0),0),"캐릭터없음"))</f>
        <v>원더</v>
      </c>
      <c r="E27" t="str">
        <f t="shared" ref="E27:E28" ca="1" si="70">IF(AND(B27&lt;=OFFSET(B27,1,0),NOT(ISBLANK(F27))),
IF(F27=OFFSET(F27,1,0),"같음",""),"")</f>
        <v/>
      </c>
      <c r="F27" t="s">
        <v>363</v>
      </c>
      <c r="G27">
        <v>3</v>
      </c>
      <c r="H27">
        <v>6</v>
      </c>
      <c r="I27">
        <v>8</v>
      </c>
      <c r="J27">
        <v>7</v>
      </c>
      <c r="K27">
        <v>0</v>
      </c>
      <c r="L27">
        <v>0</v>
      </c>
      <c r="M27">
        <v>0</v>
      </c>
      <c r="N27">
        <v>0</v>
      </c>
      <c r="O27">
        <v>0</v>
      </c>
      <c r="P27">
        <v>0</v>
      </c>
      <c r="Q27">
        <v>18</v>
      </c>
      <c r="R27">
        <v>232</v>
      </c>
      <c r="S27" t="str">
        <f>IFERROR(VLOOKUP(R27,[2]WingLookTable!$A:$B,2,0),"캐릭터없음")</f>
        <v>Wing_MultiOtherOtherStripeSlow</v>
      </c>
      <c r="T27">
        <f t="shared" ref="T27:T28" ca="1" si="71">VLOOKUP(RANDBETWEEN(1,COUNTA(AD:AD)-1),AD:AE,2,0)</f>
        <v>306</v>
      </c>
      <c r="U27" t="str">
        <f t="shared" ref="U27:U28" ca="1" si="72">IF(ROW()=2,V27,OFFSET(U27,-1,0)&amp;IF(LEN(V27)=0,"",","&amp;V27))</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v>
      </c>
      <c r="V27" t="str">
        <f t="shared" ref="V27:V28" ca="1" si="73">"{"""&amp;A$1&amp;""":"&amp;A27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{"dy":11,"sl":1,"id":"Actor2128m","stats":{"tr":3,"trp":6,"str":8,"dex":7,"int":0,"vit":0,"train":0,"wgGr0":0,"wgGr1":0,"wgGr2":0,"wgGr3":18,"wgLk":232}}</v>
      </c>
      <c r="Z27">
        <v>26</v>
      </c>
      <c r="AA27" t="s">
        <v>337</v>
      </c>
      <c r="AB27">
        <f>COUNTIF(F:F,AA27)</f>
        <v>2</v>
      </c>
      <c r="AD27">
        <v>26</v>
      </c>
      <c r="AE27">
        <v>187</v>
      </c>
      <c r="AF27">
        <f>COUNTIF(R:R,AE27)</f>
        <v>1</v>
      </c>
    </row>
    <row r="28" spans="1:32">
      <c r="A28">
        <v>11</v>
      </c>
      <c r="B28">
        <f t="shared" ref="B28" ca="1" si="74">IF(A28&lt;&gt;OFFSET(A28,-1,0),1,OFFSET(B28,-1,0)+1)</f>
        <v>2</v>
      </c>
      <c r="C28" t="str">
        <f t="shared" ca="1" si="69"/>
        <v>Actor2238m</v>
      </c>
      <c r="D28" t="str">
        <f>IF(ISBLANK(F28),"",
IFERROR(VLOOKUP(F28,[2]ActorTable!$A:$H,MATCH("이름참고",[2]ActorTable!$1:$1,0),0),"캐릭터없음"))</f>
        <v>무테이</v>
      </c>
      <c r="E28" t="str">
        <f t="shared" ca="1" si="70"/>
        <v/>
      </c>
      <c r="F28" t="s">
        <v>368</v>
      </c>
      <c r="G28">
        <v>3</v>
      </c>
      <c r="H28">
        <v>6</v>
      </c>
      <c r="I28">
        <v>0</v>
      </c>
      <c r="J28">
        <v>7</v>
      </c>
      <c r="K28">
        <v>8</v>
      </c>
      <c r="L28">
        <v>0</v>
      </c>
      <c r="M28">
        <v>0</v>
      </c>
      <c r="N28">
        <v>0</v>
      </c>
      <c r="O28">
        <v>0</v>
      </c>
      <c r="P28">
        <v>0</v>
      </c>
      <c r="Q28">
        <v>18</v>
      </c>
      <c r="R28">
        <v>240</v>
      </c>
      <c r="S28" t="str">
        <f>IFERROR(VLOOKUP(R28,[2]WingLookTable!$A:$B,2,0),"캐릭터없음")</f>
        <v>Wing_MultiStripeOtherOtherSlow</v>
      </c>
      <c r="T28">
        <f t="shared" ca="1" si="71"/>
        <v>232</v>
      </c>
      <c r="U28" t="str">
        <f t="shared" ca="1" si="72"/>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v>
      </c>
      <c r="V28" t="str">
        <f t="shared" ca="1" si="73"/>
        <v>{"dy":11,"sl":2,"id":"Actor3021m","stats":{"tr":3,"trp":6,"str":0,"dex":7,"int":8,"vit":0,"train":0,"wgGr0":0,"wgGr1":0,"wgGr2":0,"wgGr3":18,"wgLk":240}}</v>
      </c>
      <c r="Z28">
        <v>27</v>
      </c>
      <c r="AA28" t="s">
        <v>338</v>
      </c>
      <c r="AB28">
        <f>COUNTIF(F:F,AA28)</f>
        <v>1</v>
      </c>
      <c r="AD28">
        <v>27</v>
      </c>
      <c r="AE28">
        <v>190</v>
      </c>
      <c r="AF28">
        <f>COUNTIF(R:R,AE28)</f>
        <v>1</v>
      </c>
    </row>
    <row r="29" spans="1:32">
      <c r="A29">
        <v>12</v>
      </c>
      <c r="B29">
        <f t="shared" ca="1" si="11"/>
        <v>1</v>
      </c>
      <c r="C29" t="str">
        <f t="shared" ref="C29:C30" ca="1" si="75">VLOOKUP(RANDBETWEEN(1,COUNTA(Z:Z)-1),Z:AA,2,0)</f>
        <v>Actor0030m</v>
      </c>
      <c r="D29" t="str">
        <f>IF(ISBLANK(F29),"",
IFERROR(VLOOKUP(F29,[2]ActorTable!$A:$H,MATCH("이름참고",[2]ActorTable!$1:$1,0),0),"캐릭터없음"))</f>
        <v>케이저</v>
      </c>
      <c r="E29" t="str">
        <f t="shared" ref="E29:E30" ca="1" si="76">IF(AND(B29&lt;=OFFSET(B29,1,0),NOT(ISBLANK(F29))),
IF(F29=OFFSET(F29,1,0),"같음",""),"")</f>
        <v/>
      </c>
      <c r="F29" t="s">
        <v>371</v>
      </c>
      <c r="G29">
        <v>3</v>
      </c>
      <c r="H29">
        <v>6</v>
      </c>
      <c r="I29">
        <v>8</v>
      </c>
      <c r="J29">
        <v>0</v>
      </c>
      <c r="K29">
        <v>7</v>
      </c>
      <c r="L29">
        <v>0</v>
      </c>
      <c r="M29">
        <v>0</v>
      </c>
      <c r="N29">
        <v>0</v>
      </c>
      <c r="O29">
        <v>0</v>
      </c>
      <c r="P29">
        <v>0</v>
      </c>
      <c r="Q29">
        <v>18</v>
      </c>
      <c r="R29">
        <v>223</v>
      </c>
      <c r="S29" t="str">
        <f>IFERROR(VLOOKUP(R29,[2]WingLookTable!$A:$B,2,0),"캐릭터없음")</f>
        <v>Wing_MultiFullOtherFullFast</v>
      </c>
      <c r="T29">
        <f t="shared" ref="T29:T30" ca="1" si="77">VLOOKUP(RANDBETWEEN(1,COUNTA(AD:AD)-1),AD:AE,2,0)</f>
        <v>336</v>
      </c>
      <c r="U29" t="str">
        <f t="shared" ref="U29:U30" ca="1" si="78">IF(ROW()=2,V29,OFFSET(U29,-1,0)&amp;IF(LEN(V29)=0,"",","&amp;V29))</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v>
      </c>
      <c r="V29" t="str">
        <f t="shared" ref="V29:V30" ca="1" si="79">"{"""&amp;A$1&amp;""":"&amp;A29
&amp;","""&amp;B$1&amp;""":"&amp;B29
&amp;IF(LEN(F29)=0,"",","""&amp;F$1&amp;""":"""&amp;F29&amp;"""")
&amp;IF(LEN(F29)=0,"",",""stats"":{")
&amp;IF(LEN(F29)=0,"",""""&amp;G$1&amp;""":"&amp;G29)
&amp;IF(LEN(F29)=0,"",","""&amp;H$1&amp;""":"&amp;H29)
&amp;IF(LEN(F29)=0,"",","""&amp;I$1&amp;""":"&amp;I29)
&amp;IF(LEN(F29)=0,"",","""&amp;J$1&amp;""":"&amp;J29)
&amp;IF(LEN(F29)=0,"",","""&amp;K$1&amp;""":"&amp;K29)
&amp;IF(LEN(F29)=0,"",","""&amp;L$1&amp;""":"&amp;L29)
&amp;IF(LEN(F29)=0,"",","""&amp;M$1&amp;""":"&amp;M29)
&amp;IF(LEN(F29)=0,"",","""&amp;N$1&amp;""":"&amp;N29)
&amp;IF(LEN(F29)=0,"",","""&amp;O$1&amp;""":"&amp;O29)
&amp;IF(LEN(F29)=0,"",","""&amp;P$1&amp;""":"&amp;P29)
&amp;IF(LEN(F29)=0,"",","""&amp;Q$1&amp;""":"&amp;Q29)
&amp;IF(LEN(F29)=0,"",","""&amp;R$1&amp;""":"&amp;R29)
&amp;IF(LEN(F29)=0,"","}")&amp;"}"</f>
        <v>{"dy":12,"sl":1,"id":"Actor0113m","stats":{"tr":3,"trp":6,"str":8,"dex":0,"int":7,"vit":0,"train":0,"wgGr0":0,"wgGr1":0,"wgGr2":0,"wgGr3":18,"wgLk":223}}</v>
      </c>
      <c r="Z29">
        <v>28</v>
      </c>
      <c r="AA29" t="s">
        <v>339</v>
      </c>
      <c r="AB29">
        <f>COUNTIF(F:F,AA29)</f>
        <v>1</v>
      </c>
      <c r="AD29">
        <v>28</v>
      </c>
      <c r="AE29">
        <v>193</v>
      </c>
      <c r="AF29">
        <f>COUNTIF(R:R,AE29)</f>
        <v>0</v>
      </c>
    </row>
    <row r="30" spans="1:32">
      <c r="A30">
        <v>12</v>
      </c>
      <c r="B30">
        <f t="shared" ref="B30" ca="1" si="80">IF(A30&lt;&gt;OFFSET(A30,-1,0),1,OFFSET(B30,-1,0)+1)</f>
        <v>2</v>
      </c>
      <c r="C30" t="str">
        <f t="shared" ca="1" si="75"/>
        <v>Actor0113m</v>
      </c>
      <c r="D30" t="str">
        <f>IF(ISBLANK(F30),"",
IFERROR(VLOOKUP(F30,[2]ActorTable!$A:$H,MATCH("이름참고",[2]ActorTable!$1:$1,0),0),"캐릭터없음"))</f>
        <v>그루퍼스</v>
      </c>
      <c r="E30" t="str">
        <f t="shared" ca="1" si="76"/>
        <v/>
      </c>
      <c r="F30" t="s">
        <v>369</v>
      </c>
      <c r="G30">
        <v>3</v>
      </c>
      <c r="H30">
        <v>6</v>
      </c>
      <c r="I30">
        <v>15</v>
      </c>
      <c r="J30">
        <v>0</v>
      </c>
      <c r="K30">
        <v>0</v>
      </c>
      <c r="L30">
        <v>0</v>
      </c>
      <c r="M30">
        <v>0</v>
      </c>
      <c r="N30">
        <v>0</v>
      </c>
      <c r="O30">
        <v>0</v>
      </c>
      <c r="P30">
        <v>0</v>
      </c>
      <c r="Q30">
        <v>18</v>
      </c>
      <c r="R30">
        <v>291</v>
      </c>
      <c r="S30" t="str">
        <f>IFERROR(VLOOKUP(R30,[2]WingLookTable!$A:$B,2,0),"캐릭터없음")</f>
        <v>Wing_BlackNoiseSineOtherSlow</v>
      </c>
      <c r="T30">
        <f t="shared" ca="1" si="77"/>
        <v>129</v>
      </c>
      <c r="U30" t="str">
        <f t="shared" ca="1" si="78"/>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v>
      </c>
      <c r="V30" t="str">
        <f t="shared" ca="1" si="79"/>
        <v>{"dy":12,"sl":2,"id":"Actor2010m","stats":{"tr":3,"trp":6,"str":15,"dex":0,"int":0,"vit":0,"train":0,"wgGr0":0,"wgGr1":0,"wgGr2":0,"wgGr3":18,"wgLk":291}}</v>
      </c>
      <c r="Z30">
        <v>29</v>
      </c>
      <c r="AA30" t="s">
        <v>340</v>
      </c>
      <c r="AB30">
        <f>COUNTIF(F:F,AA30)</f>
        <v>1</v>
      </c>
      <c r="AD30">
        <v>29</v>
      </c>
      <c r="AE30">
        <v>196</v>
      </c>
      <c r="AF30">
        <f>COUNTIF(R:R,AE30)</f>
        <v>1</v>
      </c>
    </row>
    <row r="31" spans="1:32">
      <c r="A31">
        <v>13</v>
      </c>
      <c r="B31">
        <f t="shared" ca="1" si="11"/>
        <v>1</v>
      </c>
      <c r="C31" t="str">
        <f t="shared" ca="1" si="0"/>
        <v>Actor0104m</v>
      </c>
      <c r="D31" t="str">
        <f>IF(ISBLANK(F31),"",
IFERROR(VLOOKUP(F31,[2]ActorTable!$A:$H,MATCH("이름참고",[2]ActorTable!$1:$1,0),0),"캐릭터없음"))</f>
        <v>클레타</v>
      </c>
      <c r="E31" t="str">
        <f t="shared" ca="1" si="1"/>
        <v/>
      </c>
      <c r="F31" t="s">
        <v>358</v>
      </c>
      <c r="G31">
        <v>3</v>
      </c>
      <c r="H31">
        <v>6</v>
      </c>
      <c r="I31">
        <v>10</v>
      </c>
      <c r="J31">
        <v>5</v>
      </c>
      <c r="K31">
        <v>0</v>
      </c>
      <c r="L31">
        <v>0</v>
      </c>
      <c r="M31">
        <v>0</v>
      </c>
      <c r="N31">
        <v>0</v>
      </c>
      <c r="O31">
        <v>0</v>
      </c>
      <c r="P31">
        <v>0</v>
      </c>
      <c r="Q31">
        <v>18</v>
      </c>
      <c r="R31">
        <v>211</v>
      </c>
      <c r="S31" t="str">
        <f>IFERROR(VLOOKUP(R31,[2]WingLookTable!$A:$B,2,0),"캐릭터없음")</f>
        <v>Wing_FireSinePatternFullSlow</v>
      </c>
      <c r="T31">
        <f t="shared" ca="1" si="2"/>
        <v>264</v>
      </c>
      <c r="U31"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v>
      </c>
      <c r="V31" t="str">
        <f t="shared" ca="1" si="4"/>
        <v>{"dy":13,"sl":1,"id":"Actor0240m","stats":{"tr":3,"trp":6,"str":10,"dex":5,"int":0,"vit":0,"train":0,"wgGr0":0,"wgGr1":0,"wgGr2":0,"wgGr3":18,"wgLk":211}}</v>
      </c>
      <c r="Z31">
        <v>30</v>
      </c>
      <c r="AA31" t="s">
        <v>341</v>
      </c>
      <c r="AB31">
        <f>COUNTIF(F:F,AA31)</f>
        <v>3</v>
      </c>
      <c r="AD31">
        <v>30</v>
      </c>
      <c r="AE31">
        <v>199</v>
      </c>
      <c r="AF31">
        <f>COUNTIF(R:R,AE31)</f>
        <v>1</v>
      </c>
    </row>
    <row r="32" spans="1:32">
      <c r="A32">
        <v>13</v>
      </c>
      <c r="B32">
        <f t="shared" ca="1" si="11"/>
        <v>2</v>
      </c>
      <c r="C32" t="str">
        <f t="shared" ca="1" si="0"/>
        <v>Actor3019m</v>
      </c>
      <c r="D32" t="str">
        <f>IF(ISBLANK(F32),"",
IFERROR(VLOOKUP(F32,[2]ActorTable!$A:$H,MATCH("이름참고",[2]ActorTable!$1:$1,0),0),"캐릭터없음"))</f>
        <v>미네락</v>
      </c>
      <c r="E32" t="str">
        <f t="shared" ca="1" si="1"/>
        <v/>
      </c>
      <c r="F32" t="s">
        <v>389</v>
      </c>
      <c r="G32">
        <v>3</v>
      </c>
      <c r="H32">
        <v>6</v>
      </c>
      <c r="I32">
        <v>10</v>
      </c>
      <c r="J32">
        <v>0</v>
      </c>
      <c r="K32">
        <v>5</v>
      </c>
      <c r="L32">
        <v>0</v>
      </c>
      <c r="M32">
        <v>0</v>
      </c>
      <c r="N32">
        <v>0</v>
      </c>
      <c r="O32">
        <v>0</v>
      </c>
      <c r="P32">
        <v>0</v>
      </c>
      <c r="Q32">
        <v>18</v>
      </c>
      <c r="R32">
        <v>306</v>
      </c>
      <c r="S32" t="str">
        <f>IFERROR(VLOOKUP(R32,[2]WingLookTable!$A:$B,2,0),"캐릭터없음")</f>
        <v>Wing_DustGreenSineOtherOtherFast</v>
      </c>
      <c r="T32">
        <f t="shared" ca="1" si="2"/>
        <v>264</v>
      </c>
      <c r="U32"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v>
      </c>
      <c r="V32" t="str">
        <f t="shared" ca="1" si="4"/>
        <v>{"dy":13,"sl":2,"id":"Actor2120m","stats":{"tr":3,"trp":6,"str":10,"dex":0,"int":5,"vit":0,"train":0,"wgGr0":0,"wgGr1":0,"wgGr2":0,"wgGr3":18,"wgLk":306}}</v>
      </c>
      <c r="Z32">
        <v>31</v>
      </c>
      <c r="AA32" t="s">
        <v>428</v>
      </c>
      <c r="AB32">
        <f>COUNTIF(F:F,AA32)</f>
        <v>0</v>
      </c>
      <c r="AD32">
        <v>31</v>
      </c>
      <c r="AE32">
        <v>202</v>
      </c>
      <c r="AF32">
        <f>COUNTIF(R:R,AE32)</f>
        <v>0</v>
      </c>
    </row>
    <row r="33" spans="1:32">
      <c r="A33">
        <v>14</v>
      </c>
      <c r="B33">
        <f t="shared" ca="1" si="11"/>
        <v>1</v>
      </c>
      <c r="C33" t="str">
        <f t="shared" ca="1" si="0"/>
        <v>Actor0007m</v>
      </c>
      <c r="D33" t="str">
        <f>IF(ISBLANK(F33),"",
IFERROR(VLOOKUP(F33,[2]ActorTable!$A:$H,MATCH("이름참고",[2]ActorTable!$1:$1,0),0),"캐릭터없음"))</f>
        <v>데브샤</v>
      </c>
      <c r="E33" t="str">
        <f t="shared" ca="1" si="1"/>
        <v/>
      </c>
      <c r="F33" t="s">
        <v>404</v>
      </c>
      <c r="G33">
        <v>3</v>
      </c>
      <c r="H33">
        <v>6</v>
      </c>
      <c r="I33">
        <v>8</v>
      </c>
      <c r="J33">
        <v>0</v>
      </c>
      <c r="K33">
        <v>7</v>
      </c>
      <c r="L33">
        <v>0</v>
      </c>
      <c r="M33">
        <v>0</v>
      </c>
      <c r="N33">
        <v>0</v>
      </c>
      <c r="O33">
        <v>0</v>
      </c>
      <c r="P33">
        <v>0</v>
      </c>
      <c r="Q33">
        <v>18</v>
      </c>
      <c r="R33">
        <v>181</v>
      </c>
      <c r="S33" t="str">
        <f>IFERROR(VLOOKUP(R33,[2]WingLookTable!$A:$B,2,0),"캐릭터없음")</f>
        <v>Wing_DustPurpleNoiseOtherStripeSlow</v>
      </c>
      <c r="T33">
        <f t="shared" ca="1" si="2"/>
        <v>260</v>
      </c>
      <c r="U33"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v>
      </c>
      <c r="V33" t="str">
        <f t="shared" ca="1" si="4"/>
        <v>{"dy":14,"sl":1,"id":"Actor2103m","stats":{"tr":3,"trp":6,"str":8,"dex":0,"int":7,"vit":0,"train":0,"wgGr0":0,"wgGr1":0,"wgGr2":0,"wgGr3":18,"wgLk":181}}</v>
      </c>
      <c r="Z33">
        <v>32</v>
      </c>
      <c r="AA33" t="s">
        <v>442</v>
      </c>
      <c r="AB33">
        <f>COUNTIF(F:F,AA33)</f>
        <v>0</v>
      </c>
      <c r="AD33">
        <v>32</v>
      </c>
      <c r="AE33">
        <v>205</v>
      </c>
      <c r="AF33">
        <f>COUNTIF(R:R,AE33)</f>
        <v>1</v>
      </c>
    </row>
    <row r="34" spans="1:32">
      <c r="A34">
        <v>14</v>
      </c>
      <c r="B34">
        <f t="shared" ref="B34" ca="1" si="81">IF(A34&lt;&gt;OFFSET(A34,-1,0),1,OFFSET(B34,-1,0)+1)</f>
        <v>2</v>
      </c>
      <c r="C34" t="str">
        <f t="shared" ca="1" si="0"/>
        <v>Actor1218m</v>
      </c>
      <c r="D34" t="str">
        <f>IF(ISBLANK(F34),"",
IFERROR(VLOOKUP(F34,[2]ActorTable!$A:$H,MATCH("이름참고",[2]ActorTable!$1:$1,0),0),"캐릭터없음"))</f>
        <v>에이잭</v>
      </c>
      <c r="E34" t="str">
        <f t="shared" ca="1" si="1"/>
        <v/>
      </c>
      <c r="F34" t="s">
        <v>409</v>
      </c>
      <c r="G34">
        <v>3</v>
      </c>
      <c r="H34">
        <v>6</v>
      </c>
      <c r="I34">
        <v>2</v>
      </c>
      <c r="J34">
        <v>5</v>
      </c>
      <c r="K34">
        <v>8</v>
      </c>
      <c r="L34">
        <v>0</v>
      </c>
      <c r="M34">
        <v>0</v>
      </c>
      <c r="N34">
        <v>0</v>
      </c>
      <c r="O34">
        <v>0</v>
      </c>
      <c r="P34">
        <v>0</v>
      </c>
      <c r="Q34">
        <v>18</v>
      </c>
      <c r="R34">
        <v>187</v>
      </c>
      <c r="S34" t="str">
        <f>IFERROR(VLOOKUP(R34,[2]WingLookTable!$A:$B,2,0),"캐릭터없음")</f>
        <v>Wing_DustPurpleSinePatternFullFast</v>
      </c>
      <c r="T34">
        <f t="shared" ca="1" si="2"/>
        <v>160</v>
      </c>
      <c r="U34"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v>
      </c>
      <c r="V34" t="str">
        <f t="shared" ca="1" si="4"/>
        <v>{"dy":14,"sl":2,"id":"Actor1029m","stats":{"tr":3,"trp":6,"str":2,"dex":5,"int":8,"vit":0,"train":0,"wgGr0":0,"wgGr1":0,"wgGr2":0,"wgGr3":18,"wgLk":187}}</v>
      </c>
      <c r="Z34">
        <v>33</v>
      </c>
      <c r="AA34" t="s">
        <v>505</v>
      </c>
      <c r="AB34">
        <f>COUNTIF(F:F,AA34)</f>
        <v>4</v>
      </c>
      <c r="AD34">
        <v>33</v>
      </c>
      <c r="AE34">
        <v>208</v>
      </c>
      <c r="AF34">
        <f>COUNTIF(R:R,AE34)</f>
        <v>1</v>
      </c>
    </row>
    <row r="35" spans="1:32">
      <c r="A35">
        <v>15</v>
      </c>
      <c r="B35">
        <f t="shared" ca="1" si="11"/>
        <v>1</v>
      </c>
      <c r="C35" t="str">
        <f t="shared" ca="1" si="0"/>
        <v>Actor3212m</v>
      </c>
      <c r="D35" t="str">
        <f>IF(ISBLANK(F35),"",
IFERROR(VLOOKUP(F35,[2]ActorTable!$A:$H,MATCH("이름참고",[2]ActorTable!$1:$1,0),0),"캐릭터없음"))</f>
        <v>카츄진</v>
      </c>
      <c r="E35" t="str">
        <f t="shared" ca="1" si="1"/>
        <v/>
      </c>
      <c r="F35" t="s">
        <v>354</v>
      </c>
      <c r="G35">
        <v>3</v>
      </c>
      <c r="H35">
        <v>6</v>
      </c>
      <c r="I35">
        <v>5</v>
      </c>
      <c r="J35">
        <v>5</v>
      </c>
      <c r="K35">
        <v>5</v>
      </c>
      <c r="L35">
        <v>0</v>
      </c>
      <c r="M35">
        <v>0</v>
      </c>
      <c r="N35">
        <v>0</v>
      </c>
      <c r="O35">
        <v>0</v>
      </c>
      <c r="P35">
        <v>0</v>
      </c>
      <c r="Q35">
        <v>18</v>
      </c>
      <c r="R35">
        <v>125</v>
      </c>
      <c r="S35" t="str">
        <f>IFERROR(VLOOKUP(R35,[2]WingLookTable!$A:$B,2,0),"캐릭터없음")</f>
        <v>Wing_CyanOtherBeeOtherSlow</v>
      </c>
      <c r="T35">
        <f t="shared" ca="1" si="2"/>
        <v>348</v>
      </c>
      <c r="U35"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v>
      </c>
      <c r="V35" t="str">
        <f t="shared" ca="1" si="4"/>
        <v>{"dy":15,"sl":1,"id":"Actor3117m","stats":{"tr":3,"trp":6,"str":5,"dex":5,"int":5,"vit":0,"train":0,"wgGr0":0,"wgGr1":0,"wgGr2":0,"wgGr3":18,"wgLk":125}}</v>
      </c>
      <c r="Z35">
        <v>34</v>
      </c>
      <c r="AA35" t="s">
        <v>506</v>
      </c>
      <c r="AB35">
        <f>COUNTIF(F:F,AA35)</f>
        <v>4</v>
      </c>
      <c r="AD35">
        <v>34</v>
      </c>
      <c r="AE35">
        <v>211</v>
      </c>
      <c r="AF35">
        <f>COUNTIF(R:R,AE35)</f>
        <v>1</v>
      </c>
    </row>
    <row r="36" spans="1:32">
      <c r="A36">
        <v>15</v>
      </c>
      <c r="B36">
        <f t="shared" ca="1" si="11"/>
        <v>2</v>
      </c>
      <c r="C36" t="str">
        <f t="shared" ca="1" si="0"/>
        <v>Actor0007m</v>
      </c>
      <c r="D36" t="str">
        <f>IF(ISBLANK(F36),"",
IFERROR(VLOOKUP(F36,[2]ActorTable!$A:$H,MATCH("이름참고",[2]ActorTable!$1:$1,0),0),"캐릭터없음"))</f>
        <v>무테이</v>
      </c>
      <c r="E36" t="str">
        <f t="shared" ca="1" si="1"/>
        <v/>
      </c>
      <c r="F36" t="s">
        <v>368</v>
      </c>
      <c r="G36">
        <v>3</v>
      </c>
      <c r="H36">
        <v>6</v>
      </c>
      <c r="I36">
        <v>10</v>
      </c>
      <c r="J36">
        <v>5</v>
      </c>
      <c r="K36">
        <v>0</v>
      </c>
      <c r="L36">
        <v>0</v>
      </c>
      <c r="M36">
        <v>0</v>
      </c>
      <c r="N36">
        <v>0</v>
      </c>
      <c r="O36">
        <v>0</v>
      </c>
      <c r="P36">
        <v>0</v>
      </c>
      <c r="Q36">
        <v>18</v>
      </c>
      <c r="R36">
        <v>205</v>
      </c>
      <c r="S36" t="str">
        <f>IFERROR(VLOOKUP(R36,[2]WingLookTable!$A:$B,2,0),"캐릭터없음")</f>
        <v>Wing_FirePatternPatternFullFast</v>
      </c>
      <c r="T36">
        <f t="shared" ca="1" si="2"/>
        <v>151</v>
      </c>
      <c r="U36"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v>
      </c>
      <c r="V36" t="str">
        <f t="shared" ca="1" si="4"/>
        <v>{"dy":15,"sl":2,"id":"Actor3021m","stats":{"tr":3,"trp":6,"str":10,"dex":5,"int":0,"vit":0,"train":0,"wgGr0":0,"wgGr1":0,"wgGr2":0,"wgGr3":18,"wgLk":205}}</v>
      </c>
      <c r="AD36">
        <v>35</v>
      </c>
      <c r="AE36">
        <v>214</v>
      </c>
      <c r="AF36">
        <f>COUNTIF(R:R,AE36)</f>
        <v>1</v>
      </c>
    </row>
    <row r="37" spans="1:32">
      <c r="A37">
        <v>16</v>
      </c>
      <c r="B37">
        <f t="shared" ref="B37:B72" ca="1" si="82">IF(A37&lt;&gt;OFFSET(A37,-1,0),1,OFFSET(B37,-1,0)+1)</f>
        <v>1</v>
      </c>
      <c r="C37" t="str">
        <f t="shared" ref="C37" ca="1" si="83">VLOOKUP(RANDBETWEEN(1,COUNTA(Z:Z)-1),Z:AA,2,0)</f>
        <v>Actor0240m</v>
      </c>
      <c r="D37" t="str">
        <f>IF(ISBLANK(F37),"",
IFERROR(VLOOKUP(F37,[2]ActorTable!$A:$H,MATCH("이름참고",[2]ActorTable!$1:$1,0),0),"캐릭터없음"))</f>
        <v>라무무</v>
      </c>
      <c r="E37" t="str">
        <f t="shared" ref="E37" ca="1" si="84">IF(AND(B37&lt;=OFFSET(B37,1,0),NOT(ISBLANK(F37))),
IF(F37=OFFSET(F37,1,0),"같음",""),"")</f>
        <v/>
      </c>
      <c r="F37" t="s">
        <v>366</v>
      </c>
      <c r="G37">
        <v>3</v>
      </c>
      <c r="H37">
        <v>6</v>
      </c>
      <c r="I37">
        <v>5</v>
      </c>
      <c r="J37">
        <v>0</v>
      </c>
      <c r="K37">
        <v>5</v>
      </c>
      <c r="L37">
        <v>5</v>
      </c>
      <c r="M37">
        <v>0</v>
      </c>
      <c r="N37">
        <v>0</v>
      </c>
      <c r="O37">
        <v>0</v>
      </c>
      <c r="P37">
        <v>0</v>
      </c>
      <c r="Q37">
        <v>18</v>
      </c>
      <c r="R37">
        <v>309</v>
      </c>
      <c r="S37" t="str">
        <f>IFERROR(VLOOKUP(R37,[2]WingLookTable!$A:$B,2,0),"캐릭터없음")</f>
        <v>Wing_DustMultiFullStripeOtherFast</v>
      </c>
      <c r="T37">
        <f t="shared" ref="T37" ca="1" si="85">VLOOKUP(RANDBETWEEN(1,COUNTA(AD:AD)-1),AD:AE,2,0)</f>
        <v>175</v>
      </c>
      <c r="U37" t="str">
        <f t="shared" ref="U37" ca="1" si="86">IF(ROW()=2,V37,OFFSET(U37,-1,0)&amp;IF(LEN(V37)=0,"",","&amp;V37))</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v>
      </c>
      <c r="V37" t="str">
        <f t="shared" ref="V37:V71" ca="1" si="87">"{"""&amp;A$1&amp;""":"&amp;A37
&amp;","""&amp;B$1&amp;""":"&amp;B37
&amp;IF(LEN(F37)=0,"",","""&amp;F$1&amp;""":"""&amp;F37&amp;"""")
&amp;IF(LEN(F37)=0,"",",""stats"":{")
&amp;IF(LEN(F37)=0,"",""""&amp;G$1&amp;""":"&amp;G37)
&amp;IF(LEN(F37)=0,"",","""&amp;H$1&amp;""":"&amp;H37)
&amp;IF(LEN(F37)=0,"",","""&amp;I$1&amp;""":"&amp;I37)
&amp;IF(LEN(F37)=0,"",","""&amp;J$1&amp;""":"&amp;J37)
&amp;IF(LEN(F37)=0,"",","""&amp;K$1&amp;""":"&amp;K37)
&amp;IF(LEN(F37)=0,"",","""&amp;L$1&amp;""":"&amp;L37)
&amp;IF(LEN(F37)=0,"",","""&amp;M$1&amp;""":"&amp;M37)
&amp;IF(LEN(F37)=0,"",","""&amp;N$1&amp;""":"&amp;N37)
&amp;IF(LEN(F37)=0,"",","""&amp;O$1&amp;""":"&amp;O37)
&amp;IF(LEN(F37)=0,"",","""&amp;P$1&amp;""":"&amp;P37)
&amp;IF(LEN(F37)=0,"",","""&amp;Q$1&amp;""":"&amp;Q37)
&amp;IF(LEN(F37)=0,"",","""&amp;R$1&amp;""":"&amp;R37)
&amp;IF(LEN(F37)=0,"","}")&amp;"}"</f>
        <v>{"dy":16,"sl":1,"id":"Actor3231m","stats":{"tr":3,"trp":6,"str":5,"dex":0,"int":5,"vit":5,"train":0,"wgGr0":0,"wgGr1":0,"wgGr2":0,"wgGr3":18,"wgLk":309}}</v>
      </c>
      <c r="AD37">
        <v>36</v>
      </c>
      <c r="AE37">
        <v>217</v>
      </c>
      <c r="AF37">
        <f>COUNTIF(R:R,AE37)</f>
        <v>1</v>
      </c>
    </row>
    <row r="38" spans="1:32">
      <c r="A38">
        <v>16</v>
      </c>
      <c r="B38">
        <f t="shared" ca="1" si="82"/>
        <v>2</v>
      </c>
      <c r="C38" t="str">
        <f t="shared" ref="C38" ca="1" si="88">VLOOKUP(RANDBETWEEN(1,COUNTA(Z:Z)-1),Z:AA,2,0)</f>
        <v>Actor3022m</v>
      </c>
      <c r="D38" t="str">
        <f>IF(ISBLANK(F38),"",
IFERROR(VLOOKUP(F38,[2]ActorTable!$A:$H,MATCH("이름참고",[2]ActorTable!$1:$1,0),0),"캐릭터없음"))</f>
        <v>러센트</v>
      </c>
      <c r="E38" t="str">
        <f t="shared" ref="E38" ca="1" si="89">IF(AND(B38&lt;=OFFSET(B38,1,0),NOT(ISBLANK(F38))),
IF(F38=OFFSET(F38,1,0),"같음",""),"")</f>
        <v/>
      </c>
      <c r="F38" t="s">
        <v>385</v>
      </c>
      <c r="G38">
        <v>3</v>
      </c>
      <c r="H38">
        <v>6</v>
      </c>
      <c r="I38">
        <v>0</v>
      </c>
      <c r="J38">
        <v>5</v>
      </c>
      <c r="K38">
        <v>10</v>
      </c>
      <c r="L38">
        <v>0</v>
      </c>
      <c r="M38">
        <v>0</v>
      </c>
      <c r="N38">
        <v>0</v>
      </c>
      <c r="O38">
        <v>0</v>
      </c>
      <c r="P38">
        <v>0</v>
      </c>
      <c r="Q38">
        <v>18</v>
      </c>
      <c r="R38">
        <v>288</v>
      </c>
      <c r="S38" t="str">
        <f>IFERROR(VLOOKUP(R38,[2]WingLookTable!$A:$B,2,0),"캐릭터없음")</f>
        <v>Wing_YellowStripeOtherFullFast</v>
      </c>
      <c r="T38">
        <f t="shared" ref="T38:T39" ca="1" si="90">VLOOKUP(RANDBETWEEN(1,COUNTA(AD:AD)-1),AD:AE,2,0)</f>
        <v>309</v>
      </c>
      <c r="U38" t="str">
        <f t="shared" ref="U38:U39" ca="1" si="91">IF(ROW()=2,V38,OFFSET(U38,-1,0)&amp;IF(LEN(V38)=0,"",","&amp;V38))</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v>
      </c>
      <c r="V38" t="str">
        <f t="shared" ca="1" si="87"/>
        <v>{"dy":16,"sl":2,"id":"Actor0024m","stats":{"tr":3,"trp":6,"str":0,"dex":5,"int":10,"vit":0,"train":0,"wgGr0":0,"wgGr1":0,"wgGr2":0,"wgGr3":18,"wgLk":288}}</v>
      </c>
      <c r="AD38">
        <v>37</v>
      </c>
      <c r="AE38">
        <v>220</v>
      </c>
      <c r="AF38">
        <f>COUNTIF(R:R,AE38)</f>
        <v>1</v>
      </c>
    </row>
    <row r="39" spans="1:32">
      <c r="A39">
        <v>17</v>
      </c>
      <c r="B39">
        <f t="shared" ca="1" si="82"/>
        <v>1</v>
      </c>
      <c r="C39" t="str">
        <f t="shared" ref="C39:C71" ca="1" si="92">VLOOKUP(RANDBETWEEN(1,COUNTA(Z:Z)-1),Z:AA,2,0)</f>
        <v>Actor0240m</v>
      </c>
      <c r="D39" t="str">
        <f>IF(ISBLANK(F39),"",
IFERROR(VLOOKUP(F39,[2]ActorTable!$A:$H,MATCH("이름참고",[2]ActorTable!$1:$1,0),0),"캐릭터없음"))</f>
        <v>린하이</v>
      </c>
      <c r="E39" t="str">
        <f t="shared" ref="E39:E71" ca="1" si="93">IF(AND(B39&lt;=OFFSET(B39,1,0),NOT(ISBLANK(F39))),
IF(F39=OFFSET(F39,1,0),"같음",""),"")</f>
        <v/>
      </c>
      <c r="F39" t="s">
        <v>507</v>
      </c>
      <c r="G39">
        <v>3</v>
      </c>
      <c r="H39">
        <v>6</v>
      </c>
      <c r="I39">
        <v>7</v>
      </c>
      <c r="J39">
        <v>0</v>
      </c>
      <c r="K39">
        <v>0</v>
      </c>
      <c r="L39">
        <v>8</v>
      </c>
      <c r="M39">
        <v>0</v>
      </c>
      <c r="N39">
        <v>0</v>
      </c>
      <c r="O39">
        <v>0</v>
      </c>
      <c r="P39">
        <v>0</v>
      </c>
      <c r="Q39">
        <v>18</v>
      </c>
      <c r="R39">
        <v>141</v>
      </c>
      <c r="S39" t="str">
        <f>IFERROR(VLOOKUP(R39,[2]WingLookTable!$A:$B,2,0),"캐릭터없음")</f>
        <v>Wing_DustBlueOtherFullOtherFast</v>
      </c>
      <c r="T39">
        <f t="shared" ca="1" si="90"/>
        <v>220</v>
      </c>
      <c r="U39" t="str">
        <f t="shared" ca="1" si="91"/>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v>
      </c>
      <c r="V39" t="str">
        <f t="shared" ca="1" si="87"/>
        <v>{"dy":17,"sl":1,"id":"Actor2235m","stats":{"tr":3,"trp":6,"str":7,"dex":0,"int":0,"vit":8,"train":0,"wgGr0":0,"wgGr1":0,"wgGr2":0,"wgGr3":18,"wgLk":141}}</v>
      </c>
      <c r="AD39">
        <v>38</v>
      </c>
      <c r="AE39">
        <v>223</v>
      </c>
      <c r="AF39">
        <f>COUNTIF(R:R,AE39)</f>
        <v>2</v>
      </c>
    </row>
    <row r="40" spans="1:32">
      <c r="A40">
        <v>17</v>
      </c>
      <c r="B40">
        <f t="shared" ca="1" si="82"/>
        <v>2</v>
      </c>
      <c r="C40" t="str">
        <f t="shared" ca="1" si="92"/>
        <v>Actor3231m</v>
      </c>
      <c r="D40" t="str">
        <f>IF(ISBLANK(F40),"",
IFERROR(VLOOKUP(F40,[2]ActorTable!$A:$H,MATCH("이름참고",[2]ActorTable!$1:$1,0),0),"캐릭터없음"))</f>
        <v>오비우스</v>
      </c>
      <c r="E40" t="str">
        <f t="shared" ca="1" si="93"/>
        <v/>
      </c>
      <c r="F40" t="s">
        <v>349</v>
      </c>
      <c r="G40">
        <v>3</v>
      </c>
      <c r="H40">
        <v>6</v>
      </c>
      <c r="I40">
        <v>0</v>
      </c>
      <c r="J40">
        <v>0</v>
      </c>
      <c r="K40">
        <v>15</v>
      </c>
      <c r="L40">
        <v>0</v>
      </c>
      <c r="M40">
        <v>0</v>
      </c>
      <c r="N40">
        <v>0</v>
      </c>
      <c r="O40">
        <v>0</v>
      </c>
      <c r="P40">
        <v>0</v>
      </c>
      <c r="Q40">
        <v>18</v>
      </c>
      <c r="R40">
        <v>133</v>
      </c>
      <c r="S40" t="str">
        <f>IFERROR(VLOOKUP(R40,[2]WingLookTable!$A:$B,2,0),"캐릭터없음")</f>
        <v>Wing_CyanSineOtherFullFast</v>
      </c>
      <c r="T40">
        <f t="shared" ref="T40" ca="1" si="94">VLOOKUP(RANDBETWEEN(1,COUNTA(AD:AD)-1),AD:AE,2,0)</f>
        <v>172</v>
      </c>
      <c r="U40" t="str">
        <f t="shared" ref="U40" ca="1" si="95">IF(ROW()=2,V40,OFFSET(U40,-1,0)&amp;IF(LEN(V40)=0,"",","&amp;V40))</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v>
      </c>
      <c r="V40" t="str">
        <f t="shared" ref="V40" ca="1" si="96">"{"""&amp;A$1&amp;""":"&amp;A40
&amp;","""&amp;B$1&amp;""":"&amp;B40
&amp;IF(LEN(F40)=0,"",","""&amp;F$1&amp;""":"""&amp;F40&amp;"""")
&amp;IF(LEN(F40)=0,"",",""stats"":{")
&amp;IF(LEN(F40)=0,"",""""&amp;G$1&amp;""":"&amp;G40)
&amp;IF(LEN(F40)=0,"",","""&amp;H$1&amp;""":"&amp;H40)
&amp;IF(LEN(F40)=0,"",","""&amp;I$1&amp;""":"&amp;I40)
&amp;IF(LEN(F40)=0,"",","""&amp;J$1&amp;""":"&amp;J40)
&amp;IF(LEN(F40)=0,"",","""&amp;K$1&amp;""":"&amp;K40)
&amp;IF(LEN(F40)=0,"",","""&amp;L$1&amp;""":"&amp;L40)
&amp;IF(LEN(F40)=0,"",","""&amp;M$1&amp;""":"&amp;M40)
&amp;IF(LEN(F40)=0,"",","""&amp;N$1&amp;""":"&amp;N40)
&amp;IF(LEN(F40)=0,"",","""&amp;O$1&amp;""":"&amp;O40)
&amp;IF(LEN(F40)=0,"",","""&amp;P$1&amp;""":"&amp;P40)
&amp;IF(LEN(F40)=0,"",","""&amp;Q$1&amp;""":"&amp;Q40)
&amp;IF(LEN(F40)=0,"",","""&amp;R$1&amp;""":"&amp;R40)
&amp;IF(LEN(F40)=0,"","}")&amp;"}"</f>
        <v>{"dy":17,"sl":2,"id":"Actor1141m","stats":{"tr":3,"trp":6,"str":0,"dex":0,"int":15,"vit":0,"train":0,"wgGr0":0,"wgGr1":0,"wgGr2":0,"wgGr3":18,"wgLk":133}}</v>
      </c>
      <c r="AD40">
        <v>39</v>
      </c>
      <c r="AE40">
        <v>226</v>
      </c>
      <c r="AF40">
        <f>COUNTIF(R:R,AE40)</f>
        <v>1</v>
      </c>
    </row>
    <row r="41" spans="1:32">
      <c r="A41">
        <v>17</v>
      </c>
      <c r="B41">
        <f t="shared" ref="B41" ca="1" si="97">IF(A41&lt;&gt;OFFSET(A41,-1,0),1,OFFSET(B41,-1,0)+1)</f>
        <v>3</v>
      </c>
      <c r="C41" t="str">
        <f t="shared" ref="C41" ca="1" si="98">VLOOKUP(RANDBETWEEN(1,COUNTA(Z:Z)-1),Z:AA,2,0)</f>
        <v>Actor0037m</v>
      </c>
      <c r="D41" t="str">
        <f>IF(ISBLANK(F41),"",
IFERROR(VLOOKUP(F41,[2]ActorTable!$A:$H,MATCH("이름참고",[2]ActorTable!$1:$1,0),0),"캐릭터없음"))</f>
        <v>튤린</v>
      </c>
      <c r="E41" t="str">
        <f t="shared" ref="E41" ca="1" si="99">IF(AND(B41&lt;=OFFSET(B41,1,0),NOT(ISBLANK(F41))),
IF(F41=OFFSET(F41,1,0),"같음",""),"")</f>
        <v/>
      </c>
      <c r="F41" t="s">
        <v>380</v>
      </c>
      <c r="G41">
        <v>3</v>
      </c>
      <c r="H41">
        <v>6</v>
      </c>
      <c r="I41">
        <v>0</v>
      </c>
      <c r="J41">
        <v>0</v>
      </c>
      <c r="K41">
        <v>10</v>
      </c>
      <c r="L41">
        <v>5</v>
      </c>
      <c r="M41">
        <v>0</v>
      </c>
      <c r="N41">
        <v>0</v>
      </c>
      <c r="O41">
        <v>0</v>
      </c>
      <c r="P41">
        <v>0</v>
      </c>
      <c r="Q41">
        <v>18</v>
      </c>
      <c r="R41">
        <v>366</v>
      </c>
      <c r="S41" t="str">
        <f>IFERROR(VLOOKUP(R41,[2]WingLookTable!$A:$B,2,0),"캐릭터없음")</f>
        <v>Wing_RedNoiseNoiseOtherFast</v>
      </c>
      <c r="T41">
        <f t="shared" ref="T41" ca="1" si="100">VLOOKUP(RANDBETWEEN(1,COUNTA(AD:AD)-1),AD:AE,2,0)</f>
        <v>344</v>
      </c>
      <c r="U41" t="str">
        <f t="shared" ref="U41" ca="1" si="101">IF(ROW()=2,V41,OFFSET(U41,-1,0)&amp;IF(LEN(V41)=0,"",","&amp;V41))</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v>
      </c>
      <c r="V41" t="str">
        <f t="shared" ref="V41" ca="1" si="102">"{"""&amp;A$1&amp;""":"&amp;A41
&amp;","""&amp;B$1&amp;""":"&amp;B41
&amp;IF(LEN(F41)=0,"",","""&amp;F$1&amp;""":"""&amp;F41&amp;"""")
&amp;IF(LEN(F41)=0,"",",""stats"":{")
&amp;IF(LEN(F41)=0,"",""""&amp;G$1&amp;""":"&amp;G41)
&amp;IF(LEN(F41)=0,"",","""&amp;H$1&amp;""":"&amp;H41)
&amp;IF(LEN(F41)=0,"",","""&amp;I$1&amp;""":"&amp;I41)
&amp;IF(LEN(F41)=0,"",","""&amp;J$1&amp;""":"&amp;J41)
&amp;IF(LEN(F41)=0,"",","""&amp;K$1&amp;""":"&amp;K41)
&amp;IF(LEN(F41)=0,"",","""&amp;L$1&amp;""":"&amp;L41)
&amp;IF(LEN(F41)=0,"",","""&amp;M$1&amp;""":"&amp;M41)
&amp;IF(LEN(F41)=0,"",","""&amp;N$1&amp;""":"&amp;N41)
&amp;IF(LEN(F41)=0,"",","""&amp;O$1&amp;""":"&amp;O41)
&amp;IF(LEN(F41)=0,"",","""&amp;P$1&amp;""":"&amp;P41)
&amp;IF(LEN(F41)=0,"",","""&amp;Q$1&amp;""":"&amp;Q41)
&amp;IF(LEN(F41)=0,"",","""&amp;R$1&amp;""":"&amp;R41)
&amp;IF(LEN(F41)=0,"","}")&amp;"}"</f>
        <v>{"dy":17,"sl":3,"id":"Actor0037m","stats":{"tr":3,"trp":6,"str":0,"dex":0,"int":10,"vit":5,"train":0,"wgGr0":0,"wgGr1":0,"wgGr2":0,"wgGr3":18,"wgLk":366}}</v>
      </c>
      <c r="AD41">
        <v>40</v>
      </c>
      <c r="AE41">
        <v>229</v>
      </c>
      <c r="AF41">
        <f>COUNTIF(R:R,AE41)</f>
        <v>0</v>
      </c>
    </row>
    <row r="42" spans="1:32">
      <c r="A42">
        <v>18</v>
      </c>
      <c r="B42">
        <f t="shared" ca="1" si="82"/>
        <v>1</v>
      </c>
      <c r="C42" t="str">
        <f t="shared" ca="1" si="92"/>
        <v>Actor1216m</v>
      </c>
      <c r="D42" t="str">
        <f>IF(ISBLANK(F42),"",
IFERROR(VLOOKUP(F42,[2]ActorTable!$A:$H,MATCH("이름참고",[2]ActorTable!$1:$1,0),0),"캐릭터없음"))</f>
        <v>미네락</v>
      </c>
      <c r="E42" t="str">
        <f t="shared" ca="1" si="93"/>
        <v/>
      </c>
      <c r="F42" t="s">
        <v>389</v>
      </c>
      <c r="G42">
        <v>3</v>
      </c>
      <c r="H42">
        <v>6</v>
      </c>
      <c r="I42">
        <v>15</v>
      </c>
      <c r="J42">
        <v>0</v>
      </c>
      <c r="K42">
        <v>0</v>
      </c>
      <c r="L42">
        <v>0</v>
      </c>
      <c r="M42">
        <v>0</v>
      </c>
      <c r="N42">
        <v>0</v>
      </c>
      <c r="O42">
        <v>0</v>
      </c>
      <c r="P42">
        <v>0</v>
      </c>
      <c r="Q42">
        <v>18</v>
      </c>
      <c r="R42">
        <v>356</v>
      </c>
      <c r="S42" t="str">
        <f>IFERROR(VLOOKUP(R42,[2]WingLookTable!$A:$B,2,0),"캐릭터없음")</f>
        <v>Wing_GreenOtherPatternOtherFast</v>
      </c>
      <c r="T42">
        <f t="shared" ref="T42:T71" ca="1" si="103">VLOOKUP(RANDBETWEEN(1,COUNTA(AD:AD)-1),AD:AE,2,0)</f>
        <v>157</v>
      </c>
      <c r="U42"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v>
      </c>
      <c r="V42" t="str">
        <f t="shared" ca="1" si="87"/>
        <v>{"dy":18,"sl":1,"id":"Actor2120m","stats":{"tr":3,"trp":6,"str":15,"dex":0,"int":0,"vit":0,"train":0,"wgGr0":0,"wgGr1":0,"wgGr2":0,"wgGr3":18,"wgLk":356}}</v>
      </c>
      <c r="AD42">
        <v>41</v>
      </c>
      <c r="AE42">
        <v>232</v>
      </c>
      <c r="AF42">
        <f>COUNTIF(R:R,AE42)</f>
        <v>2</v>
      </c>
    </row>
    <row r="43" spans="1:32">
      <c r="A43">
        <v>18</v>
      </c>
      <c r="B43">
        <f t="shared" ca="1" si="82"/>
        <v>2</v>
      </c>
      <c r="C43" t="str">
        <f t="shared" ca="1" si="92"/>
        <v>Actor3022m</v>
      </c>
      <c r="D43" t="str">
        <f>IF(ISBLANK(F43),"",
IFERROR(VLOOKUP(F43,[2]ActorTable!$A:$H,MATCH("이름참고",[2]ActorTable!$1:$1,0),0),"캐릭터없음"))</f>
        <v>도스로프</v>
      </c>
      <c r="E43" t="str">
        <f t="shared" ca="1" si="93"/>
        <v/>
      </c>
      <c r="F43" t="s">
        <v>463</v>
      </c>
      <c r="G43">
        <v>3</v>
      </c>
      <c r="H43">
        <v>6</v>
      </c>
      <c r="I43">
        <v>5</v>
      </c>
      <c r="J43">
        <v>0</v>
      </c>
      <c r="K43">
        <v>10</v>
      </c>
      <c r="L43">
        <v>0</v>
      </c>
      <c r="M43">
        <v>0</v>
      </c>
      <c r="N43">
        <v>0</v>
      </c>
      <c r="O43">
        <v>0</v>
      </c>
      <c r="P43">
        <v>0</v>
      </c>
      <c r="Q43">
        <v>18</v>
      </c>
      <c r="R43">
        <v>252</v>
      </c>
      <c r="S43" t="str">
        <f>IFERROR(VLOOKUP(R43,[2]WingLookTable!$A:$B,2,0),"캐릭터없음")</f>
        <v>Wing_RedSineFullOtherFast</v>
      </c>
      <c r="T43">
        <f t="shared" ca="1" si="103"/>
        <v>356</v>
      </c>
      <c r="U43"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v>
      </c>
      <c r="V43" t="str">
        <f t="shared" ca="1" si="87"/>
        <v>{"dy":18,"sl":2,"id":"Actor0030m","stats":{"tr":3,"trp":6,"str":5,"dex":0,"int":10,"vit":0,"train":0,"wgGr0":0,"wgGr1":0,"wgGr2":0,"wgGr3":18,"wgLk":252}}</v>
      </c>
      <c r="AD43">
        <v>42</v>
      </c>
      <c r="AE43">
        <v>236</v>
      </c>
      <c r="AF43">
        <f>COUNTIF(R:R,AE43)</f>
        <v>1</v>
      </c>
    </row>
    <row r="44" spans="1:32">
      <c r="A44">
        <v>19</v>
      </c>
      <c r="B44">
        <f t="shared" ca="1" si="82"/>
        <v>1</v>
      </c>
      <c r="C44" t="str">
        <f t="shared" ref="C44:C45" ca="1" si="104">VLOOKUP(RANDBETWEEN(1,COUNTA(Z:Z)-1),Z:AA,2,0)</f>
        <v>Actor2015m</v>
      </c>
      <c r="D44" t="str">
        <f>IF(ISBLANK(F44),"",
IFERROR(VLOOKUP(F44,[2]ActorTable!$A:$H,MATCH("이름참고",[2]ActorTable!$1:$1,0),0),"캐릭터없음"))</f>
        <v>닉스</v>
      </c>
      <c r="E44" t="str">
        <f t="shared" ref="E44:E45" ca="1" si="105">IF(AND(B44&lt;=OFFSET(B44,1,0),NOT(ISBLANK(F44))),
IF(F44=OFFSET(F44,1,0),"같음",""),"")</f>
        <v/>
      </c>
      <c r="F44" t="s">
        <v>362</v>
      </c>
      <c r="G44">
        <v>3</v>
      </c>
      <c r="H44">
        <v>6</v>
      </c>
      <c r="I44">
        <v>0</v>
      </c>
      <c r="J44">
        <v>15</v>
      </c>
      <c r="K44">
        <v>0</v>
      </c>
      <c r="L44">
        <v>0</v>
      </c>
      <c r="M44">
        <v>0</v>
      </c>
      <c r="N44">
        <v>0</v>
      </c>
      <c r="O44">
        <v>0</v>
      </c>
      <c r="P44">
        <v>0</v>
      </c>
      <c r="Q44">
        <v>18</v>
      </c>
      <c r="R44">
        <v>160</v>
      </c>
      <c r="S44" t="str">
        <f>IFERROR(VLOOKUP(R44,[2]WingLookTable!$A:$B,2,0),"캐릭터없음")</f>
        <v>Wing_DustGreenSineFullOtherFast</v>
      </c>
      <c r="T44">
        <f t="shared" ref="T44:T45" ca="1" si="106">VLOOKUP(RANDBETWEEN(1,COUNTA(AD:AD)-1),AD:AE,2,0)</f>
        <v>303</v>
      </c>
      <c r="U44" t="str">
        <f t="shared" ref="U44:U45" ca="1" si="107">IF(ROW()=2,V44,OFFSET(U44,-1,0)&amp;IF(LEN(V44)=0,"",","&amp;V44))</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v>
      </c>
      <c r="V44" t="str">
        <f t="shared" ca="1" si="87"/>
        <v>{"dy":19,"sl":1,"id":"Actor1109m","stats":{"tr":3,"trp":6,"str":0,"dex":15,"int":0,"vit":0,"train":0,"wgGr0":0,"wgGr1":0,"wgGr2":0,"wgGr3":18,"wgLk":160}}</v>
      </c>
      <c r="AD44">
        <v>43</v>
      </c>
      <c r="AE44">
        <v>240</v>
      </c>
      <c r="AF44">
        <f>COUNTIF(R:R,AE44)</f>
        <v>1</v>
      </c>
    </row>
    <row r="45" spans="1:32">
      <c r="A45">
        <v>19</v>
      </c>
      <c r="B45">
        <f t="shared" ca="1" si="82"/>
        <v>2</v>
      </c>
      <c r="C45" t="str">
        <f t="shared" ca="1" si="104"/>
        <v>Actor1216m</v>
      </c>
      <c r="D45" t="str">
        <f>IF(ISBLANK(F45),"",
IFERROR(VLOOKUP(F45,[2]ActorTable!$A:$H,MATCH("이름참고",[2]ActorTable!$1:$1,0),0),"캐릭터없음"))</f>
        <v>솔</v>
      </c>
      <c r="E45" t="str">
        <f t="shared" ca="1" si="105"/>
        <v/>
      </c>
      <c r="F45" t="s">
        <v>412</v>
      </c>
      <c r="G45">
        <v>3</v>
      </c>
      <c r="H45">
        <v>6</v>
      </c>
      <c r="I45">
        <v>0</v>
      </c>
      <c r="J45">
        <v>0</v>
      </c>
      <c r="K45">
        <v>15</v>
      </c>
      <c r="L45">
        <v>0</v>
      </c>
      <c r="M45">
        <v>0</v>
      </c>
      <c r="N45">
        <v>0</v>
      </c>
      <c r="O45">
        <v>0</v>
      </c>
      <c r="P45">
        <v>0</v>
      </c>
      <c r="Q45">
        <v>18</v>
      </c>
      <c r="R45">
        <v>324</v>
      </c>
      <c r="S45" t="str">
        <f>IFERROR(VLOOKUP(R45,[2]WingLookTable!$A:$B,2,0),"캐릭터없음")</f>
        <v>Wing_DustMultiOtherSineOtherFast</v>
      </c>
      <c r="T45">
        <f t="shared" ca="1" si="106"/>
        <v>321</v>
      </c>
      <c r="U45" t="str">
        <f t="shared" ca="1" si="107"/>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v>
      </c>
      <c r="V45" t="str">
        <f t="shared" ca="1" si="87"/>
        <v>{"dy":19,"sl":2,"id":"Actor2015m","stats":{"tr":3,"trp":6,"str":0,"dex":0,"int":15,"vit":0,"train":0,"wgGr0":0,"wgGr1":0,"wgGr2":0,"wgGr3":18,"wgLk":324}}</v>
      </c>
      <c r="AD45">
        <v>44</v>
      </c>
      <c r="AE45">
        <v>244</v>
      </c>
      <c r="AF45">
        <f>COUNTIF(R:R,AE45)</f>
        <v>0</v>
      </c>
    </row>
    <row r="46" spans="1:32">
      <c r="A46">
        <v>20</v>
      </c>
      <c r="B46">
        <f t="shared" ca="1" si="82"/>
        <v>1</v>
      </c>
      <c r="C46" t="str">
        <f t="shared" ca="1" si="92"/>
        <v>Actor0113m</v>
      </c>
      <c r="D46" t="str">
        <f>IF(ISBLANK(F46),"",
IFERROR(VLOOKUP(F46,[2]ActorTable!$A:$H,MATCH("이름참고",[2]ActorTable!$1:$1,0),0),"캐릭터없음"))</f>
        <v>프로토27</v>
      </c>
      <c r="E46" t="str">
        <f t="shared" ca="1" si="93"/>
        <v/>
      </c>
      <c r="F46" t="s">
        <v>364</v>
      </c>
      <c r="G46">
        <v>3</v>
      </c>
      <c r="H46">
        <v>6</v>
      </c>
      <c r="I46">
        <v>0</v>
      </c>
      <c r="J46">
        <v>10</v>
      </c>
      <c r="K46">
        <v>5</v>
      </c>
      <c r="L46">
        <v>0</v>
      </c>
      <c r="M46">
        <v>0</v>
      </c>
      <c r="N46">
        <v>0</v>
      </c>
      <c r="O46">
        <v>0</v>
      </c>
      <c r="P46">
        <v>0</v>
      </c>
      <c r="Q46">
        <v>18</v>
      </c>
      <c r="R46">
        <v>236</v>
      </c>
      <c r="S46" t="str">
        <f>IFERROR(VLOOKUP(R46,[2]WingLookTable!$A:$B,2,0),"캐릭터없음")</f>
        <v>Wing_MultiPatternNoiseStripeFast</v>
      </c>
      <c r="T46">
        <f t="shared" ca="1" si="103"/>
        <v>148</v>
      </c>
      <c r="U46"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v>
      </c>
      <c r="V46" t="str">
        <f t="shared" ca="1" si="87"/>
        <v>{"dy":20,"sl":1,"id":"Actor1216m","stats":{"tr":3,"trp":6,"str":0,"dex":10,"int":5,"vit":0,"train":0,"wgGr0":0,"wgGr1":0,"wgGr2":0,"wgGr3":18,"wgLk":236}}</v>
      </c>
      <c r="AD46">
        <v>45</v>
      </c>
      <c r="AE46">
        <v>248</v>
      </c>
      <c r="AF46">
        <f>COUNTIF(R:R,AE46)</f>
        <v>1</v>
      </c>
    </row>
    <row r="47" spans="1:32">
      <c r="A47">
        <v>20</v>
      </c>
      <c r="B47">
        <f t="shared" ca="1" si="82"/>
        <v>2</v>
      </c>
      <c r="C47" t="str">
        <f t="shared" ca="1" si="92"/>
        <v>Actor0007m</v>
      </c>
      <c r="D47" t="str">
        <f>IF(ISBLANK(F47),"",
IFERROR(VLOOKUP(F47,[2]ActorTable!$A:$H,MATCH("이름참고",[2]ActorTable!$1:$1,0),0),"캐릭터없음"))</f>
        <v>튤린</v>
      </c>
      <c r="E47" t="str">
        <f t="shared" ca="1" si="93"/>
        <v/>
      </c>
      <c r="F47" t="s">
        <v>380</v>
      </c>
      <c r="G47">
        <v>3</v>
      </c>
      <c r="H47">
        <v>6</v>
      </c>
      <c r="I47">
        <v>10</v>
      </c>
      <c r="J47">
        <v>5</v>
      </c>
      <c r="K47">
        <v>0</v>
      </c>
      <c r="L47">
        <v>0</v>
      </c>
      <c r="M47">
        <v>0</v>
      </c>
      <c r="N47">
        <v>0</v>
      </c>
      <c r="O47">
        <v>0</v>
      </c>
      <c r="P47">
        <v>0</v>
      </c>
      <c r="Q47">
        <v>18</v>
      </c>
      <c r="R47">
        <v>300</v>
      </c>
      <c r="S47" t="str">
        <f>IFERROR(VLOOKUP(R47,[2]WingLookTable!$A:$B,2,0),"캐릭터없음")</f>
        <v>Wing_DustBlueOtherOtherStripeSlow</v>
      </c>
      <c r="T47">
        <f t="shared" ca="1" si="103"/>
        <v>240</v>
      </c>
      <c r="U47"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v>
      </c>
      <c r="V47" t="str">
        <f t="shared" ca="1" si="87"/>
        <v>{"dy":20,"sl":2,"id":"Actor0037m","stats":{"tr":3,"trp":6,"str":10,"dex":5,"int":0,"vit":0,"train":0,"wgGr0":0,"wgGr1":0,"wgGr2":0,"wgGr3":18,"wgLk":300}}</v>
      </c>
      <c r="AD47">
        <v>46</v>
      </c>
      <c r="AE47">
        <v>252</v>
      </c>
      <c r="AF47">
        <f>COUNTIF(R:R,AE47)</f>
        <v>1</v>
      </c>
    </row>
    <row r="48" spans="1:32">
      <c r="A48">
        <v>21</v>
      </c>
      <c r="B48">
        <f t="shared" ca="1" si="82"/>
        <v>1</v>
      </c>
      <c r="C48" t="str">
        <f t="shared" ca="1" si="92"/>
        <v>Actor0125m</v>
      </c>
      <c r="D48" t="str">
        <f>IF(ISBLANK(F48),"",
IFERROR(VLOOKUP(F48,[2]ActorTable!$A:$H,MATCH("이름참고",[2]ActorTable!$1:$1,0),0),"캐릭터없음"))</f>
        <v>케이저</v>
      </c>
      <c r="E48" t="str">
        <f t="shared" ca="1" si="93"/>
        <v/>
      </c>
      <c r="F48" t="s">
        <v>371</v>
      </c>
      <c r="G48">
        <v>3</v>
      </c>
      <c r="H48">
        <v>6</v>
      </c>
      <c r="I48">
        <v>0</v>
      </c>
      <c r="J48">
        <v>0</v>
      </c>
      <c r="K48">
        <v>15</v>
      </c>
      <c r="L48">
        <v>0</v>
      </c>
      <c r="M48">
        <v>0</v>
      </c>
      <c r="N48">
        <v>0</v>
      </c>
      <c r="O48">
        <v>0</v>
      </c>
      <c r="P48">
        <v>0</v>
      </c>
      <c r="Q48">
        <v>18</v>
      </c>
      <c r="R48">
        <v>297</v>
      </c>
      <c r="S48" t="str">
        <f>IFERROR(VLOOKUP(R48,[2]WingLookTable!$A:$B,2,0),"캐릭터없음")</f>
        <v>Wing_DustBlueOtherNoiseOtherFast</v>
      </c>
      <c r="T48">
        <f t="shared" ca="1" si="103"/>
        <v>151</v>
      </c>
      <c r="U48"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v>
      </c>
      <c r="V48" t="str">
        <f t="shared" ca="1" si="87"/>
        <v>{"dy":21,"sl":1,"id":"Actor0113m","stats":{"tr":3,"trp":6,"str":0,"dex":0,"int":15,"vit":0,"train":0,"wgGr0":0,"wgGr1":0,"wgGr2":0,"wgGr3":18,"wgLk":297}}</v>
      </c>
      <c r="AD48">
        <v>47</v>
      </c>
      <c r="AE48">
        <v>256</v>
      </c>
      <c r="AF48">
        <f>COUNTIF(R:R,AE48)</f>
        <v>0</v>
      </c>
    </row>
    <row r="49" spans="1:32">
      <c r="A49">
        <v>21</v>
      </c>
      <c r="B49">
        <f t="shared" ca="1" si="82"/>
        <v>2</v>
      </c>
      <c r="C49" t="str">
        <f t="shared" ca="1" si="92"/>
        <v>Actor3114m</v>
      </c>
      <c r="D49" t="str">
        <f>IF(ISBLANK(F49),"",
IFERROR(VLOOKUP(F49,[2]ActorTable!$A:$H,MATCH("이름참고",[2]ActorTable!$1:$1,0),0),"캐릭터없음"))</f>
        <v>플랜도</v>
      </c>
      <c r="E49" t="str">
        <f t="shared" ca="1" si="93"/>
        <v/>
      </c>
      <c r="F49" t="s">
        <v>339</v>
      </c>
      <c r="G49">
        <v>3</v>
      </c>
      <c r="H49">
        <v>6</v>
      </c>
      <c r="I49">
        <v>5</v>
      </c>
      <c r="J49">
        <v>0</v>
      </c>
      <c r="K49">
        <v>10</v>
      </c>
      <c r="L49">
        <v>0</v>
      </c>
      <c r="M49">
        <v>0</v>
      </c>
      <c r="N49">
        <v>0</v>
      </c>
      <c r="O49">
        <v>0</v>
      </c>
      <c r="P49">
        <v>0</v>
      </c>
      <c r="Q49">
        <v>18</v>
      </c>
      <c r="R49">
        <v>145</v>
      </c>
      <c r="S49" t="str">
        <f>IFERROR(VLOOKUP(R49,[2]WingLookTable!$A:$B,2,0),"캐릭터없음")</f>
        <v>Wing_DustBlueSinePatternFullSlow</v>
      </c>
      <c r="T49">
        <f t="shared" ca="1" si="103"/>
        <v>276</v>
      </c>
      <c r="U49"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v>
      </c>
      <c r="V49" t="str">
        <f t="shared" ca="1" si="87"/>
        <v>{"dy":21,"sl":2,"id":"Actor1039m","stats":{"tr":3,"trp":6,"str":5,"dex":0,"int":10,"vit":0,"train":0,"wgGr0":0,"wgGr1":0,"wgGr2":0,"wgGr3":18,"wgLk":145}}</v>
      </c>
      <c r="AD49">
        <v>48</v>
      </c>
      <c r="AE49">
        <v>260</v>
      </c>
      <c r="AF49">
        <f>COUNTIF(R:R,AE49)</f>
        <v>1</v>
      </c>
    </row>
    <row r="50" spans="1:32">
      <c r="A50">
        <v>22</v>
      </c>
      <c r="B50">
        <f t="shared" ca="1" si="82"/>
        <v>1</v>
      </c>
      <c r="C50" t="str">
        <f t="shared" ref="C50" ca="1" si="108">VLOOKUP(RANDBETWEEN(1,COUNTA(Z:Z)-1),Z:AA,2,0)</f>
        <v>Actor1005m</v>
      </c>
      <c r="D50" t="str">
        <f>IF(ISBLANK(F50),"",
IFERROR(VLOOKUP(F50,[2]ActorTable!$A:$H,MATCH("이름참고",[2]ActorTable!$1:$1,0),0),"캐릭터없음"))</f>
        <v>프리스</v>
      </c>
      <c r="E50" t="str">
        <f t="shared" ref="E50" ca="1" si="109">IF(AND(B50&lt;=OFFSET(B50,1,0),NOT(ISBLANK(F50))),
IF(F50=OFFSET(F50,1,0),"같음",""),"")</f>
        <v/>
      </c>
      <c r="F50" t="s">
        <v>367</v>
      </c>
      <c r="G50">
        <v>3</v>
      </c>
      <c r="H50">
        <v>6</v>
      </c>
      <c r="I50">
        <v>0</v>
      </c>
      <c r="J50">
        <v>10</v>
      </c>
      <c r="K50">
        <v>5</v>
      </c>
      <c r="L50">
        <v>0</v>
      </c>
      <c r="M50">
        <v>0</v>
      </c>
      <c r="N50">
        <v>0</v>
      </c>
      <c r="O50">
        <v>0</v>
      </c>
      <c r="P50">
        <v>0</v>
      </c>
      <c r="Q50">
        <v>18</v>
      </c>
      <c r="R50">
        <v>352</v>
      </c>
      <c r="S50" t="str">
        <f>IFERROR(VLOOKUP(R50,[2]WingLookTable!$A:$B,2,0),"캐릭터없음")</f>
        <v>Wing_GreenOtherOtherFullFast</v>
      </c>
      <c r="T50">
        <f t="shared" ref="T50" ca="1" si="110">VLOOKUP(RANDBETWEEN(1,COUNTA(AD:AD)-1),AD:AE,2,0)</f>
        <v>151</v>
      </c>
      <c r="U50" t="str">
        <f t="shared" ref="U50" ca="1" si="111">IF(ROW()=2,V50,OFFSET(U50,-1,0)&amp;IF(LEN(V50)=0,"",","&amp;V50))</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v>
      </c>
      <c r="V50" t="str">
        <f t="shared" ca="1" si="87"/>
        <v>{"dy":22,"sl":1,"id":"Actor0125m","stats":{"tr":3,"trp":6,"str":0,"dex":10,"int":5,"vit":0,"train":0,"wgGr0":0,"wgGr1":0,"wgGr2":0,"wgGr3":18,"wgLk":352}}</v>
      </c>
      <c r="AD50">
        <v>49</v>
      </c>
      <c r="AE50">
        <v>264</v>
      </c>
      <c r="AF50">
        <f>COUNTIF(R:R,AE50)</f>
        <v>2</v>
      </c>
    </row>
    <row r="51" spans="1:32">
      <c r="A51">
        <v>22</v>
      </c>
      <c r="B51">
        <f t="shared" ca="1" si="82"/>
        <v>2</v>
      </c>
      <c r="C51" t="str">
        <f t="shared" ref="C51" ca="1" si="112">VLOOKUP(RANDBETWEEN(1,COUNTA(Z:Z)-1),Z:AA,2,0)</f>
        <v>Actor1216m</v>
      </c>
      <c r="D51" t="str">
        <f>IF(ISBLANK(F51),"",
IFERROR(VLOOKUP(F51,[2]ActorTable!$A:$H,MATCH("이름참고",[2]ActorTable!$1:$1,0),0),"캐릭터없음"))</f>
        <v>클라크</v>
      </c>
      <c r="E51" t="str">
        <f t="shared" ref="E51" ca="1" si="113">IF(AND(B51&lt;=OFFSET(B51,1,0),NOT(ISBLANK(F51))),
IF(F51=OFFSET(F51,1,0),"같음",""),"")</f>
        <v/>
      </c>
      <c r="F51" t="s">
        <v>370</v>
      </c>
      <c r="G51">
        <v>3</v>
      </c>
      <c r="H51">
        <v>6</v>
      </c>
      <c r="I51">
        <v>0</v>
      </c>
      <c r="J51">
        <v>5</v>
      </c>
      <c r="K51">
        <v>10</v>
      </c>
      <c r="L51">
        <v>0</v>
      </c>
      <c r="M51">
        <v>0</v>
      </c>
      <c r="N51">
        <v>0</v>
      </c>
      <c r="O51">
        <v>0</v>
      </c>
      <c r="P51">
        <v>0</v>
      </c>
      <c r="Q51">
        <v>18</v>
      </c>
      <c r="R51">
        <v>199</v>
      </c>
      <c r="S51" t="str">
        <f>IFERROR(VLOOKUP(R51,[2]WingLookTable!$A:$B,2,0),"캐릭터없음")</f>
        <v>Wing_FireFullNoiseOtherSlow</v>
      </c>
      <c r="T51">
        <f t="shared" ref="T51" ca="1" si="114">VLOOKUP(RANDBETWEEN(1,COUNTA(AD:AD)-1),AD:AE,2,0)</f>
        <v>109</v>
      </c>
      <c r="U51" t="str">
        <f t="shared" ref="U51" ca="1" si="115">IF(ROW()=2,V51,OFFSET(U51,-1,0)&amp;IF(LEN(V51)=0,"",","&amp;V51))</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v>
      </c>
      <c r="V51" t="str">
        <f t="shared" ca="1" si="87"/>
        <v>{"dy":22,"sl":2,"id":"Actor2011m","stats":{"tr":3,"trp":6,"str":0,"dex":5,"int":10,"vit":0,"train":0,"wgGr0":0,"wgGr1":0,"wgGr2":0,"wgGr3":18,"wgLk":199}}</v>
      </c>
      <c r="AD51">
        <v>50</v>
      </c>
      <c r="AE51">
        <v>268</v>
      </c>
      <c r="AF51">
        <f>COUNTIF(R:R,AE51)</f>
        <v>1</v>
      </c>
    </row>
    <row r="52" spans="1:32">
      <c r="A52">
        <v>23</v>
      </c>
      <c r="B52">
        <f t="shared" ca="1" si="82"/>
        <v>1</v>
      </c>
      <c r="C52" t="str">
        <f t="shared" ref="C52" ca="1" si="116">VLOOKUP(RANDBETWEEN(1,COUNTA(Z:Z)-1),Z:AA,2,0)</f>
        <v>Actor2120m</v>
      </c>
      <c r="D52" t="str">
        <f>IF(ISBLANK(F52),"",
IFERROR(VLOOKUP(F52,[2]ActorTable!$A:$H,MATCH("이름참고",[2]ActorTable!$1:$1,0),0),"캐릭터없음"))</f>
        <v>린하이</v>
      </c>
      <c r="E52" t="str">
        <f t="shared" ref="E52" ca="1" si="117">IF(AND(B52&lt;=OFFSET(B52,1,0),NOT(ISBLANK(F52))),
IF(F52=OFFSET(F52,1,0),"같음",""),"")</f>
        <v/>
      </c>
      <c r="F52" t="s">
        <v>507</v>
      </c>
      <c r="G52">
        <v>3</v>
      </c>
      <c r="H52">
        <v>6</v>
      </c>
      <c r="I52">
        <v>8</v>
      </c>
      <c r="J52">
        <v>0</v>
      </c>
      <c r="K52">
        <v>0</v>
      </c>
      <c r="L52">
        <v>7</v>
      </c>
      <c r="M52">
        <v>0</v>
      </c>
      <c r="N52">
        <v>0</v>
      </c>
      <c r="O52">
        <v>0</v>
      </c>
      <c r="P52">
        <v>0</v>
      </c>
      <c r="Q52">
        <v>18</v>
      </c>
      <c r="R52">
        <v>248</v>
      </c>
      <c r="S52" t="str">
        <f>IFERROR(VLOOKUP(R52,[2]WingLookTable!$A:$B,2,0),"캐릭터없음")</f>
        <v>Wing_RedOtherOtherFullFast</v>
      </c>
      <c r="T52">
        <f t="shared" ref="T52" ca="1" si="118">VLOOKUP(RANDBETWEEN(1,COUNTA(AD:AD)-1),AD:AE,2,0)</f>
        <v>137</v>
      </c>
      <c r="U52" t="str">
        <f t="shared" ref="U52" ca="1" si="119">IF(ROW()=2,V52,OFFSET(U52,-1,0)&amp;IF(LEN(V52)=0,"",","&amp;V52))</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v>
      </c>
      <c r="V52" t="str">
        <f t="shared" ca="1" si="87"/>
        <v>{"dy":23,"sl":1,"id":"Actor2235m","stats":{"tr":3,"trp":6,"str":8,"dex":0,"int":0,"vit":7,"train":0,"wgGr0":0,"wgGr1":0,"wgGr2":0,"wgGr3":18,"wgLk":248}}</v>
      </c>
      <c r="AD52">
        <v>51</v>
      </c>
      <c r="AE52">
        <v>272</v>
      </c>
      <c r="AF52">
        <f>COUNTIF(R:R,AE52)</f>
        <v>1</v>
      </c>
    </row>
    <row r="53" spans="1:32">
      <c r="A53">
        <v>23</v>
      </c>
      <c r="B53">
        <f t="shared" ca="1" si="82"/>
        <v>2</v>
      </c>
      <c r="C53" t="str">
        <f t="shared" ref="C53" ca="1" si="120">VLOOKUP(RANDBETWEEN(1,COUNTA(Z:Z)-1),Z:AA,2,0)</f>
        <v>Actor3114m</v>
      </c>
      <c r="D53" t="str">
        <f>IF(ISBLANK(F53),"",
IFERROR(VLOOKUP(F53,[2]ActorTable!$A:$H,MATCH("이름참고",[2]ActorTable!$1:$1,0),0),"캐릭터없음"))</f>
        <v>오비우스</v>
      </c>
      <c r="E53" t="str">
        <f t="shared" ref="E53" ca="1" si="121">IF(AND(B53&lt;=OFFSET(B53,1,0),NOT(ISBLANK(F53))),
IF(F53=OFFSET(F53,1,0),"같음",""),"")</f>
        <v/>
      </c>
      <c r="F53" t="s">
        <v>349</v>
      </c>
      <c r="G53">
        <v>3</v>
      </c>
      <c r="H53">
        <v>6</v>
      </c>
      <c r="I53">
        <v>0</v>
      </c>
      <c r="J53">
        <v>8</v>
      </c>
      <c r="K53">
        <v>7</v>
      </c>
      <c r="L53">
        <v>0</v>
      </c>
      <c r="M53">
        <v>0</v>
      </c>
      <c r="N53">
        <v>0</v>
      </c>
      <c r="O53">
        <v>0</v>
      </c>
      <c r="P53">
        <v>0</v>
      </c>
      <c r="Q53">
        <v>18</v>
      </c>
      <c r="R53">
        <v>190</v>
      </c>
      <c r="S53" t="str">
        <f>IFERROR(VLOOKUP(R53,[2]WingLookTable!$A:$B,2,0),"캐릭터없음")</f>
        <v>Wing_DustYellowNoisePatternStripeSlow</v>
      </c>
      <c r="T53">
        <f t="shared" ref="T53" ca="1" si="122">VLOOKUP(RANDBETWEEN(1,COUNTA(AD:AD)-1),AD:AE,2,0)</f>
        <v>272</v>
      </c>
      <c r="U53" t="str">
        <f t="shared" ref="U53" ca="1" si="123">IF(ROW()=2,V53,OFFSET(U53,-1,0)&amp;IF(LEN(V53)=0,"",","&amp;V53))</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v>
      </c>
      <c r="V53" t="str">
        <f t="shared" ca="1" si="87"/>
        <v>{"dy":23,"sl":2,"id":"Actor1141m","stats":{"tr":3,"trp":6,"str":0,"dex":8,"int":7,"vit":0,"train":0,"wgGr0":0,"wgGr1":0,"wgGr2":0,"wgGr3":18,"wgLk":190}}</v>
      </c>
      <c r="AD53">
        <v>52</v>
      </c>
      <c r="AE53">
        <v>276</v>
      </c>
      <c r="AF53">
        <f>COUNTIF(R:R,AE53)</f>
        <v>1</v>
      </c>
    </row>
    <row r="54" spans="1:32">
      <c r="A54">
        <v>23</v>
      </c>
      <c r="B54">
        <f t="shared" ref="B54" ca="1" si="124">IF(A54&lt;&gt;OFFSET(A54,-1,0),1,OFFSET(B54,-1,0)+1)</f>
        <v>3</v>
      </c>
      <c r="C54" t="str">
        <f t="shared" ref="C54" ca="1" si="125">VLOOKUP(RANDBETWEEN(1,COUNTA(Z:Z)-1),Z:AA,2,0)</f>
        <v>Actor1109m</v>
      </c>
      <c r="D54" t="str">
        <f>IF(ISBLANK(F54),"",
IFERROR(VLOOKUP(F54,[2]ActorTable!$A:$H,MATCH("이름참고",[2]ActorTable!$1:$1,0),0),"캐릭터없음"))</f>
        <v>도스로프</v>
      </c>
      <c r="E54" t="str">
        <f t="shared" ref="E54" ca="1" si="126">IF(AND(B54&lt;=OFFSET(B54,1,0),NOT(ISBLANK(F54))),
IF(F54=OFFSET(F54,1,0),"같음",""),"")</f>
        <v/>
      </c>
      <c r="F54" t="s">
        <v>391</v>
      </c>
      <c r="G54">
        <v>3</v>
      </c>
      <c r="H54">
        <v>6</v>
      </c>
      <c r="I54">
        <v>0</v>
      </c>
      <c r="J54">
        <v>15</v>
      </c>
      <c r="K54">
        <v>0</v>
      </c>
      <c r="L54">
        <v>0</v>
      </c>
      <c r="M54">
        <v>0</v>
      </c>
      <c r="N54">
        <v>0</v>
      </c>
      <c r="O54">
        <v>0</v>
      </c>
      <c r="P54">
        <v>0</v>
      </c>
      <c r="Q54">
        <v>18</v>
      </c>
      <c r="R54">
        <v>151</v>
      </c>
      <c r="S54" t="str">
        <f>IFERROR(VLOOKUP(R54,[2]WingLookTable!$A:$B,2,0),"캐릭터없음")</f>
        <v>Wing_DustCyanSineOtherFullFast</v>
      </c>
      <c r="T54">
        <f t="shared" ref="T54" ca="1" si="127">VLOOKUP(RANDBETWEEN(1,COUNTA(AD:AD)-1),AD:AE,2,0)</f>
        <v>256</v>
      </c>
      <c r="U54" t="str">
        <f t="shared" ref="U54" ca="1" si="128">IF(ROW()=2,V54,OFFSET(U54,-1,0)&amp;IF(LEN(V54)=0,"",","&amp;V54))</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v>
      </c>
      <c r="V54" t="str">
        <f t="shared" ref="V54" ca="1" si="129">"{"""&amp;A$1&amp;""":"&amp;A54
&amp;","""&amp;B$1&amp;""":"&amp;B54
&amp;IF(LEN(F54)=0,"",","""&amp;F$1&amp;""":"""&amp;F54&amp;"""")
&amp;IF(LEN(F54)=0,"",",""stats"":{")
&amp;IF(LEN(F54)=0,"",""""&amp;G$1&amp;""":"&amp;G54)
&amp;IF(LEN(F54)=0,"",","""&amp;H$1&amp;""":"&amp;H54)
&amp;IF(LEN(F54)=0,"",","""&amp;I$1&amp;""":"&amp;I54)
&amp;IF(LEN(F54)=0,"",","""&amp;J$1&amp;""":"&amp;J54)
&amp;IF(LEN(F54)=0,"",","""&amp;K$1&amp;""":"&amp;K54)
&amp;IF(LEN(F54)=0,"",","""&amp;L$1&amp;""":"&amp;L54)
&amp;IF(LEN(F54)=0,"",","""&amp;M$1&amp;""":"&amp;M54)
&amp;IF(LEN(F54)=0,"",","""&amp;N$1&amp;""":"&amp;N54)
&amp;IF(LEN(F54)=0,"",","""&amp;O$1&amp;""":"&amp;O54)
&amp;IF(LEN(F54)=0,"",","""&amp;P$1&amp;""":"&amp;P54)
&amp;IF(LEN(F54)=0,"",","""&amp;Q$1&amp;""":"&amp;Q54)
&amp;IF(LEN(F54)=0,"",","""&amp;R$1&amp;""":"&amp;R54)
&amp;IF(LEN(F54)=0,"","}")&amp;"}"</f>
        <v>{"dy":23,"sl":3,"id":"Actor0030m","stats":{"tr":3,"trp":6,"str":0,"dex":15,"int":0,"vit":0,"train":0,"wgGr0":0,"wgGr1":0,"wgGr2":0,"wgGr3":18,"wgLk":151}}</v>
      </c>
      <c r="AD54">
        <v>53</v>
      </c>
      <c r="AE54">
        <v>280</v>
      </c>
      <c r="AF54">
        <f>COUNTIF(R:R,AE54)</f>
        <v>1</v>
      </c>
    </row>
    <row r="55" spans="1:32">
      <c r="A55">
        <v>24</v>
      </c>
      <c r="B55">
        <f t="shared" ca="1" si="82"/>
        <v>1</v>
      </c>
      <c r="C55" t="str">
        <f t="shared" ca="1" si="92"/>
        <v>Actor0024m</v>
      </c>
      <c r="D55" t="str">
        <f>IF(ISBLANK(F55),"",
IFERROR(VLOOKUP(F55,[2]ActorTable!$A:$H,MATCH("이름참고",[2]ActorTable!$1:$1,0),0),"캐릭터없음"))</f>
        <v>나인</v>
      </c>
      <c r="E55" t="str">
        <f t="shared" ca="1" si="93"/>
        <v/>
      </c>
      <c r="F55" t="s">
        <v>508</v>
      </c>
      <c r="G55">
        <v>3</v>
      </c>
      <c r="H55">
        <v>6</v>
      </c>
      <c r="I55">
        <v>10</v>
      </c>
      <c r="J55">
        <v>5</v>
      </c>
      <c r="K55">
        <v>0</v>
      </c>
      <c r="L55">
        <v>0</v>
      </c>
      <c r="M55">
        <v>0</v>
      </c>
      <c r="N55">
        <v>0</v>
      </c>
      <c r="O55">
        <v>0</v>
      </c>
      <c r="P55">
        <v>0</v>
      </c>
      <c r="Q55">
        <v>18</v>
      </c>
      <c r="R55">
        <v>268</v>
      </c>
      <c r="S55" t="str">
        <f>IFERROR(VLOOKUP(R55,[2]WingLookTable!$A:$B,2,0),"캐릭터없음")</f>
        <v>Wing_SkySineSineFullSlow</v>
      </c>
      <c r="T55">
        <f t="shared" ca="1" si="103"/>
        <v>318</v>
      </c>
      <c r="U55"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v>
      </c>
      <c r="V55" t="str">
        <f t="shared" ca="1" si="87"/>
        <v>{"dy":24,"sl":1,"id":"Actor0236m","stats":{"tr":3,"trp":6,"str":10,"dex":5,"int":0,"vit":0,"train":0,"wgGr0":0,"wgGr1":0,"wgGr2":0,"wgGr3":18,"wgLk":268}}</v>
      </c>
      <c r="AD55">
        <v>54</v>
      </c>
      <c r="AE55">
        <v>284</v>
      </c>
      <c r="AF55">
        <f>COUNTIF(R:R,AE55)</f>
        <v>1</v>
      </c>
    </row>
    <row r="56" spans="1:32">
      <c r="A56">
        <v>24</v>
      </c>
      <c r="B56">
        <f t="shared" ca="1" si="82"/>
        <v>2</v>
      </c>
      <c r="C56" t="str">
        <f t="shared" ca="1" si="92"/>
        <v>Actor2128m</v>
      </c>
      <c r="D56" t="str">
        <f>IF(ISBLANK(F56),"",
IFERROR(VLOOKUP(F56,[2]ActorTable!$A:$H,MATCH("이름참고",[2]ActorTable!$1:$1,0),0),"캐릭터없음"))</f>
        <v>카츄진</v>
      </c>
      <c r="E56" t="str">
        <f t="shared" ca="1" si="93"/>
        <v/>
      </c>
      <c r="F56" t="s">
        <v>354</v>
      </c>
      <c r="G56">
        <v>3</v>
      </c>
      <c r="H56">
        <v>6</v>
      </c>
      <c r="I56">
        <v>5</v>
      </c>
      <c r="J56">
        <v>10</v>
      </c>
      <c r="K56">
        <v>0</v>
      </c>
      <c r="L56">
        <v>0</v>
      </c>
      <c r="M56">
        <v>0</v>
      </c>
      <c r="N56">
        <v>0</v>
      </c>
      <c r="O56">
        <v>0</v>
      </c>
      <c r="P56">
        <v>0</v>
      </c>
      <c r="Q56">
        <v>18</v>
      </c>
      <c r="R56">
        <v>226</v>
      </c>
      <c r="S56" t="str">
        <f>IFERROR(VLOOKUP(R56,[2]WingLookTable!$A:$B,2,0),"캐릭터없음")</f>
        <v>Wing_MultiOtherNoiseFullFast</v>
      </c>
      <c r="T56">
        <f t="shared" ca="1" si="103"/>
        <v>117</v>
      </c>
      <c r="U56"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v>
      </c>
      <c r="V56" t="str">
        <f t="shared" ca="1" si="87"/>
        <v>{"dy":24,"sl":2,"id":"Actor3117m","stats":{"tr":3,"trp":6,"str":5,"dex":10,"int":0,"vit":0,"train":0,"wgGr0":0,"wgGr1":0,"wgGr2":0,"wgGr3":18,"wgLk":226}}</v>
      </c>
      <c r="AD56">
        <v>55</v>
      </c>
      <c r="AE56">
        <v>288</v>
      </c>
      <c r="AF56">
        <f>COUNTIF(R:R,AE56)</f>
        <v>1</v>
      </c>
    </row>
    <row r="57" spans="1:32">
      <c r="A57">
        <v>24</v>
      </c>
      <c r="B57">
        <f t="shared" ref="B57" ca="1" si="130">IF(A57&lt;&gt;OFFSET(A57,-1,0),1,OFFSET(B57,-1,0)+1)</f>
        <v>3</v>
      </c>
      <c r="C57" t="str">
        <f t="shared" ca="1" si="92"/>
        <v>Actor1218m</v>
      </c>
      <c r="D57" t="str">
        <f>IF(ISBLANK(F57),"",
IFERROR(VLOOKUP(F57,[2]ActorTable!$A:$H,MATCH("이름참고",[2]ActorTable!$1:$1,0),0),"캐릭터없음"))</f>
        <v>솔</v>
      </c>
      <c r="E57" t="str">
        <f t="shared" ca="1" si="93"/>
        <v/>
      </c>
      <c r="F57" t="s">
        <v>412</v>
      </c>
      <c r="G57">
        <v>3</v>
      </c>
      <c r="H57">
        <v>6</v>
      </c>
      <c r="I57">
        <v>0</v>
      </c>
      <c r="J57">
        <v>0</v>
      </c>
      <c r="K57">
        <v>15</v>
      </c>
      <c r="L57">
        <v>0</v>
      </c>
      <c r="M57">
        <v>0</v>
      </c>
      <c r="N57">
        <v>0</v>
      </c>
      <c r="O57">
        <v>0</v>
      </c>
      <c r="P57">
        <v>0</v>
      </c>
      <c r="Q57">
        <v>18</v>
      </c>
      <c r="R57">
        <v>214</v>
      </c>
      <c r="S57" t="str">
        <f>IFERROR(VLOOKUP(R57,[2]WingLookTable!$A:$B,2,0),"캐릭터없음")</f>
        <v>Wing_GrayStripeSineFullFast</v>
      </c>
      <c r="T57">
        <f t="shared" ca="1" si="103"/>
        <v>157</v>
      </c>
      <c r="U57"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v>
      </c>
      <c r="V57" t="str">
        <f t="shared" ref="V57" ca="1" si="131">"{"""&amp;A$1&amp;""":"&amp;A57
&amp;","""&amp;B$1&amp;""":"&amp;B57
&amp;IF(LEN(F57)=0,"",","""&amp;F$1&amp;""":"""&amp;F57&amp;"""")
&amp;IF(LEN(F57)=0,"",",""stats"":{")
&amp;IF(LEN(F57)=0,"",""""&amp;G$1&amp;""":"&amp;G57)
&amp;IF(LEN(F57)=0,"",","""&amp;H$1&amp;""":"&amp;H57)
&amp;IF(LEN(F57)=0,"",","""&amp;I$1&amp;""":"&amp;I57)
&amp;IF(LEN(F57)=0,"",","""&amp;J$1&amp;""":"&amp;J57)
&amp;IF(LEN(F57)=0,"",","""&amp;K$1&amp;""":"&amp;K57)
&amp;IF(LEN(F57)=0,"",","""&amp;L$1&amp;""":"&amp;L57)
&amp;IF(LEN(F57)=0,"",","""&amp;M$1&amp;""":"&amp;M57)
&amp;IF(LEN(F57)=0,"",","""&amp;N$1&amp;""":"&amp;N57)
&amp;IF(LEN(F57)=0,"",","""&amp;O$1&amp;""":"&amp;O57)
&amp;IF(LEN(F57)=0,"",","""&amp;P$1&amp;""":"&amp;P57)
&amp;IF(LEN(F57)=0,"",","""&amp;Q$1&amp;""":"&amp;Q57)
&amp;IF(LEN(F57)=0,"",","""&amp;R$1&amp;""":"&amp;R57)
&amp;IF(LEN(F57)=0,"","}")&amp;"}"</f>
        <v>{"dy":24,"sl":3,"id":"Actor2015m","stats":{"tr":3,"trp":6,"str":0,"dex":0,"int":15,"vit":0,"train":0,"wgGr0":0,"wgGr1":0,"wgGr2":0,"wgGr3":18,"wgLk":214}}</v>
      </c>
      <c r="AD57">
        <v>56</v>
      </c>
      <c r="AE57">
        <v>291</v>
      </c>
      <c r="AF57">
        <f>COUNTIF(R:R,AE57)</f>
        <v>1</v>
      </c>
    </row>
    <row r="58" spans="1:32">
      <c r="A58">
        <v>25</v>
      </c>
      <c r="B58">
        <f t="shared" ca="1" si="82"/>
        <v>1</v>
      </c>
      <c r="C58" t="str">
        <f t="shared" ca="1" si="92"/>
        <v>Actor0201m</v>
      </c>
      <c r="D58" t="str">
        <f>IF(ISBLANK(F58),"",
IFERROR(VLOOKUP(F58,[2]ActorTable!$A:$H,MATCH("이름참고",[2]ActorTable!$1:$1,0),0),"캐릭터없음"))</f>
        <v>닉스</v>
      </c>
      <c r="E58" t="str">
        <f t="shared" ca="1" si="93"/>
        <v/>
      </c>
      <c r="F58" t="s">
        <v>319</v>
      </c>
      <c r="G58">
        <v>3</v>
      </c>
      <c r="H58">
        <v>6</v>
      </c>
      <c r="I58">
        <v>15</v>
      </c>
      <c r="J58">
        <v>0</v>
      </c>
      <c r="K58">
        <v>0</v>
      </c>
      <c r="L58">
        <v>0</v>
      </c>
      <c r="M58">
        <v>0</v>
      </c>
      <c r="N58">
        <v>0</v>
      </c>
      <c r="O58">
        <v>0</v>
      </c>
      <c r="P58">
        <v>0</v>
      </c>
      <c r="Q58">
        <v>18</v>
      </c>
      <c r="R58">
        <v>264</v>
      </c>
      <c r="S58" t="str">
        <f>IFERROR(VLOOKUP(R58,[2]WingLookTable!$A:$B,2,0),"캐릭터없음")</f>
        <v>Wing_SkySineNoneFullFast</v>
      </c>
      <c r="T58">
        <f t="shared" ca="1" si="103"/>
        <v>328</v>
      </c>
      <c r="U58"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v>
      </c>
      <c r="V58" t="str">
        <f t="shared" ca="1" si="87"/>
        <v>{"dy":25,"sl":1,"id":"Actor1109m","stats":{"tr":3,"trp":6,"str":15,"dex":0,"int":0,"vit":0,"train":0,"wgGr0":0,"wgGr1":0,"wgGr2":0,"wgGr3":18,"wgLk":264}}</v>
      </c>
      <c r="AD58">
        <v>57</v>
      </c>
      <c r="AE58">
        <v>294</v>
      </c>
      <c r="AF58">
        <f>COUNTIF(R:R,AE58)</f>
        <v>0</v>
      </c>
    </row>
    <row r="59" spans="1:32">
      <c r="A59">
        <v>25</v>
      </c>
      <c r="B59">
        <f t="shared" ca="1" si="82"/>
        <v>2</v>
      </c>
      <c r="C59" t="str">
        <f t="shared" ca="1" si="92"/>
        <v>Actor0201m</v>
      </c>
      <c r="D59" t="str">
        <f>IF(ISBLANK(F59),"",
IFERROR(VLOOKUP(F59,[2]ActorTable!$A:$H,MATCH("이름참고",[2]ActorTable!$1:$1,0),0),"캐릭터없음"))</f>
        <v>러센트</v>
      </c>
      <c r="E59" t="str">
        <f t="shared" ca="1" si="93"/>
        <v/>
      </c>
      <c r="F59" t="s">
        <v>385</v>
      </c>
      <c r="G59">
        <v>3</v>
      </c>
      <c r="H59">
        <v>6</v>
      </c>
      <c r="I59">
        <v>10</v>
      </c>
      <c r="J59">
        <v>0</v>
      </c>
      <c r="K59">
        <v>0</v>
      </c>
      <c r="L59">
        <v>5</v>
      </c>
      <c r="M59">
        <v>0</v>
      </c>
      <c r="N59">
        <v>0</v>
      </c>
      <c r="O59">
        <v>0</v>
      </c>
      <c r="P59">
        <v>0</v>
      </c>
      <c r="Q59">
        <v>18</v>
      </c>
      <c r="R59">
        <v>344</v>
      </c>
      <c r="S59" t="str">
        <f>IFERROR(VLOOKUP(R59,[2]WingLookTable!$A:$B,2,0),"캐릭터없음")</f>
        <v>Wing_DustYellowOtherStripeFullSlow</v>
      </c>
      <c r="T59">
        <f t="shared" ca="1" si="103"/>
        <v>214</v>
      </c>
      <c r="U59"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v>
      </c>
      <c r="V59" t="str">
        <f t="shared" ca="1" si="87"/>
        <v>{"dy":25,"sl":2,"id":"Actor0024m","stats":{"tr":3,"trp":6,"str":10,"dex":0,"int":0,"vit":5,"train":0,"wgGr0":0,"wgGr1":0,"wgGr2":0,"wgGr3":18,"wgLk":344}}</v>
      </c>
      <c r="AD59">
        <v>58</v>
      </c>
      <c r="AE59">
        <v>297</v>
      </c>
      <c r="AF59">
        <f>COUNTIF(R:R,AE59)</f>
        <v>1</v>
      </c>
    </row>
    <row r="60" spans="1:32">
      <c r="A60">
        <v>26</v>
      </c>
      <c r="B60">
        <f t="shared" ca="1" si="82"/>
        <v>1</v>
      </c>
      <c r="C60" t="str">
        <f t="shared" ref="C60:C61" ca="1" si="132">VLOOKUP(RANDBETWEEN(1,COUNTA(Z:Z)-1),Z:AA,2,0)</f>
        <v>Actor0201m</v>
      </c>
      <c r="D60" t="str">
        <f>IF(ISBLANK(F60),"",
IFERROR(VLOOKUP(F60,[2]ActorTable!$A:$H,MATCH("이름참고",[2]ActorTable!$1:$1,0),0),"캐릭터없음"))</f>
        <v>베이</v>
      </c>
      <c r="E60" t="str">
        <f t="shared" ref="E60:E61" ca="1" si="133">IF(AND(B60&lt;=OFFSET(B60,1,0),NOT(ISBLANK(F60))),
IF(F60=OFFSET(F60,1,0),"같음",""),"")</f>
        <v/>
      </c>
      <c r="F60" t="s">
        <v>315</v>
      </c>
      <c r="G60">
        <v>3</v>
      </c>
      <c r="H60">
        <v>6</v>
      </c>
      <c r="I60">
        <v>8</v>
      </c>
      <c r="J60">
        <v>7</v>
      </c>
      <c r="K60">
        <v>0</v>
      </c>
      <c r="L60">
        <v>0</v>
      </c>
      <c r="M60">
        <v>0</v>
      </c>
      <c r="N60">
        <v>0</v>
      </c>
      <c r="O60">
        <v>0</v>
      </c>
      <c r="P60">
        <v>0</v>
      </c>
      <c r="Q60">
        <v>18</v>
      </c>
      <c r="R60">
        <v>284</v>
      </c>
      <c r="S60" t="str">
        <f>IFERROR(VLOOKUP(R60,[2]WingLookTable!$A:$B,2,0),"캐릭터없음")</f>
        <v>Wing_YellowOtherNoiseStripeFast</v>
      </c>
      <c r="T60">
        <f t="shared" ref="T60" ca="1" si="134">VLOOKUP(RANDBETWEEN(1,COUNTA(AD:AD)-1),AD:AE,2,0)</f>
        <v>276</v>
      </c>
      <c r="U60"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v>
      </c>
      <c r="V60" t="str">
        <f t="shared" ref="V60" ca="1" si="135">"{"""&amp;A$1&amp;""":"&amp;A60
&amp;","""&amp;B$1&amp;""":"&amp;B60
&amp;IF(LEN(F60)=0,"",","""&amp;F$1&amp;""":"""&amp;F60&amp;"""")
&amp;IF(LEN(F60)=0,"",",""stats"":{")
&amp;IF(LEN(F60)=0,"",""""&amp;G$1&amp;""":"&amp;G60)
&amp;IF(LEN(F60)=0,"",","""&amp;H$1&amp;""":"&amp;H60)
&amp;IF(LEN(F60)=0,"",","""&amp;I$1&amp;""":"&amp;I60)
&amp;IF(LEN(F60)=0,"",","""&amp;J$1&amp;""":"&amp;J60)
&amp;IF(LEN(F60)=0,"",","""&amp;K$1&amp;""":"&amp;K60)
&amp;IF(LEN(F60)=0,"",","""&amp;L$1&amp;""":"&amp;L60)
&amp;IF(LEN(F60)=0,"",","""&amp;M$1&amp;""":"&amp;M60)
&amp;IF(LEN(F60)=0,"",","""&amp;N$1&amp;""":"&amp;N60)
&amp;IF(LEN(F60)=0,"",","""&amp;O$1&amp;""":"&amp;O60)
&amp;IF(LEN(F60)=0,"",","""&amp;P$1&amp;""":"&amp;P60)
&amp;IF(LEN(F60)=0,"",","""&amp;Q$1&amp;""":"&amp;Q60)
&amp;IF(LEN(F60)=0,"",","""&amp;R$1&amp;""":"&amp;R60)
&amp;IF(LEN(F60)=0,"","}")&amp;"}"</f>
        <v>{"dy":26,"sl":1,"id":"Actor0104m","stats":{"tr":3,"trp":6,"str":8,"dex":7,"int":0,"vit":0,"train":0,"wgGr0":0,"wgGr1":0,"wgGr2":0,"wgGr3":18,"wgLk":284}}</v>
      </c>
      <c r="AD60">
        <v>59</v>
      </c>
      <c r="AE60">
        <v>300</v>
      </c>
      <c r="AF60">
        <f>COUNTIF(R:R,AE60)</f>
        <v>1</v>
      </c>
    </row>
    <row r="61" spans="1:32">
      <c r="A61">
        <v>26</v>
      </c>
      <c r="B61">
        <f t="shared" ca="1" si="82"/>
        <v>2</v>
      </c>
      <c r="C61" t="str">
        <f t="shared" ca="1" si="132"/>
        <v>Actor1005m</v>
      </c>
      <c r="D61" t="str">
        <f>IF(ISBLANK(F61),"",
IFERROR(VLOOKUP(F61,[2]ActorTable!$A:$H,MATCH("이름참고",[2]ActorTable!$1:$1,0),0),"캐릭터없음"))</f>
        <v>클라크</v>
      </c>
      <c r="E61" t="str">
        <f t="shared" ca="1" si="133"/>
        <v/>
      </c>
      <c r="F61" t="s">
        <v>370</v>
      </c>
      <c r="G61">
        <v>3</v>
      </c>
      <c r="H61">
        <v>6</v>
      </c>
      <c r="I61">
        <v>8</v>
      </c>
      <c r="J61">
        <v>0</v>
      </c>
      <c r="K61">
        <v>7</v>
      </c>
      <c r="L61">
        <v>0</v>
      </c>
      <c r="M61">
        <v>0</v>
      </c>
      <c r="N61">
        <v>0</v>
      </c>
      <c r="O61">
        <v>0</v>
      </c>
      <c r="P61">
        <v>0</v>
      </c>
      <c r="Q61">
        <v>18</v>
      </c>
      <c r="R61">
        <v>360</v>
      </c>
      <c r="S61" t="str">
        <f>IFERROR(VLOOKUP(R61,[2]WingLookTable!$A:$B,2,0),"캐릭터없음")</f>
        <v>Wing_MultiFullSineStripeSlow</v>
      </c>
      <c r="T61">
        <f t="shared" ref="T61" ca="1" si="136">VLOOKUP(RANDBETWEEN(1,COUNTA(AD:AD)-1),AD:AE,2,0)</f>
        <v>109</v>
      </c>
      <c r="U61" t="str">
        <f t="shared" ref="U61" ca="1" si="137">IF(ROW()=2,V61,OFFSET(U61,-1,0)&amp;IF(LEN(V61)=0,"",","&amp;V61))</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v>
      </c>
      <c r="V61" t="str">
        <f t="shared" ref="V61" ca="1" si="138">"{"""&amp;A$1&amp;""":"&amp;A61
&amp;","""&amp;B$1&amp;""":"&amp;B61
&amp;IF(LEN(F61)=0,"",","""&amp;F$1&amp;""":"""&amp;F61&amp;"""")
&amp;IF(LEN(F61)=0,"",",""stats"":{")
&amp;IF(LEN(F61)=0,"",""""&amp;G$1&amp;""":"&amp;G61)
&amp;IF(LEN(F61)=0,"",","""&amp;H$1&amp;""":"&amp;H61)
&amp;IF(LEN(F61)=0,"",","""&amp;I$1&amp;""":"&amp;I61)
&amp;IF(LEN(F61)=0,"",","""&amp;J$1&amp;""":"&amp;J61)
&amp;IF(LEN(F61)=0,"",","""&amp;K$1&amp;""":"&amp;K61)
&amp;IF(LEN(F61)=0,"",","""&amp;L$1&amp;""":"&amp;L61)
&amp;IF(LEN(F61)=0,"",","""&amp;M$1&amp;""":"&amp;M61)
&amp;IF(LEN(F61)=0,"",","""&amp;N$1&amp;""":"&amp;N61)
&amp;IF(LEN(F61)=0,"",","""&amp;O$1&amp;""":"&amp;O61)
&amp;IF(LEN(F61)=0,"",","""&amp;P$1&amp;""":"&amp;P61)
&amp;IF(LEN(F61)=0,"",","""&amp;Q$1&amp;""":"&amp;Q61)
&amp;IF(LEN(F61)=0,"",","""&amp;R$1&amp;""":"&amp;R61)
&amp;IF(LEN(F61)=0,"","}")&amp;"}"</f>
        <v>{"dy":26,"sl":2,"id":"Actor2011m","stats":{"tr":3,"trp":6,"str":8,"dex":0,"int":7,"vit":0,"train":0,"wgGr0":0,"wgGr1":0,"wgGr2":0,"wgGr3":18,"wgLk":360}}</v>
      </c>
      <c r="AD61">
        <v>60</v>
      </c>
      <c r="AE61">
        <v>303</v>
      </c>
      <c r="AF61">
        <f>COUNTIF(R:R,AE61)</f>
        <v>1</v>
      </c>
    </row>
    <row r="62" spans="1:32">
      <c r="A62">
        <v>27</v>
      </c>
      <c r="B62">
        <f t="shared" ca="1" si="82"/>
        <v>1</v>
      </c>
      <c r="C62" t="str">
        <f t="shared" ca="1" si="92"/>
        <v>Actor1141m</v>
      </c>
      <c r="D62" t="str">
        <f>IF(ISBLANK(F62),"",
IFERROR(VLOOKUP(F62,[2]ActorTable!$A:$H,MATCH("이름참고",[2]ActorTable!$1:$1,0),0),"캐릭터없음"))</f>
        <v>프로토27</v>
      </c>
      <c r="E62" t="str">
        <f t="shared" ca="1" si="93"/>
        <v/>
      </c>
      <c r="F62" t="s">
        <v>364</v>
      </c>
      <c r="G62">
        <v>3</v>
      </c>
      <c r="H62">
        <v>6</v>
      </c>
      <c r="I62">
        <v>8</v>
      </c>
      <c r="J62">
        <v>0</v>
      </c>
      <c r="K62">
        <v>7</v>
      </c>
      <c r="L62">
        <v>0</v>
      </c>
      <c r="M62">
        <v>0</v>
      </c>
      <c r="N62">
        <v>0</v>
      </c>
      <c r="O62">
        <v>0</v>
      </c>
      <c r="P62">
        <v>0</v>
      </c>
      <c r="Q62">
        <v>18</v>
      </c>
      <c r="R62">
        <v>129</v>
      </c>
      <c r="S62" t="str">
        <f>IFERROR(VLOOKUP(R62,[2]WingLookTable!$A:$B,2,0),"캐릭터없음")</f>
        <v>Wing_CyanOtherBeeStripeFast</v>
      </c>
      <c r="T62">
        <f t="shared" ref="T62" ca="1" si="139">VLOOKUP(RANDBETWEEN(1,COUNTA(AD:AD)-1),AD:AE,2,0)</f>
        <v>369</v>
      </c>
      <c r="U62" t="str">
        <f t="shared" ref="U62" ca="1" si="140">IF(ROW()=2,V62,OFFSET(U62,-1,0)&amp;IF(LEN(V62)=0,"",","&amp;V62))</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dy":27,"sl":1,"id":"Actor1216m","stats":{"tr":3,"trp":6,"str":8,"dex":0,"int":7,"vit":0,"train":0,"wgGr0":0,"wgGr1":0,"wgGr2":0,"wgGr3":18,"wgLk":129}}</v>
      </c>
      <c r="V62" t="str">
        <f t="shared" ref="V62" ca="1" si="141">"{"""&amp;A$1&amp;""":"&amp;A62
&amp;","""&amp;B$1&amp;""":"&amp;B62
&amp;IF(LEN(F62)=0,"",","""&amp;F$1&amp;""":"""&amp;F62&amp;"""")
&amp;IF(LEN(F62)=0,"",",""stats"":{")
&amp;IF(LEN(F62)=0,"",""""&amp;G$1&amp;""":"&amp;G62)
&amp;IF(LEN(F62)=0,"",","""&amp;H$1&amp;""":"&amp;H62)
&amp;IF(LEN(F62)=0,"",","""&amp;I$1&amp;""":"&amp;I62)
&amp;IF(LEN(F62)=0,"",","""&amp;J$1&amp;""":"&amp;J62)
&amp;IF(LEN(F62)=0,"",","""&amp;K$1&amp;""":"&amp;K62)
&amp;IF(LEN(F62)=0,"",","""&amp;L$1&amp;""":"&amp;L62)
&amp;IF(LEN(F62)=0,"",","""&amp;M$1&amp;""":"&amp;M62)
&amp;IF(LEN(F62)=0,"",","""&amp;N$1&amp;""":"&amp;N62)
&amp;IF(LEN(F62)=0,"",","""&amp;O$1&amp;""":"&amp;O62)
&amp;IF(LEN(F62)=0,"",","""&amp;P$1&amp;""":"&amp;P62)
&amp;IF(LEN(F62)=0,"",","""&amp;Q$1&amp;""":"&amp;Q62)
&amp;IF(LEN(F62)=0,"",","""&amp;R$1&amp;""":"&amp;R62)
&amp;IF(LEN(F62)=0,"","}")&amp;"}"</f>
        <v>{"dy":27,"sl":1,"id":"Actor1216m","stats":{"tr":3,"trp":6,"str":8,"dex":0,"int":7,"vit":0,"train":0,"wgGr0":0,"wgGr1":0,"wgGr2":0,"wgGr3":18,"wgLk":129}}</v>
      </c>
      <c r="AD62">
        <v>61</v>
      </c>
      <c r="AE62">
        <v>306</v>
      </c>
      <c r="AF62">
        <f>COUNTIF(R:R,AE62)</f>
        <v>1</v>
      </c>
    </row>
    <row r="63" spans="1:32">
      <c r="A63">
        <v>27</v>
      </c>
      <c r="B63">
        <f t="shared" ca="1" si="82"/>
        <v>2</v>
      </c>
      <c r="C63" t="str">
        <f t="shared" ca="1" si="92"/>
        <v>Actor3231m</v>
      </c>
      <c r="D63" t="str">
        <f>IF(ISBLANK(F63),"",
IFERROR(VLOOKUP(F63,[2]ActorTable!$A:$H,MATCH("이름참고",[2]ActorTable!$1:$1,0),0),"캐릭터없음"))</f>
        <v>테이슨</v>
      </c>
      <c r="E63" t="str">
        <f t="shared" ca="1" si="93"/>
        <v/>
      </c>
      <c r="F63" t="s">
        <v>360</v>
      </c>
      <c r="G63">
        <v>3</v>
      </c>
      <c r="H63">
        <v>6</v>
      </c>
      <c r="I63">
        <v>0</v>
      </c>
      <c r="J63">
        <v>5</v>
      </c>
      <c r="K63">
        <v>0</v>
      </c>
      <c r="L63">
        <v>10</v>
      </c>
      <c r="M63">
        <v>0</v>
      </c>
      <c r="N63">
        <v>0</v>
      </c>
      <c r="O63">
        <v>0</v>
      </c>
      <c r="P63">
        <v>0</v>
      </c>
      <c r="Q63">
        <v>18</v>
      </c>
      <c r="R63">
        <v>148</v>
      </c>
      <c r="S63" t="str">
        <f>IFERROR(VLOOKUP(R63,[2]WingLookTable!$A:$B,2,0),"캐릭터없음")</f>
        <v>Wing_DustCyanPatternFullFullSlow</v>
      </c>
      <c r="T63">
        <f t="shared" ref="T63:T66" ca="1" si="142">VLOOKUP(RANDBETWEEN(1,COUNTA(AD:AD)-1),AD:AE,2,0)</f>
        <v>240</v>
      </c>
      <c r="U63" t="str">
        <f t="shared" ref="U63:U66" ca="1" si="143">IF(ROW()=2,V63,OFFSET(U63,-1,0)&amp;IF(LEN(V63)=0,"",","&amp;V63))</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dy":27,"sl":1,"id":"Actor1216m","stats":{"tr":3,"trp":6,"str":8,"dex":0,"int":7,"vit":0,"train":0,"wgGr0":0,"wgGr1":0,"wgGr2":0,"wgGr3":18,"wgLk":129}},{"dy":27,"sl":2,"id":"Actor1108m","stats":{"tr":3,"trp":6,"str":0,"dex":5,"int":0,"vit":10,"train":0,"wgGr0":0,"wgGr1":0,"wgGr2":0,"wgGr3":18,"wgLk":148}}</v>
      </c>
      <c r="V63" t="str">
        <f t="shared" ref="V63:V64" ca="1" si="144">"{"""&amp;A$1&amp;""":"&amp;A63
&amp;","""&amp;B$1&amp;""":"&amp;B63
&amp;IF(LEN(F63)=0,"",","""&amp;F$1&amp;""":"""&amp;F63&amp;"""")
&amp;IF(LEN(F63)=0,"",",""stats"":{")
&amp;IF(LEN(F63)=0,"",""""&amp;G$1&amp;""":"&amp;G63)
&amp;IF(LEN(F63)=0,"",","""&amp;H$1&amp;""":"&amp;H63)
&amp;IF(LEN(F63)=0,"",","""&amp;I$1&amp;""":"&amp;I63)
&amp;IF(LEN(F63)=0,"",","""&amp;J$1&amp;""":"&amp;J63)
&amp;IF(LEN(F63)=0,"",","""&amp;K$1&amp;""":"&amp;K63)
&amp;IF(LEN(F63)=0,"",","""&amp;L$1&amp;""":"&amp;L63)
&amp;IF(LEN(F63)=0,"",","""&amp;M$1&amp;""":"&amp;M63)
&amp;IF(LEN(F63)=0,"",","""&amp;N$1&amp;""":"&amp;N63)
&amp;IF(LEN(F63)=0,"",","""&amp;O$1&amp;""":"&amp;O63)
&amp;IF(LEN(F63)=0,"",","""&amp;P$1&amp;""":"&amp;P63)
&amp;IF(LEN(F63)=0,"",","""&amp;Q$1&amp;""":"&amp;Q63)
&amp;IF(LEN(F63)=0,"",","""&amp;R$1&amp;""":"&amp;R63)
&amp;IF(LEN(F63)=0,"","}")&amp;"}"</f>
        <v>{"dy":27,"sl":2,"id":"Actor1108m","stats":{"tr":3,"trp":6,"str":0,"dex":5,"int":0,"vit":10,"train":0,"wgGr0":0,"wgGr1":0,"wgGr2":0,"wgGr3":18,"wgLk":148}}</v>
      </c>
      <c r="AD63">
        <v>62</v>
      </c>
      <c r="AE63">
        <v>309</v>
      </c>
      <c r="AF63">
        <f>COUNTIF(R:R,AE63)</f>
        <v>1</v>
      </c>
    </row>
    <row r="64" spans="1:32">
      <c r="A64">
        <v>27</v>
      </c>
      <c r="B64">
        <f t="shared" ref="B64" ca="1" si="145">IF(A64&lt;&gt;OFFSET(A64,-1,0),1,OFFSET(B64,-1,0)+1)</f>
        <v>3</v>
      </c>
      <c r="C64" t="str">
        <f t="shared" ref="C64" ca="1" si="146">VLOOKUP(RANDBETWEEN(1,COUNTA(Z:Z)-1),Z:AA,2,0)</f>
        <v>Actor0024m</v>
      </c>
      <c r="D64" t="str">
        <f>IF(ISBLANK(F64),"",
IFERROR(VLOOKUP(F64,[2]ActorTable!$A:$H,MATCH("이름참고",[2]ActorTable!$1:$1,0),0),"캐릭터없음"))</f>
        <v>롤라</v>
      </c>
      <c r="E64" t="str">
        <f t="shared" ref="E64" ca="1" si="147">IF(AND(B64&lt;=OFFSET(B64,1,0),NOT(ISBLANK(F64))),
IF(F64=OFFSET(F64,1,0),"같음",""),"")</f>
        <v/>
      </c>
      <c r="F64" t="s">
        <v>327</v>
      </c>
      <c r="G64">
        <v>3</v>
      </c>
      <c r="H64">
        <v>6</v>
      </c>
      <c r="I64">
        <v>0</v>
      </c>
      <c r="J64">
        <v>5</v>
      </c>
      <c r="K64">
        <v>10</v>
      </c>
      <c r="L64">
        <v>0</v>
      </c>
      <c r="M64">
        <v>0</v>
      </c>
      <c r="N64">
        <v>0</v>
      </c>
      <c r="O64">
        <v>0</v>
      </c>
      <c r="P64">
        <v>0</v>
      </c>
      <c r="Q64">
        <v>18</v>
      </c>
      <c r="R64">
        <v>154</v>
      </c>
      <c r="S64" t="str">
        <f>IFERROR(VLOOKUP(R64,[2]WingLookTable!$A:$B,2,0),"캐릭터없음")</f>
        <v>Wing_DustFireSinePatternFullSlow</v>
      </c>
      <c r="T64">
        <f t="shared" ca="1" si="142"/>
        <v>157</v>
      </c>
      <c r="U64" t="str">
        <f t="shared" ca="1" si="14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v>
      </c>
      <c r="V64" t="str">
        <f t="shared" ca="1" si="144"/>
        <v>{"dy":27,"sl":3,"id":"Actor3019m","stats":{"tr":3,"trp":6,"str":0,"dex":5,"int":10,"vit":0,"train":0,"wgGr0":0,"wgGr1":0,"wgGr2":0,"wgGr3":18,"wgLk":154}}</v>
      </c>
      <c r="AD64">
        <v>63</v>
      </c>
      <c r="AE64">
        <v>312</v>
      </c>
      <c r="AF64">
        <f>COUNTIF(R:R,AE64)</f>
        <v>0</v>
      </c>
    </row>
    <row r="65" spans="1:32">
      <c r="A65">
        <v>28</v>
      </c>
      <c r="B65">
        <f t="shared" ca="1" si="82"/>
        <v>1</v>
      </c>
      <c r="C65" t="str">
        <f t="shared" ref="C65:C66" ca="1" si="148">VLOOKUP(RANDBETWEEN(1,COUNTA(Z:Z)-1),Z:AA,2,0)</f>
        <v>Actor0037m</v>
      </c>
      <c r="D65" t="str">
        <f>IF(ISBLANK(F65),"",
IFERROR(VLOOKUP(F65,[2]ActorTable!$A:$H,MATCH("이름참고",[2]ActorTable!$1:$1,0),0),"캐릭터없음"))</f>
        <v>카츄진</v>
      </c>
      <c r="E65" t="str">
        <f t="shared" ref="E65:E66" ca="1" si="149">IF(AND(B65&lt;=OFFSET(B65,1,0),NOT(ISBLANK(F65))),
IF(F65=OFFSET(F65,1,0),"같음",""),"")</f>
        <v/>
      </c>
      <c r="F65" t="s">
        <v>326</v>
      </c>
      <c r="G65">
        <v>3</v>
      </c>
      <c r="H65">
        <v>6</v>
      </c>
      <c r="I65">
        <v>0</v>
      </c>
      <c r="J65">
        <v>0</v>
      </c>
      <c r="K65">
        <v>15</v>
      </c>
      <c r="L65">
        <v>0</v>
      </c>
      <c r="M65">
        <v>0</v>
      </c>
      <c r="N65">
        <v>0</v>
      </c>
      <c r="O65">
        <v>0</v>
      </c>
      <c r="P65">
        <v>0</v>
      </c>
      <c r="Q65">
        <v>18</v>
      </c>
      <c r="R65">
        <v>196</v>
      </c>
      <c r="S65" t="str">
        <f>IFERROR(VLOOKUP(R65,[2]WingLookTable!$A:$B,2,0),"캐릭터없음")</f>
        <v>Wing_FireBeeSineWingSlow</v>
      </c>
      <c r="T65">
        <f t="shared" ca="1" si="142"/>
        <v>113</v>
      </c>
      <c r="U65" t="str">
        <f t="shared" ca="1" si="14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v>
      </c>
      <c r="V65" t="str">
        <f t="shared" ca="1" si="87"/>
        <v>{"dy":28,"sl":1,"id":"Actor3117m","stats":{"tr":3,"trp":6,"str":0,"dex":0,"int":15,"vit":0,"train":0,"wgGr0":0,"wgGr1":0,"wgGr2":0,"wgGr3":18,"wgLk":196}}</v>
      </c>
      <c r="AD65">
        <v>64</v>
      </c>
      <c r="AE65">
        <v>315</v>
      </c>
      <c r="AF65">
        <f>COUNTIF(R:R,AE65)</f>
        <v>1</v>
      </c>
    </row>
    <row r="66" spans="1:32">
      <c r="A66">
        <v>28</v>
      </c>
      <c r="B66">
        <f t="shared" ca="1" si="82"/>
        <v>2</v>
      </c>
      <c r="C66" t="str">
        <f t="shared" ca="1" si="148"/>
        <v>Actor2128m</v>
      </c>
      <c r="D66" t="str">
        <f>IF(ISBLANK(F66),"",
IFERROR(VLOOKUP(F66,[2]ActorTable!$A:$H,MATCH("이름참고",[2]ActorTable!$1:$1,0),0),"캐릭터없음"))</f>
        <v>헤르윈</v>
      </c>
      <c r="E66" t="str">
        <f t="shared" ca="1" si="149"/>
        <v/>
      </c>
      <c r="F66" t="s">
        <v>365</v>
      </c>
      <c r="G66">
        <v>3</v>
      </c>
      <c r="H66">
        <v>6</v>
      </c>
      <c r="I66">
        <v>7</v>
      </c>
      <c r="J66">
        <v>8</v>
      </c>
      <c r="K66">
        <v>0</v>
      </c>
      <c r="L66">
        <v>0</v>
      </c>
      <c r="M66">
        <v>0</v>
      </c>
      <c r="N66">
        <v>0</v>
      </c>
      <c r="O66">
        <v>0</v>
      </c>
      <c r="P66">
        <v>0</v>
      </c>
      <c r="Q66">
        <v>18</v>
      </c>
      <c r="R66">
        <v>280</v>
      </c>
      <c r="S66" t="str">
        <f>IFERROR(VLOOKUP(R66,[2]WingLookTable!$A:$B,2,0),"캐릭터없음")</f>
        <v>Wing_YellowFullSineStripeSlow</v>
      </c>
      <c r="T66">
        <f t="shared" ca="1" si="142"/>
        <v>214</v>
      </c>
      <c r="U66" t="str">
        <f t="shared" ca="1" si="14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v>
      </c>
      <c r="V66" t="str">
        <f t="shared" ca="1" si="87"/>
        <v>{"dy":28,"sl":2,"id":"Actor0007m","stats":{"tr":3,"trp":6,"str":7,"dex":8,"int":0,"vit":0,"train":0,"wgGr0":0,"wgGr1":0,"wgGr2":0,"wgGr3":18,"wgLk":280}}</v>
      </c>
      <c r="AD66">
        <v>65</v>
      </c>
      <c r="AE66">
        <v>318</v>
      </c>
      <c r="AF66">
        <f>COUNTIF(R:R,AE66)</f>
        <v>1</v>
      </c>
    </row>
    <row r="67" spans="1:32">
      <c r="A67">
        <v>29</v>
      </c>
      <c r="B67">
        <f t="shared" ca="1" si="82"/>
        <v>1</v>
      </c>
      <c r="C67" t="str">
        <f t="shared" ca="1" si="92"/>
        <v>Actor2238m</v>
      </c>
      <c r="D67" t="str">
        <f>IF(ISBLANK(F67),"",
IFERROR(VLOOKUP(F67,[2]ActorTable!$A:$H,MATCH("이름참고",[2]ActorTable!$1:$1,0),0),"캐릭터없음"))</f>
        <v>프리스</v>
      </c>
      <c r="E67" t="str">
        <f t="shared" ca="1" si="93"/>
        <v/>
      </c>
      <c r="F67" t="s">
        <v>443</v>
      </c>
      <c r="G67">
        <v>3</v>
      </c>
      <c r="H67">
        <v>6</v>
      </c>
      <c r="I67">
        <v>0</v>
      </c>
      <c r="J67">
        <v>8</v>
      </c>
      <c r="K67">
        <v>7</v>
      </c>
      <c r="L67">
        <v>0</v>
      </c>
      <c r="M67">
        <v>0</v>
      </c>
      <c r="N67">
        <v>0</v>
      </c>
      <c r="O67">
        <v>0</v>
      </c>
      <c r="P67">
        <v>0</v>
      </c>
      <c r="Q67">
        <v>18</v>
      </c>
      <c r="R67">
        <v>363</v>
      </c>
      <c r="S67" t="str">
        <f>IFERROR(VLOOKUP(R67,[2]WingLookTable!$A:$B,2,0),"캐릭터없음")</f>
        <v>Wing_PinkOtherFullOtherFast</v>
      </c>
      <c r="T67">
        <f t="shared" ca="1" si="103"/>
        <v>272</v>
      </c>
      <c r="U67"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v>
      </c>
      <c r="V67" t="str">
        <f t="shared" ca="1" si="87"/>
        <v>{"dy":29,"sl":1,"id":"Actor0125m","stats":{"tr":3,"trp":6,"str":0,"dex":8,"int":7,"vit":0,"train":0,"wgGr0":0,"wgGr1":0,"wgGr2":0,"wgGr3":18,"wgLk":363}}</v>
      </c>
      <c r="AD67">
        <v>66</v>
      </c>
      <c r="AE67">
        <v>321</v>
      </c>
      <c r="AF67">
        <f>COUNTIF(R:R,AE67)</f>
        <v>1</v>
      </c>
    </row>
    <row r="68" spans="1:32">
      <c r="A68">
        <v>29</v>
      </c>
      <c r="B68">
        <f t="shared" ca="1" si="82"/>
        <v>2</v>
      </c>
      <c r="C68" t="str">
        <f t="shared" ca="1" si="92"/>
        <v>Actor2235m</v>
      </c>
      <c r="D68" t="str">
        <f>IF(ISBLANK(F68),"",
IFERROR(VLOOKUP(F68,[2]ActorTable!$A:$H,MATCH("이름참고",[2]ActorTable!$1:$1,0),0),"캐릭터없음"))</f>
        <v>그루퍼스</v>
      </c>
      <c r="E68" t="str">
        <f t="shared" ca="1" si="93"/>
        <v/>
      </c>
      <c r="F68" t="s">
        <v>320</v>
      </c>
      <c r="G68">
        <v>3</v>
      </c>
      <c r="H68">
        <v>6</v>
      </c>
      <c r="I68">
        <v>0</v>
      </c>
      <c r="J68">
        <v>0</v>
      </c>
      <c r="K68">
        <v>15</v>
      </c>
      <c r="L68">
        <v>0</v>
      </c>
      <c r="M68">
        <v>0</v>
      </c>
      <c r="N68">
        <v>0</v>
      </c>
      <c r="O68">
        <v>0</v>
      </c>
      <c r="P68">
        <v>0</v>
      </c>
      <c r="Q68">
        <v>18</v>
      </c>
      <c r="R68">
        <v>340</v>
      </c>
      <c r="S68" t="str">
        <f>IFERROR(VLOOKUP(R68,[2]WingLookTable!$A:$B,2,0),"캐릭터없음")</f>
        <v>Wing_DustRedStripeFullOtherSlow</v>
      </c>
      <c r="T68">
        <f t="shared" ca="1" si="103"/>
        <v>229</v>
      </c>
      <c r="U68"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v>
      </c>
      <c r="V68" t="str">
        <f t="shared" ca="1" si="87"/>
        <v>{"dy":29,"sl":2,"id":"Actor2010m","stats":{"tr":3,"trp":6,"str":0,"dex":0,"int":15,"vit":0,"train":0,"wgGr0":0,"wgGr1":0,"wgGr2":0,"wgGr3":18,"wgLk":340}}</v>
      </c>
      <c r="AD68">
        <v>67</v>
      </c>
      <c r="AE68">
        <v>324</v>
      </c>
      <c r="AF68">
        <f>COUNTIF(R:R,AE68)</f>
        <v>1</v>
      </c>
    </row>
    <row r="69" spans="1:32">
      <c r="A69">
        <v>30</v>
      </c>
      <c r="B69">
        <f t="shared" ca="1" si="82"/>
        <v>1</v>
      </c>
      <c r="C69" t="str">
        <f t="shared" ca="1" si="92"/>
        <v>Actor1029m</v>
      </c>
      <c r="D69" t="str">
        <f>IF(ISBLANK(F69),"",
IFERROR(VLOOKUP(F69,[2]ActorTable!$A:$H,MATCH("이름참고",[2]ActorTable!$1:$1,0),0),"캐릭터없음"))</f>
        <v>슬로니카</v>
      </c>
      <c r="E69" t="str">
        <f t="shared" ca="1" si="93"/>
        <v/>
      </c>
      <c r="F69" t="s">
        <v>361</v>
      </c>
      <c r="G69">
        <v>3</v>
      </c>
      <c r="H69">
        <v>6</v>
      </c>
      <c r="I69">
        <v>0</v>
      </c>
      <c r="J69">
        <v>5</v>
      </c>
      <c r="K69">
        <v>10</v>
      </c>
      <c r="L69">
        <v>0</v>
      </c>
      <c r="M69">
        <v>0</v>
      </c>
      <c r="N69">
        <v>0</v>
      </c>
      <c r="O69">
        <v>0</v>
      </c>
      <c r="P69">
        <v>0</v>
      </c>
      <c r="Q69">
        <v>18</v>
      </c>
      <c r="R69">
        <v>303</v>
      </c>
      <c r="S69" t="str">
        <f>IFERROR(VLOOKUP(R69,[2]WingLookTable!$A:$B,2,0),"캐릭터없음")</f>
        <v>Wing_DustFireOtherOtherStripeFast</v>
      </c>
      <c r="T69">
        <f t="shared" ca="1" si="103"/>
        <v>214</v>
      </c>
      <c r="U69"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v>
      </c>
      <c r="V69" t="str">
        <f t="shared" ca="1" si="87"/>
        <v>{"dy":30,"sl":1,"id":"Actor3114m","stats":{"tr":3,"trp":6,"str":0,"dex":5,"int":10,"vit":0,"train":0,"wgGr0":0,"wgGr1":0,"wgGr2":0,"wgGr3":18,"wgLk":303}}</v>
      </c>
      <c r="AD69">
        <v>68</v>
      </c>
      <c r="AE69">
        <v>328</v>
      </c>
      <c r="AF69">
        <f>COUNTIF(R:R,AE69)</f>
        <v>1</v>
      </c>
    </row>
    <row r="70" spans="1:32">
      <c r="A70">
        <v>30</v>
      </c>
      <c r="B70">
        <f t="shared" ca="1" si="82"/>
        <v>2</v>
      </c>
      <c r="C70" t="str">
        <f t="shared" ref="C70" ca="1" si="150">VLOOKUP(RANDBETWEEN(1,COUNTA(Z:Z)-1),Z:AA,2,0)</f>
        <v>Actor0125m</v>
      </c>
      <c r="D70" t="str">
        <f>IF(ISBLANK(F70),"",
IFERROR(VLOOKUP(F70,[2]ActorTable!$A:$H,MATCH("이름참고",[2]ActorTable!$1:$1,0),0),"캐릭터없음"))</f>
        <v>에이잭</v>
      </c>
      <c r="E70" t="str">
        <f t="shared" ref="E70" ca="1" si="151">IF(AND(B70&lt;=OFFSET(B70,1,0),NOT(ISBLANK(F70))),
IF(F70=OFFSET(F70,1,0),"같음",""),"")</f>
        <v/>
      </c>
      <c r="F70" t="s">
        <v>409</v>
      </c>
      <c r="G70">
        <v>3</v>
      </c>
      <c r="H70">
        <v>6</v>
      </c>
      <c r="I70">
        <v>5</v>
      </c>
      <c r="J70">
        <v>5</v>
      </c>
      <c r="K70">
        <v>0</v>
      </c>
      <c r="L70">
        <v>5</v>
      </c>
      <c r="M70">
        <v>0</v>
      </c>
      <c r="N70">
        <v>0</v>
      </c>
      <c r="O70">
        <v>0</v>
      </c>
      <c r="P70">
        <v>0</v>
      </c>
      <c r="Q70">
        <v>18</v>
      </c>
      <c r="R70">
        <v>172</v>
      </c>
      <c r="S70" t="str">
        <f>IFERROR(VLOOKUP(R70,[2]WingLookTable!$A:$B,2,0),"캐릭터없음")</f>
        <v>Wing_DustMultiSineOtherFullSlow</v>
      </c>
      <c r="T70">
        <f t="shared" ref="T70" ca="1" si="152">VLOOKUP(RANDBETWEEN(1,COUNTA(AD:AD)-1),AD:AE,2,0)</f>
        <v>229</v>
      </c>
      <c r="U70" t="str">
        <f t="shared" ref="U70" ca="1" si="153">IF(ROW()=2,V70,OFFSET(U70,-1,0)&amp;IF(LEN(V70)=0,"",","&amp;V70))</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v>
      </c>
      <c r="V70" t="str">
        <f t="shared" ca="1" si="87"/>
        <v>{"dy":30,"sl":2,"id":"Actor1029m","stats":{"tr":3,"trp":6,"str":5,"dex":5,"int":0,"vit":5,"train":0,"wgGr0":0,"wgGr1":0,"wgGr2":0,"wgGr3":18,"wgLk":172}}</v>
      </c>
      <c r="AD70">
        <v>69</v>
      </c>
      <c r="AE70">
        <v>332</v>
      </c>
      <c r="AF70">
        <f>COUNTIF(R:R,AE70)</f>
        <v>1</v>
      </c>
    </row>
    <row r="71" spans="1:32">
      <c r="A71">
        <v>31</v>
      </c>
      <c r="B71">
        <f t="shared" ca="1" si="82"/>
        <v>1</v>
      </c>
      <c r="C71" t="str">
        <f t="shared" ca="1" si="92"/>
        <v>Actor3021m</v>
      </c>
      <c r="D71" t="str">
        <f>IF(ISBLANK(F71),"",
IFERROR(VLOOKUP(F71,[2]ActorTable!$A:$H,MATCH("이름참고",[2]ActorTable!$1:$1,0),0),"캐릭터없음"))</f>
        <v>나인</v>
      </c>
      <c r="E71" t="str">
        <f t="shared" ca="1" si="93"/>
        <v/>
      </c>
      <c r="F71" t="s">
        <v>509</v>
      </c>
      <c r="G71">
        <v>3</v>
      </c>
      <c r="H71">
        <v>6</v>
      </c>
      <c r="I71">
        <v>15</v>
      </c>
      <c r="J71">
        <v>0</v>
      </c>
      <c r="K71">
        <v>0</v>
      </c>
      <c r="L71">
        <v>0</v>
      </c>
      <c r="M71">
        <v>0</v>
      </c>
      <c r="N71">
        <v>0</v>
      </c>
      <c r="O71">
        <v>0</v>
      </c>
      <c r="P71">
        <v>0</v>
      </c>
      <c r="Q71">
        <v>18</v>
      </c>
      <c r="R71">
        <v>264</v>
      </c>
      <c r="S71" t="str">
        <f>IFERROR(VLOOKUP(R71,[2]WingLookTable!$A:$B,2,0),"캐릭터없음")</f>
        <v>Wing_SkySineNoneFullFast</v>
      </c>
      <c r="T71">
        <f t="shared" ca="1" si="103"/>
        <v>280</v>
      </c>
      <c r="U71" t="str">
        <f t="shared" ca="1" si="3"/>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0236m","stats":{"tr":3,"trp":6,"str":15,"dex":0,"int":0,"vit":0,"train":0,"wgGr0":0,"wgGr1":0,"wgGr2":0,"wgGr3":18,"wgLk":264}}</v>
      </c>
      <c r="V71" t="str">
        <f t="shared" ca="1" si="87"/>
        <v>{"dy":31,"sl":1,"id":"Actor0236m","stats":{"tr":3,"trp":6,"str":15,"dex":0,"int":0,"vit":0,"train":0,"wgGr0":0,"wgGr1":0,"wgGr2":0,"wgGr3":18,"wgLk":264}}</v>
      </c>
      <c r="AD71">
        <v>70</v>
      </c>
      <c r="AE71">
        <v>336</v>
      </c>
      <c r="AF71">
        <f>COUNTIF(R:R,AE71)</f>
        <v>1</v>
      </c>
    </row>
    <row r="72" spans="1:32">
      <c r="A72">
        <v>31</v>
      </c>
      <c r="B72">
        <f t="shared" ca="1" si="82"/>
        <v>2</v>
      </c>
      <c r="C72" t="str">
        <f t="shared" ref="C72" ca="1" si="154">VLOOKUP(RANDBETWEEN(1,COUNTA(Z:Z)-1),Z:AA,2,0)</f>
        <v>Actor2011m</v>
      </c>
      <c r="D72" t="str">
        <f>IF(ISBLANK(F72),"",
IFERROR(VLOOKUP(F72,[2]ActorTable!$A:$H,MATCH("이름참고",[2]ActorTable!$1:$1,0),0),"캐릭터없음"))</f>
        <v>케이저</v>
      </c>
      <c r="E72" t="str">
        <f t="shared" ref="E72" ca="1" si="155">IF(AND(B72&lt;=OFFSET(B72,1,0),NOT(ISBLANK(F72))),
IF(F72=OFFSET(F72,1,0),"같음",""),"")</f>
        <v/>
      </c>
      <c r="F72" t="s">
        <v>322</v>
      </c>
      <c r="G72">
        <v>3</v>
      </c>
      <c r="H72">
        <v>6</v>
      </c>
      <c r="I72">
        <v>0</v>
      </c>
      <c r="J72">
        <v>8</v>
      </c>
      <c r="K72">
        <v>7</v>
      </c>
      <c r="L72">
        <v>0</v>
      </c>
      <c r="M72">
        <v>0</v>
      </c>
      <c r="N72">
        <v>0</v>
      </c>
      <c r="O72">
        <v>0</v>
      </c>
      <c r="P72">
        <v>0</v>
      </c>
      <c r="Q72">
        <v>18</v>
      </c>
      <c r="R72">
        <v>276</v>
      </c>
      <c r="S72" t="str">
        <f>IFERROR(VLOOKUP(R72,[2]WingLookTable!$A:$B,2,0),"캐릭터없음")</f>
        <v>Wing_WhiteSineNoiseFullFast</v>
      </c>
      <c r="T72">
        <f t="shared" ref="T72" ca="1" si="156">VLOOKUP(RANDBETWEEN(1,COUNTA(AD:AD)-1),AD:AE,2,0)</f>
        <v>129</v>
      </c>
      <c r="U72" t="str">
        <f t="shared" ref="U72" ca="1" si="157">IF(ROW()=2,V72,OFFSET(U72,-1,0)&amp;IF(LEN(V72)=0,"",","&amp;V72))</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0236m","stats":{"tr":3,"trp":6,"str":15,"dex":0,"int":0,"vit":0,"train":0,"wgGr0":0,"wgGr1":0,"wgGr2":0,"wgGr3":18,"wgLk":264}},{"dy":31,"sl":2,"id":"Actor0113m","stats":{"tr":3,"trp":6,"str":0,"dex":8,"int":7,"vit":0,"train":0,"wgGr0":0,"wgGr1":0,"wgGr2":0,"wgGr3":18,"wgLk":276}}</v>
      </c>
      <c r="V72" t="str">
        <f t="shared" ref="V72" ca="1" si="158">"{"""&amp;A$1&amp;""":"&amp;A72
&amp;","""&amp;B$1&amp;""":"&amp;B72
&amp;IF(LEN(F72)=0,"",","""&amp;F$1&amp;""":"""&amp;F72&amp;"""")
&amp;IF(LEN(F72)=0,"",",""stats"":{")
&amp;IF(LEN(F72)=0,"",""""&amp;G$1&amp;""":"&amp;G72)
&amp;IF(LEN(F72)=0,"",","""&amp;H$1&amp;""":"&amp;H72)
&amp;IF(LEN(F72)=0,"",","""&amp;I$1&amp;""":"&amp;I72)
&amp;IF(LEN(F72)=0,"",","""&amp;J$1&amp;""":"&amp;J72)
&amp;IF(LEN(F72)=0,"",","""&amp;K$1&amp;""":"&amp;K72)
&amp;IF(LEN(F72)=0,"",","""&amp;L$1&amp;""":"&amp;L72)
&amp;IF(LEN(F72)=0,"",","""&amp;M$1&amp;""":"&amp;M72)
&amp;IF(LEN(F72)=0,"",","""&amp;N$1&amp;""":"&amp;N72)
&amp;IF(LEN(F72)=0,"",","""&amp;O$1&amp;""":"&amp;O72)
&amp;IF(LEN(F72)=0,"",","""&amp;P$1&amp;""":"&amp;P72)
&amp;IF(LEN(F72)=0,"",","""&amp;Q$1&amp;""":"&amp;Q72)
&amp;IF(LEN(F72)=0,"",","""&amp;R$1&amp;""":"&amp;R72)
&amp;IF(LEN(F72)=0,"","}")&amp;"}"</f>
        <v>{"dy":31,"sl":2,"id":"Actor0113m","stats":{"tr":3,"trp":6,"str":0,"dex":8,"int":7,"vit":0,"train":0,"wgGr0":0,"wgGr1":0,"wgGr2":0,"wgGr3":18,"wgLk":276}}</v>
      </c>
      <c r="AD72">
        <v>71</v>
      </c>
      <c r="AE72">
        <v>340</v>
      </c>
      <c r="AF72">
        <f>COUNTIF(R:R,AE72)</f>
        <v>1</v>
      </c>
    </row>
    <row r="73" spans="1:32">
      <c r="A73">
        <v>31</v>
      </c>
      <c r="B73">
        <f t="shared" ref="B73" ca="1" si="159">IF(A73&lt;&gt;OFFSET(A73,-1,0),1,OFFSET(B73,-1,0)+1)</f>
        <v>3</v>
      </c>
      <c r="C73" t="str">
        <f t="shared" ref="C73" ca="1" si="160">VLOOKUP(RANDBETWEEN(1,COUNTA(Z:Z)-1),Z:AA,2,0)</f>
        <v>Actor3231m</v>
      </c>
      <c r="D73" t="str">
        <f>IF(ISBLANK(F73),"",
IFERROR(VLOOKUP(F73,[2]ActorTable!$A:$H,MATCH("이름참고",[2]ActorTable!$1:$1,0),0),"캐릭터없음"))</f>
        <v>도스로프</v>
      </c>
      <c r="E73" t="str">
        <f t="shared" ref="E73" ca="1" si="161">IF(AND(B73&lt;=OFFSET(B73,1,0),NOT(ISBLANK(F73))),
IF(F73=OFFSET(F73,1,0),"같음",""),"")</f>
        <v/>
      </c>
      <c r="F73" t="s">
        <v>391</v>
      </c>
      <c r="G73">
        <v>3</v>
      </c>
      <c r="H73">
        <v>6</v>
      </c>
      <c r="I73">
        <v>0</v>
      </c>
      <c r="J73">
        <v>7</v>
      </c>
      <c r="K73">
        <v>8</v>
      </c>
      <c r="L73">
        <v>0</v>
      </c>
      <c r="M73">
        <v>0</v>
      </c>
      <c r="N73">
        <v>0</v>
      </c>
      <c r="O73">
        <v>0</v>
      </c>
      <c r="P73">
        <v>0</v>
      </c>
      <c r="Q73">
        <v>18</v>
      </c>
      <c r="R73">
        <v>101</v>
      </c>
      <c r="S73" t="str">
        <f>IFERROR(VLOOKUP(R73,[2]WingLookTable!$A:$B,2,0),"캐릭터없음")</f>
        <v>Wing_BlackFullSineStripeFast</v>
      </c>
      <c r="T73">
        <f t="shared" ref="T73" ca="1" si="162">VLOOKUP(RANDBETWEEN(1,COUNTA(AD:AD)-1),AD:AE,2,0)</f>
        <v>232</v>
      </c>
      <c r="U73" t="str">
        <f t="shared" ref="U73" ca="1" si="163">IF(ROW()=2,V73,OFFSET(U73,-1,0)&amp;IF(LEN(V73)=0,"",","&amp;V73))</f>
        <v>{"dy":1,"sl":1,"id":"Actor2235m","stats":{"tr":3,"trp":6,"str":0,"dex":0,"int":15,"vit":0,"train":0,"wgGr0":0,"wgGr1":0,"wgGr2":0,"wgGr3":18,"wgLk":366}},{"dy":1,"sl":2,"id":"Actor1109m","stats":{"tr":3,"trp":6,"str":0,"dex":5,"int":10,"vit":0,"train":0,"wgGr0":0,"wgGr1":0,"wgGr2":0,"wgGr3":18,"wgLk":169}},{"dy":1,"sl":3,"id":"Actor3021m","stats":{"tr":3,"trp":6,"str":7,"dex":8,"int":0,"vit":0,"train":0,"wgGr0":0,"wgGr1":0,"wgGr2":0,"wgGr3":18,"wgLk":157}},{"dy":2,"sl":1,"id":"Actor0236m","stats":{"tr":3,"trp":6,"str":0,"dex":5,"int":10,"vit":0,"train":0,"wgGr0":0,"wgGr1":0,"wgGr2":0,"wgGr3":18,"wgLk":223}},{"dy":2,"sl":2,"id":"Actor2128m","stats":{"tr":3,"trp":6,"str":8,"dex":7,"int":0,"vit":0,"train":0,"wgGr0":0,"wgGr1":0,"wgGr2":0,"wgGr3":18,"wgLk":372}},{"dy":2,"sl":3,"id":"Actor1005m","stats":{"tr":3,"trp":6,"str":8,"dex":0,"int":7,"vit":0,"train":0,"wgGr0":0,"wgGr1":0,"wgGr2":0,"wgGr3":18,"wgLk":321}},{"dy":3,"sl":1,"id":"Actor2235m","stats":{"tr":3,"trp":6,"str":15,"dex":0,"int":0,"vit":0,"train":0,"wgGr0":0,"wgGr1":0,"wgGr2":0,"wgGr3":18,"wgLk":175}},{"dy":3,"sl":2,"id":"Actor3117m","stats":{"tr":3,"trp":6,"str":0,"dex":15,"int":0,"vit":0,"train":0,"wgGr0":0,"wgGr1":0,"wgGr2":0,"wgGr3":18,"wgLk":336}},{"dy":3,"sl":3,"id":"Actor0030m","stats":{"tr":3,"trp":6,"str":0,"dex":0,"int":15,"vit":0,"train":0,"wgGr0":0,"wgGr1":0,"wgGr2":0,"wgGr3":18,"wgLk":163}},{"dy":4,"sl":1,"id":"Actor0125m","stats":{"tr":3,"trp":6,"str":15,"dex":0,"int":0,"vit":0,"train":0,"wgGr0":0,"wgGr1":0,"wgGr2":0,"wgGr3":18,"wgLk":121}},{"dy":4,"sl":2,"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318}},{"dy":8,"sl":1,"id":"Actor3114m","stats":{"tr":3,"trp":6,"str":0,"dex":15,"int":0,"vit":0,"train":0,"wgGr0":0,"wgGr1":0,"wgGr2":0,"wgGr3":18,"wgLk":208}},{"dy":8,"sl":2,"id":"Actor2015m","stats":{"tr":3,"trp":6,"str":0,"dex":8,"int":7,"vit":0,"train":0,"wgGr0":0,"wgGr1":0,"wgGr2":0,"wgGr3":18,"wgLk":348}},{"dy":9,"sl":1,"id":"Actor2238m","stats":{"tr":3,"trp":6,"str":8,"dex":0,"int":7,"vit":0,"train":0,"wgGr0":0,"wgGr1":0,"wgGr2":0,"wgGr3":18,"wgLk":272}},{"dy":9,"sl":2,"id":"Actor0104m","stats":{"tr":3,"trp":6,"str":0,"dex":0,"int":7,"vit":8,"train":0,"wgGr0":0,"wgGr1":0,"wgGr2":0,"wgGr3":18,"wgLk":217}},{"dy":9,"sl":3,"id":"Actor1002m","stats":{"tr":3,"trp":6,"str":15,"dex":0,"int":0,"vit":0,"train":0,"wgGr0":0,"wgGr1":0,"wgGr2":0,"wgGr3":18,"wgLk":137}},{"dy":10,"sl":1,"id":"Actor0236m","stats":{"tr":3,"trp":6,"str":7,"dex":8,"int":0,"vit":0,"train":0,"wgGr0":0,"wgGr1":0,"wgGr2":0,"wgGr3":18,"wgLk":232}},{"dy":10,"sl":2,"id":"Actor1141m","stats":{"tr":3,"trp":6,"str":0,"dex":8,"int":7,"vit":0,"train":0,"wgGr0":0,"wgGr1":0,"wgGr2":0,"wgGr3":18,"wgLk":260}},{"dy":10,"sl":3,"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2103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2235m","stats":{"tr":3,"trp":6,"str":7,"dex":0,"int":0,"vit":8,"train":0,"wgGr0":0,"wgGr1":0,"wgGr2":0,"wgGr3":18,"wgLk":141}},{"dy":17,"sl":2,"id":"Actor1141m","stats":{"tr":3,"trp":6,"str":0,"dex":0,"int":15,"vit":0,"train":0,"wgGr0":0,"wgGr1":0,"wgGr2":0,"wgGr3":18,"wgLk":133}},{"dy":17,"sl":3,"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2235m","stats":{"tr":3,"trp":6,"str":8,"dex":0,"int":0,"vit":7,"train":0,"wgGr0":0,"wgGr1":0,"wgGr2":0,"wgGr3":18,"wgLk":248}},{"dy":23,"sl":2,"id":"Actor1141m","stats":{"tr":3,"trp":6,"str":0,"dex":8,"int":7,"vit":0,"train":0,"wgGr0":0,"wgGr1":0,"wgGr2":0,"wgGr3":18,"wgLk":190}},{"dy":23,"sl":3,"id":"Actor0030m","stats":{"tr":3,"trp":6,"str":0,"dex":15,"int":0,"vit":0,"train":0,"wgGr0":0,"wgGr1":0,"wgGr2":0,"wgGr3":18,"wgLk":151}},{"dy":24,"sl":1,"id":"Actor0236m","stats":{"tr":3,"trp":6,"str":10,"dex":5,"int":0,"vit":0,"train":0,"wgGr0":0,"wgGr1":0,"wgGr2":0,"wgGr3":18,"wgLk":268}},{"dy":24,"sl":2,"id":"Actor3117m","stats":{"tr":3,"trp":6,"str":5,"dex":10,"int":0,"vit":0,"train":0,"wgGr0":0,"wgGr1":0,"wgGr2":0,"wgGr3":18,"wgLk":226}},{"dy":24,"sl":3,"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8,"dex":0,"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0236m","stats":{"tr":3,"trp":6,"str":15,"dex":0,"int":0,"vit":0,"train":0,"wgGr0":0,"wgGr1":0,"wgGr2":0,"wgGr3":18,"wgLk":264}},{"dy":31,"sl":2,"id":"Actor0113m","stats":{"tr":3,"trp":6,"str":0,"dex":8,"int":7,"vit":0,"train":0,"wgGr0":0,"wgGr1":0,"wgGr2":0,"wgGr3":18,"wgLk":276}},{"dy":31,"sl":3,"id":"Actor0030m","stats":{"tr":3,"trp":6,"str":0,"dex":7,"int":8,"vit":0,"train":0,"wgGr0":0,"wgGr1":0,"wgGr2":0,"wgGr3":18,"wgLk":101}}</v>
      </c>
      <c r="V73" t="str">
        <f t="shared" ref="V73" ca="1" si="164">"{"""&amp;A$1&amp;""":"&amp;A73
&amp;","""&amp;B$1&amp;""":"&amp;B73
&amp;IF(LEN(F73)=0,"",","""&amp;F$1&amp;""":"""&amp;F73&amp;"""")
&amp;IF(LEN(F73)=0,"",",""stats"":{")
&amp;IF(LEN(F73)=0,"",""""&amp;G$1&amp;""":"&amp;G73)
&amp;IF(LEN(F73)=0,"",","""&amp;H$1&amp;""":"&amp;H73)
&amp;IF(LEN(F73)=0,"",","""&amp;I$1&amp;""":"&amp;I73)
&amp;IF(LEN(F73)=0,"",","""&amp;J$1&amp;""":"&amp;J73)
&amp;IF(LEN(F73)=0,"",","""&amp;K$1&amp;""":"&amp;K73)
&amp;IF(LEN(F73)=0,"",","""&amp;L$1&amp;""":"&amp;L73)
&amp;IF(LEN(F73)=0,"",","""&amp;M$1&amp;""":"&amp;M73)
&amp;IF(LEN(F73)=0,"",","""&amp;N$1&amp;""":"&amp;N73)
&amp;IF(LEN(F73)=0,"",","""&amp;O$1&amp;""":"&amp;O73)
&amp;IF(LEN(F73)=0,"",","""&amp;P$1&amp;""":"&amp;P73)
&amp;IF(LEN(F73)=0,"",","""&amp;Q$1&amp;""":"&amp;Q73)
&amp;IF(LEN(F73)=0,"",","""&amp;R$1&amp;""":"&amp;R73)
&amp;IF(LEN(F73)=0,"","}")&amp;"}"</f>
        <v>{"dy":31,"sl":3,"id":"Actor0030m","stats":{"tr":3,"trp":6,"str":0,"dex":7,"int":8,"vit":0,"train":0,"wgGr0":0,"wgGr1":0,"wgGr2":0,"wgGr3":18,"wgLk":101}}</v>
      </c>
      <c r="AD73">
        <v>72</v>
      </c>
      <c r="AE73">
        <v>344</v>
      </c>
      <c r="AF73">
        <f>COUNTIF(R:R,AE73)</f>
        <v>1</v>
      </c>
    </row>
    <row r="74" spans="1:32">
      <c r="AD74">
        <v>73</v>
      </c>
      <c r="AE74">
        <v>348</v>
      </c>
      <c r="AF74">
        <f>COUNTIF(R:R,AE74)</f>
        <v>1</v>
      </c>
    </row>
    <row r="75" spans="1:32">
      <c r="AD75">
        <v>74</v>
      </c>
      <c r="AE75">
        <v>352</v>
      </c>
      <c r="AF75">
        <f>COUNTIF(R:R,AE75)</f>
        <v>1</v>
      </c>
    </row>
    <row r="76" spans="1:32">
      <c r="AD76">
        <v>75</v>
      </c>
      <c r="AE76">
        <v>356</v>
      </c>
      <c r="AF76">
        <f>COUNTIF(R:R,AE76)</f>
        <v>1</v>
      </c>
    </row>
    <row r="77" spans="1:32">
      <c r="AD77">
        <v>76</v>
      </c>
      <c r="AE77">
        <v>360</v>
      </c>
      <c r="AF77">
        <f>COUNTIF(R:R,AE77)</f>
        <v>1</v>
      </c>
    </row>
    <row r="78" spans="1:32">
      <c r="AD78">
        <v>77</v>
      </c>
      <c r="AE78">
        <v>363</v>
      </c>
      <c r="AF78">
        <f>COUNTIF(R:R,AE78)</f>
        <v>1</v>
      </c>
    </row>
    <row r="79" spans="1:32">
      <c r="AD79">
        <v>78</v>
      </c>
      <c r="AE79">
        <v>366</v>
      </c>
      <c r="AF79">
        <f>COUNTIF(R:R,AE79)</f>
        <v>2</v>
      </c>
    </row>
    <row r="80" spans="1:32">
      <c r="AD80">
        <v>79</v>
      </c>
      <c r="AE80">
        <v>369</v>
      </c>
      <c r="AF80">
        <f>COUNTIF(R:R,AE80)</f>
        <v>0</v>
      </c>
    </row>
    <row r="81" spans="30:32">
      <c r="AD81">
        <v>80</v>
      </c>
      <c r="AE81">
        <v>372</v>
      </c>
      <c r="AF81">
        <f>COUNTIF(R:R,AE81)</f>
        <v>1</v>
      </c>
    </row>
  </sheetData>
  <sortState xmlns:xlrd2="http://schemas.microsoft.com/office/spreadsheetml/2017/richdata2" ref="Z2:AA36">
    <sortCondition ref="Z2:Z36"/>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388</v>
      </c>
      <c r="B5">
        <v>175</v>
      </c>
      <c r="C5" t="s">
        <v>386</v>
      </c>
      <c r="D5" t="s">
        <v>387</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2022-04-22T08:57:18Z</dcterms:modified>
</cp:coreProperties>
</file>