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5452133-ABB1-42C3-A44C-331ED198F9AA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5" l="1"/>
  <c r="H6" i="5"/>
  <c r="E6" i="5"/>
  <c r="A6" i="5"/>
  <c r="C5" i="1"/>
  <c r="H11" i="5" l="1"/>
  <c r="E11" i="5"/>
  <c r="C11" i="5"/>
  <c r="H10" i="5"/>
  <c r="E10" i="5"/>
  <c r="C10" i="5"/>
  <c r="A11" i="5"/>
  <c r="A10" i="5"/>
  <c r="C10" i="1"/>
  <c r="C9" i="1"/>
  <c r="K3" i="1"/>
  <c r="S2" i="5" l="1"/>
  <c r="R2" i="5"/>
  <c r="Q2" i="5"/>
  <c r="P2" i="5"/>
  <c r="O2" i="5"/>
  <c r="H14" i="5" l="1"/>
  <c r="H12" i="5"/>
  <c r="H9" i="5"/>
  <c r="H8" i="5"/>
  <c r="H7" i="5"/>
  <c r="H5" i="5"/>
  <c r="H4" i="5"/>
  <c r="H3" i="5"/>
  <c r="E9" i="5"/>
  <c r="A5" i="5"/>
  <c r="A4" i="5"/>
  <c r="A9" i="5"/>
  <c r="C9" i="5"/>
  <c r="C8" i="1"/>
  <c r="C4" i="1"/>
  <c r="C3" i="1"/>
  <c r="E5" i="5"/>
  <c r="E4" i="5"/>
  <c r="C7" i="5"/>
  <c r="C5" i="5"/>
  <c r="C4" i="5"/>
  <c r="C3" i="5"/>
  <c r="C14" i="5" l="1"/>
  <c r="C13" i="5"/>
  <c r="C12" i="5"/>
  <c r="C8" i="5"/>
  <c r="A14" i="5" l="1"/>
  <c r="A13" i="5"/>
  <c r="A12" i="5"/>
  <c r="A8" i="5"/>
  <c r="A7" i="5"/>
  <c r="A3" i="5"/>
  <c r="E8" i="5" l="1"/>
  <c r="E7" i="5"/>
  <c r="C7" i="1"/>
  <c r="C6" i="1"/>
  <c r="K4" i="1" l="1"/>
  <c r="K21" i="1"/>
  <c r="K14" i="1"/>
  <c r="K17" i="1"/>
  <c r="K7" i="1" l="1"/>
  <c r="E2" i="4" l="1"/>
  <c r="D2" i="4" l="1"/>
  <c r="E12" i="5"/>
  <c r="C11" i="1"/>
  <c r="N4" i="6"/>
  <c r="N3" i="6"/>
  <c r="H13" i="5" l="1"/>
  <c r="N2" i="5" l="1"/>
  <c r="M2" i="5"/>
  <c r="L2" i="5"/>
  <c r="K2" i="5"/>
  <c r="J2" i="5"/>
  <c r="I2" i="5"/>
  <c r="F2" i="5"/>
  <c r="G4" i="6" l="1"/>
  <c r="G3" i="6"/>
  <c r="G2" i="6"/>
  <c r="T5" i="6"/>
  <c r="T4" i="6"/>
  <c r="T7" i="6"/>
  <c r="T6" i="6"/>
  <c r="T2" i="6"/>
  <c r="T3" i="6"/>
  <c r="T1" i="6" l="1"/>
  <c r="E14" i="5" l="1"/>
  <c r="E13" i="5"/>
  <c r="E3" i="5"/>
  <c r="C3" i="6" l="1"/>
  <c r="C2" i="6"/>
  <c r="C4" i="6"/>
  <c r="N8" i="6"/>
  <c r="N9" i="6"/>
  <c r="N10" i="6"/>
  <c r="N2" i="6"/>
  <c r="N5" i="6"/>
  <c r="N6" i="6"/>
  <c r="N7" i="6"/>
  <c r="N1" i="6" l="1"/>
  <c r="C13" i="1"/>
  <c r="C12" i="1"/>
  <c r="C2" i="1"/>
  <c r="E3" i="6" l="1"/>
  <c r="E4" i="6"/>
  <c r="V2" i="6"/>
  <c r="E2" i="6"/>
  <c r="K13" i="1" l="1"/>
  <c r="K2" i="1" l="1"/>
  <c r="K6" i="1"/>
  <c r="K22" i="1" l="1"/>
  <c r="K8" i="1"/>
  <c r="K16" i="1"/>
  <c r="K12" i="1"/>
  <c r="K20" i="1" l="1"/>
  <c r="K5" i="1"/>
  <c r="K9" i="1"/>
  <c r="K11" i="1"/>
  <c r="K18" i="1"/>
  <c r="K19" i="1" l="1"/>
  <c r="K15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<sst xmlns="http://schemas.openxmlformats.org/spreadsheetml/2006/main" count="282" uniqueCount="199">
  <si>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</si>
  <si>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</si>
  <si>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</si>
  <si>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</si>
  <si>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</si>
  <si>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</si>
  <si>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</si>
  <si>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</si>
  <si>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</si>
  <si>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</si>
  <si>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</si>
  <si>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</si>
  <si>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</si>
  <si>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</si>
  <si>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</si>
  <si>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</si>
  <si>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</si>
  <si>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</si>
  <si>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</si>
  <si>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</si>
  <si>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</si>
  <si>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</si>
  <si>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</si>
  <si>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</si>
  <si>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</si>
  <si>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</si>
  <si>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</si>
  <si>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</si>
  <si>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</si>
  <si>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</si>
  <si>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</si>
  <si>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</si>
  <si>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</si>
  <si>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</si>
  <si>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</si>
  <si>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</si>
  <si>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</si>
  <si>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</si>
  <si>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</si>
  <si>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</si>
  <si>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</si>
  <si>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</si>
  <si>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</si>
  <si>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</si>
  <si>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</si>
  <si>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</si>
  <si>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</si>
  <si>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</si>
  <si>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</si>
  <si>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</si>
  <si>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</si>
  <si>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</si>
  <si>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</si>
  <si>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</si>
  <si>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</si>
  <si>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</si>
  <si>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</si>
  <si>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</si>
  <si>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</si>
  <si>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</si>
  <si>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</si>
  <si>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</si>
  <si>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</si>
  <si>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</si>
  <si>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</si>
  <si>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</si>
  <si>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</si>
  <si>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</si>
  <si>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</si>
  <si>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</si>
  <si>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</si>
  <si>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</si>
  <si>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</si>
  <si>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</si>
  <si>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</si>
  <si>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</si>
  <si>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</si>
  <si>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</si>
  <si>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</si>
  <si>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</si>
  <si>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</si>
  <si>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</si>
  <si>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</si>
  <si>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</si>
  <si>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</si>
  <si>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</si>
  <si>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</si>
  <si>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</si>
  <si>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</si>
  <si>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</si>
  <si>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</si>
  <si>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</si>
  <si>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</si>
  <si>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</si>
  <si>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</si>
  <si>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</si>
  <si>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</si>
  <si>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</si>
  <si>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</si>
  <si>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</si>
  <si>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</si>
  <si>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</si>
  <si>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</si>
  <si>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</si>
  <si>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</si>
  <si>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</si>
  <si>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</si>
  <si>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</si>
  <si>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</si>
  <si>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</si>
  <si>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</si>
  <si>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</si>
  <si>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</si>
  <si>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</si>
  <si>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</si>
  <si>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</si>
  <si>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</si>
  <si>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</si>
  <si>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</si>
  <si>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</si>
  <si>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</si>
  <si>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</si>
  <si>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</si>
  <si>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</si>
  <si>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</si>
  <si>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</si>
  <si>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</si>
  <si>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</si>
  <si>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</si>
  <si>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</si>
  <si>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</si>
  <si>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</si>
  <si>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</si>
  <si>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</si>
  <si>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</si>
  <si>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</si>
  <si>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</si>
  <si>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</si>
  <si>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</si>
  <si>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</si>
  <si>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</si>
  <si>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</si>
  <si>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</si>
  <si>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</si>
  <si>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</si>
  <si>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</si>
  <si>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</si>
  <si>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</si>
  <si>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</si>
  <si>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</si>
  <si>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</si>
  <si>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</si>
  <si>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</si>
  <si>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</si>
  <si>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</si>
  <si>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</si>
  <si>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</si>
  <si>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스탯타입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</si>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</sst>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22"/>
  <sheetViews>
    <sheetView tabSelected="1" workbookViewId="0"/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customWidth="1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t="shared" ref="C2:C13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22" si="1">LEN(I2)</f>
        <v>20</v>
      </c>
      <c r="M2" t="str">
        <f ca="1">IFERROR(HLOOKUP("내림차순 정렬할 것",$1:$1,1,0),"")</f>
        <v/>
      </c>
    </row>
    <row r="3" spans="1:13" x14ac:dyDescent="0.3">
      <c r="A3" t="s">
        <v>180</v>
      </c>
      <c r="B3" t="s">
        <v>14</v>
      </c>
      <c r="C3" s="7" t="str">
        <f t="shared" ca="1" si="0"/>
        <v>3</v>
      </c>
      <c r="F3" t="s">
        <v>16</v>
      </c>
      <c r="I3" t="s">
        <v>179</v>
      </c>
      <c r="J3">
        <v>21</v>
      </c>
      <c r="K3">
        <f t="shared" si="1"/>
        <v>19</v>
      </c>
    </row>
    <row r="4" spans="1:13" x14ac:dyDescent="0.3">
      <c r="A4" t="s">
        <v>181</v>
      </c>
      <c r="B4" t="s">
        <v>14</v>
      </c>
      <c r="C4" s="7" t="str">
        <f t="shared" ca="1" si="0"/>
        <v>3</v>
      </c>
      <c r="F4" t="s">
        <v>17</v>
      </c>
      <c r="I4" t="s">
        <v>168</v>
      </c>
      <c r="J4">
        <v>20</v>
      </c>
      <c r="K4">
        <f t="shared" si="1"/>
        <v>18</v>
      </c>
    </row>
    <row r="5" spans="1:13" x14ac:dyDescent="0.3">
      <c r="A5" t="s">
        <v>197</v>
      </c>
      <c r="B5" t="s">
        <v>35</v>
      </c>
      <c r="C5" s="7" t="str">
        <f t="shared" ca="1" si="0"/>
        <v>3</v>
      </c>
      <c r="F5" t="s">
        <v>28</v>
      </c>
      <c r="G5">
        <v>1</v>
      </c>
      <c r="I5" t="s">
        <v>29</v>
      </c>
      <c r="J5">
        <v>7</v>
      </c>
      <c r="K5">
        <f t="shared" si="1"/>
        <v>17</v>
      </c>
    </row>
    <row r="6" spans="1:13" x14ac:dyDescent="0.3">
      <c r="A6" t="s">
        <v>169</v>
      </c>
      <c r="B6" t="s">
        <v>140</v>
      </c>
      <c r="C6" s="7" t="str">
        <f t="shared" ca="1" si="0"/>
        <v>16</v>
      </c>
      <c r="F6" t="s">
        <v>26</v>
      </c>
      <c r="G6">
        <v>1</v>
      </c>
      <c r="I6" t="s">
        <v>63</v>
      </c>
      <c r="J6">
        <v>13</v>
      </c>
      <c r="K6">
        <f t="shared" si="1"/>
        <v>17</v>
      </c>
    </row>
    <row r="7" spans="1:13" x14ac:dyDescent="0.3">
      <c r="A7" t="s">
        <v>168</v>
      </c>
      <c r="B7" t="s">
        <v>167</v>
      </c>
      <c r="C7" s="7" t="str">
        <f t="shared" ca="1" si="0"/>
        <v>20</v>
      </c>
      <c r="F7" t="s">
        <v>18</v>
      </c>
      <c r="I7" t="s">
        <v>141</v>
      </c>
      <c r="J7">
        <v>16</v>
      </c>
      <c r="K7">
        <f t="shared" si="1"/>
        <v>17</v>
      </c>
    </row>
    <row r="8" spans="1:13" x14ac:dyDescent="0.3">
      <c r="A8" t="s">
        <v>175</v>
      </c>
      <c r="B8" t="s">
        <v>174</v>
      </c>
      <c r="C8" s="7" t="str">
        <f t="shared" ca="1" si="0"/>
        <v>18</v>
      </c>
      <c r="F8" t="s">
        <v>30</v>
      </c>
      <c r="G8">
        <v>1</v>
      </c>
      <c r="I8" t="s">
        <v>59</v>
      </c>
      <c r="J8">
        <v>11</v>
      </c>
      <c r="K8">
        <f t="shared" si="1"/>
        <v>16</v>
      </c>
    </row>
    <row r="9" spans="1:13" x14ac:dyDescent="0.3">
      <c r="A9" t="s">
        <v>182</v>
      </c>
      <c r="B9" t="s">
        <v>140</v>
      </c>
      <c r="C9" s="7" t="str">
        <f t="shared" ca="1" si="0"/>
        <v>16</v>
      </c>
      <c r="F9" t="s">
        <v>32</v>
      </c>
      <c r="I9" t="s">
        <v>36</v>
      </c>
      <c r="J9">
        <v>6</v>
      </c>
      <c r="K9">
        <f t="shared" si="1"/>
        <v>13</v>
      </c>
    </row>
    <row r="10" spans="1:13" x14ac:dyDescent="0.3">
      <c r="A10" t="s">
        <v>179</v>
      </c>
      <c r="B10" t="s">
        <v>178</v>
      </c>
      <c r="C10" s="7" t="str">
        <f t="shared" ca="1" si="0"/>
        <v>21</v>
      </c>
      <c r="F10" t="s">
        <v>57</v>
      </c>
      <c r="G10">
        <v>1</v>
      </c>
      <c r="I10" t="s">
        <v>33</v>
      </c>
      <c r="J10">
        <v>1</v>
      </c>
      <c r="K10">
        <f t="shared" si="1"/>
        <v>12</v>
      </c>
    </row>
    <row r="11" spans="1:13" x14ac:dyDescent="0.3">
      <c r="A11" t="s">
        <v>128</v>
      </c>
      <c r="B11" t="s">
        <v>27</v>
      </c>
      <c r="C11" s="7" t="str">
        <f t="shared" ca="1" si="0"/>
        <v>4</v>
      </c>
      <c r="F11" t="s">
        <v>58</v>
      </c>
      <c r="G11">
        <v>1</v>
      </c>
      <c r="I11" t="s">
        <v>25</v>
      </c>
      <c r="J11">
        <v>5</v>
      </c>
      <c r="K11">
        <f t="shared" si="1"/>
        <v>12</v>
      </c>
    </row>
    <row r="12" spans="1:13" x14ac:dyDescent="0.3">
      <c r="A12" t="s">
        <v>61</v>
      </c>
      <c r="B12" t="s">
        <v>29</v>
      </c>
      <c r="C12" s="7" t="str">
        <f t="shared" ca="1" si="0"/>
        <v>7</v>
      </c>
      <c r="F12" t="s">
        <v>59</v>
      </c>
      <c r="G12">
        <v>1</v>
      </c>
      <c r="I12" t="s">
        <v>57</v>
      </c>
      <c r="J12">
        <v>9</v>
      </c>
      <c r="K12">
        <f t="shared" si="1"/>
        <v>12</v>
      </c>
    </row>
    <row r="13" spans="1:13" x14ac:dyDescent="0.3">
      <c r="A13" t="s">
        <v>62</v>
      </c>
      <c r="B13" t="s">
        <v>91</v>
      </c>
      <c r="C13" s="7" t="str">
        <f t="shared" ca="1" si="0"/>
        <v>13</v>
      </c>
      <c r="F13" t="s">
        <v>60</v>
      </c>
      <c r="I13" t="s">
        <v>66</v>
      </c>
      <c r="J13">
        <v>15</v>
      </c>
      <c r="K13">
        <f t="shared" si="1"/>
        <v>12</v>
      </c>
    </row>
    <row r="14" spans="1:13" x14ac:dyDescent="0.3">
      <c r="F14" t="s">
        <v>63</v>
      </c>
      <c r="G14">
        <v>1</v>
      </c>
      <c r="I14" t="s">
        <v>162</v>
      </c>
      <c r="J14">
        <v>18</v>
      </c>
      <c r="K14">
        <f t="shared" si="1"/>
        <v>12</v>
      </c>
    </row>
    <row r="15" spans="1:13" x14ac:dyDescent="0.3">
      <c r="F15" t="s">
        <v>64</v>
      </c>
      <c r="G15">
        <v>1</v>
      </c>
      <c r="I15" t="s">
        <v>35</v>
      </c>
      <c r="J15">
        <v>3</v>
      </c>
      <c r="K15">
        <f t="shared" si="1"/>
        <v>10</v>
      </c>
    </row>
    <row r="16" spans="1:13" x14ac:dyDescent="0.3">
      <c r="F16" t="s">
        <v>66</v>
      </c>
      <c r="I16" t="s">
        <v>58</v>
      </c>
      <c r="J16">
        <v>10</v>
      </c>
      <c r="K16">
        <f t="shared" si="1"/>
        <v>10</v>
      </c>
    </row>
    <row r="17" spans="6:11" x14ac:dyDescent="0.3">
      <c r="F17" t="s">
        <v>141</v>
      </c>
      <c r="G17">
        <v>1</v>
      </c>
      <c r="I17" t="s">
        <v>161</v>
      </c>
      <c r="J17">
        <v>17</v>
      </c>
      <c r="K17">
        <f t="shared" si="1"/>
        <v>10</v>
      </c>
    </row>
    <row r="18" spans="6:11" x14ac:dyDescent="0.3">
      <c r="F18" t="s">
        <v>161</v>
      </c>
      <c r="G18">
        <v>1</v>
      </c>
      <c r="I18" t="s">
        <v>27</v>
      </c>
      <c r="J18">
        <v>4</v>
      </c>
      <c r="K18">
        <f t="shared" si="1"/>
        <v>9</v>
      </c>
    </row>
    <row r="19" spans="6:11" x14ac:dyDescent="0.3">
      <c r="F19" t="s">
        <v>162</v>
      </c>
      <c r="G19">
        <v>1</v>
      </c>
      <c r="I19" t="s">
        <v>34</v>
      </c>
      <c r="J19">
        <v>2</v>
      </c>
      <c r="K19">
        <f t="shared" si="1"/>
        <v>8</v>
      </c>
    </row>
    <row r="20" spans="6:11" x14ac:dyDescent="0.3">
      <c r="F20" t="s">
        <v>163</v>
      </c>
      <c r="I20" t="s">
        <v>31</v>
      </c>
      <c r="J20">
        <v>8</v>
      </c>
      <c r="K20">
        <f t="shared" si="1"/>
        <v>8</v>
      </c>
    </row>
    <row r="21" spans="6:11" x14ac:dyDescent="0.3">
      <c r="F21" t="s">
        <v>168</v>
      </c>
      <c r="G21">
        <v>1</v>
      </c>
      <c r="I21" t="s">
        <v>163</v>
      </c>
      <c r="J21">
        <v>19</v>
      </c>
      <c r="K21">
        <f t="shared" si="1"/>
        <v>8</v>
      </c>
    </row>
    <row r="22" spans="6:11" x14ac:dyDescent="0.3">
      <c r="F22" t="s">
        <v>179</v>
      </c>
      <c r="G22">
        <v>1</v>
      </c>
      <c r="I22" t="s">
        <v>60</v>
      </c>
      <c r="J22">
        <v>12</v>
      </c>
      <c r="K22">
        <f t="shared" si="1"/>
        <v>4</v>
      </c>
    </row>
  </sheetData>
  <sortState ref="I2:K23">
    <sortCondition descending="1" ref="K2:K23"/>
    <sortCondition ref="J2:J23"/>
  </sortState>
  <phoneticPr fontId="1" type="noConversion"/>
  <dataValidations count="1">
    <dataValidation type="list" allowBlank="1" showInputMessage="1" showErrorMessage="1" sqref="B2:B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S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4.25" style="2" customWidth="1"/>
    <col min="2" max="2" width="26.25" style="2" customWidth="1"/>
    <col min="3" max="3" width="9.75" style="2" hidden="1" customWidth="1" outlineLevel="1"/>
    <col min="4" max="4" width="7.75" style="2" customWidth="1" collapsed="1"/>
    <col min="5" max="5" width="16.75" style="2" hidden="1" customWidth="1" outlineLevel="1"/>
    <col min="6" max="6" width="20.875" style="2" hidden="1" customWidth="1" outlineLevel="1"/>
    <col min="7" max="7" width="10.375" style="2" customWidth="1" collapsed="1"/>
    <col min="8" max="8" width="10.875" style="2" hidden="1" customWidth="1" outlineLevel="1"/>
    <col min="9" max="9" width="12.875" style="2" bestFit="1" customWidth="1" collapsed="1"/>
    <col min="10" max="12" width="12.875" style="2" bestFit="1" customWidth="1"/>
    <col min="13" max="14" width="10.625" style="2" bestFit="1" customWidth="1"/>
    <col min="15" max="15" width="10.625" style="2" customWidth="1"/>
    <col min="16" max="17" width="14" style="2" bestFit="1" customWidth="1"/>
    <col min="18" max="19" width="14" style="2" customWidth="1"/>
    <col min="20" max="16384" width="9" style="2"/>
  </cols>
  <sheetData>
    <row r="1" spans="1:19" ht="27" customHeight="1" x14ac:dyDescent="0.3">
      <c r="A1" s="2" t="s">
        <v>172</v>
      </c>
      <c r="B1" s="2" t="s">
        <v>37</v>
      </c>
      <c r="C1" s="2" t="s">
        <v>173</v>
      </c>
      <c r="D1" s="2" t="s">
        <v>38</v>
      </c>
      <c r="E1" s="2" t="s">
        <v>72</v>
      </c>
      <c r="F1" s="2" t="s">
        <v>85</v>
      </c>
      <c r="G1" s="2" t="s">
        <v>48</v>
      </c>
      <c r="H1" s="2" t="s">
        <v>86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116</v>
      </c>
      <c r="P1" s="2" t="s">
        <v>7</v>
      </c>
      <c r="Q1" s="2" t="s">
        <v>8</v>
      </c>
      <c r="R1" s="2" t="s">
        <v>117</v>
      </c>
      <c r="S1" s="2" t="s">
        <v>148</v>
      </c>
    </row>
    <row r="2" spans="1:19" ht="66.75" hidden="1" customHeight="1" outlineLevel="1" x14ac:dyDescent="0.3">
      <c r="E2" s="2" t="s">
        <v>178</v>
      </c>
      <c r="F2" s="5" t="str">
        <f>IF(ISBLANK(VLOOKUP($E2,어펙터인자!$1:$1048576,MATCH(F$1,어펙터인자!$1:$1,0),0)),"",VLOOKUP($E2,어펙터인자!$1:$1048576,MATCH(F$1,어펙터인자!$1:$1,0),0))</f>
        <v>닌자어쌔신 전용 컨티뉴어스 버로우 어펙터</v>
      </c>
      <c r="G2" s="5"/>
      <c r="H2" s="5"/>
      <c r="I2" s="5" t="str">
        <f>IF(ISBLANK(VLOOKUP($E2,어펙터인자!$1:$1048576,MATCH(I$1,어펙터인자!$1:$1,0),0)),"",VLOOKUP($E2,어펙터인자!$1:$1048576,MATCH(I$1,어펙터인자!$1:$1,0),0))</f>
        <v>버로우 공격의 어택 딜레이</v>
      </c>
      <c r="J2" s="5" t="str">
        <f>IF(ISBLANK(VLOOKUP($E2,어펙터인자!$1:$1048576,MATCH(J$1,어펙터인자!$1:$1,0),0)),"",VLOOKUP($E2,어펙터인자!$1:$1048576,MATCH(J$1,어펙터인자!$1:$1,0),0))</f>
        <v/>
      </c>
      <c r="K2" s="5" t="str">
        <f>IF(ISBLANK(VLOOKUP($E2,어펙터인자!$1:$1048576,MATCH(K$1,어펙터인자!$1:$1,0),0)),"",VLOOKUP($E2,어펙터인자!$1:$1048576,MATCH(K$1,어펙터인자!$1:$1,0),0))</f>
        <v>버로우 공격 전 최초 대기</v>
      </c>
      <c r="L2" s="5" t="str">
        <f>IF(ISBLANK(VLOOKUP($E2,어펙터인자!$1:$1048576,MATCH(L$1,어펙터인자!$1:$1,0),0)),"",VLOOKUP($E2,어펙터인자!$1:$1048576,MATCH(L$1,어펙터인자!$1:$1,0),0))</f>
        <v>버로우 공격 후 최종 대기</v>
      </c>
      <c r="M2" s="5" t="str">
        <f>IF(ISBLANK(VLOOKUP($E2,어펙터인자!$1:$1048576,MATCH(M$1,어펙터인자!$1:$1,0),0)),"",VLOOKUP($E2,어펙터인자!$1:$1048576,MATCH(M$1,어펙터인자!$1:$1,0),0))</f>
        <v/>
      </c>
      <c r="N2" s="5" t="str">
        <f>IF(ISBLANK(VLOOKUP($E2,어펙터인자!$1:$1048576,MATCH(N$1,어펙터인자!$1:$1,0),0)),"",VLOOKUP($E2,어펙터인자!$1:$1048576,MATCH(N$1,어펙터인자!$1:$1,0),0))</f>
        <v>버로우 시
공격횟수</v>
      </c>
      <c r="O2" s="5" t="str">
        <f>IF(ISBLANK(VLOOKUP($E2,어펙터인자!$1:$1048576,MATCH(O$1,어펙터인자!$1:$1,0),0)),"",VLOOKUP($E2,어펙터인자!$1:$1048576,MATCH(O$1,어펙터인자!$1:$1,0),0))</f>
        <v/>
      </c>
      <c r="P2" s="5" t="str">
        <f>IF(ISBLANK(VLOOKUP($E2,어펙터인자!$1:$1048576,MATCH(P$1,어펙터인자!$1:$1,0),0)),"",VLOOKUP($E2,어펙터인자!$1:$1048576,MATCH(P$1,어펙터인자!$1:$1,0),0))</f>
        <v>히트 시 시작되는 StateName</v>
      </c>
      <c r="Q2" s="5" t="str">
        <f>IF(ISBLANK(VLOOKUP($E2,어펙터인자!$1:$1048576,MATCH(Q$1,어펙터인자!$1:$1,0),0)),"",VLOOKUP($E2,어펙터인자!$1:$1048576,MATCH(Q$1,어펙터인자!$1:$1,0),0))</f>
        <v>끝날 때 복구하는 StateName</v>
      </c>
      <c r="R2" s="5" t="str">
        <f>IF(ISBLANK(VLOOKUP($E2,어펙터인자!$1:$1048576,MATCH(R$1,어펙터인자!$1:$1,0),0)),"",VLOOKUP($E2,어펙터인자!$1:$1048576,MATCH(R$1,어펙터인자!$1:$1,0),0))</f>
        <v>버로우 스크롤 오브젝트</v>
      </c>
      <c r="S2" s="5" t="str">
        <f>IF(ISBLANK(VLOOKUP($E2,어펙터인자!$1:$1048576,MATCH(S$1,어펙터인자!$1:$1,0),0)),"",VLOOKUP($E2,어펙터인자!$1:$1048576,MATCH(S$1,어펙터인자!$1:$1,0),0))</f>
        <v>버로우 공격의 StateName</v>
      </c>
    </row>
    <row r="3" spans="1:19" collapsed="1" x14ac:dyDescent="0.3">
      <c r="A3" s="2" t="str">
        <f t="shared" ref="A3:A14" si="0">B3&amp;"_"&amp;TEXT(D3,"00")</f>
        <v>NormalAttack01_01</v>
      </c>
      <c r="B3" s="2" t="s">
        <v>39</v>
      </c>
      <c r="C3" s="2" t="str">
        <f>IF(ISERROR(VLOOKUP(B3,AffectorValueTable!$A:$A,1,0)),"어펙터밸류없음","")</f>
        <v/>
      </c>
      <c r="D3" s="2">
        <v>1</v>
      </c>
      <c r="E3" s="2" t="str">
        <f>VLOOKUP($B3,AffectorValueTable!$1:$1048576,MATCH(AffectorValueTable!$B$1,AffectorValueTable!$1:$1,0),0)</f>
        <v>BaseDamage</v>
      </c>
      <c r="H3" s="2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2">
        <v>1</v>
      </c>
    </row>
    <row r="4" spans="1:19" x14ac:dyDescent="0.3">
      <c r="A4" s="2" t="str">
        <f t="shared" si="0"/>
        <v>NormalAttackKeepSeries_01</v>
      </c>
      <c r="B4" t="s">
        <v>180</v>
      </c>
      <c r="C4" s="2" t="str">
        <f>IF(ISERROR(VLOOKUP(B4,AffectorValueTable!$A:$A,1,0)),"어펙터밸류없음","")</f>
        <v/>
      </c>
      <c r="D4" s="2">
        <v>1</v>
      </c>
      <c r="E4" s="2" t="str">
        <f>VLOOKUP($B4,AffectorValueTable!$1:$1048576,MATCH(AffectorValueTable!$B$1,AffectorValueTable!$1:$1,0),0)</f>
        <v>BaseDamage</v>
      </c>
      <c r="H4" s="2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2">
        <v>0.45</v>
      </c>
    </row>
    <row r="5" spans="1:19" x14ac:dyDescent="0.3">
      <c r="A5" s="2" t="str">
        <f t="shared" si="0"/>
        <v>NormalAttackBigBatSuccubus_01</v>
      </c>
      <c r="B5" t="s">
        <v>181</v>
      </c>
      <c r="C5" s="2" t="str">
        <f>IF(ISERROR(VLOOKUP(B5,AffectorValueTable!$A:$A,1,0)),"어펙터밸류없음","")</f>
        <v/>
      </c>
      <c r="D5" s="2">
        <v>1</v>
      </c>
      <c r="E5" s="2" t="str">
        <f>VLOOKUP($B5,AffectorValueTable!$1:$1048576,MATCH(AffectorValueTable!$B$1,AffectorValueTable!$1:$1,0),0)</f>
        <v>BaseDamage</v>
      </c>
      <c r="H5" s="2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2">
        <v>0.3</v>
      </c>
    </row>
    <row r="6" spans="1:19" x14ac:dyDescent="0.3">
      <c r="A6" s="2" t="str">
        <f t="shared" si="0"/>
        <v>NormalAttackBei_01</v>
      </c>
      <c r="B6" t="s">
        <v>198</v>
      </c>
      <c r="C6" s="2" t="str">
        <f>IF(ISERROR(VLOOKUP(B6,AffectorValueTable!$A:$A,1,0)),"어펙터밸류없음","")</f>
        <v/>
      </c>
      <c r="D6" s="2">
        <v>1</v>
      </c>
      <c r="E6" s="2" t="str">
        <f>VLOOKUP($B6,AffectorValueTable!$1:$1048576,MATCH(AffectorValueTable!$B$1,AffectorValueTable!$1:$1,0),0)</f>
        <v>BaseDamage</v>
      </c>
      <c r="H6" s="2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2">
        <v>0.75</v>
      </c>
    </row>
    <row r="7" spans="1:19" x14ac:dyDescent="0.3">
      <c r="A7" s="2" t="str">
        <f t="shared" si="0"/>
        <v>CallInvincibleTortoise_01</v>
      </c>
      <c r="B7" t="s">
        <v>169</v>
      </c>
      <c r="C7" s="2" t="str">
        <f>IF(ISERROR(VLOOKUP(B7,AffectorValueTable!$A:$A,1,0)),"어펙터밸류없음","")</f>
        <v/>
      </c>
      <c r="D7" s="2">
        <v>1</v>
      </c>
      <c r="E7" s="2" t="str">
        <f>VLOOKUP($B7,AffectorValueTable!$1:$1048576,MATCH(AffectorValueTable!$B$1,AffectorValueTable!$1:$1,0),0)</f>
        <v>CallAffectorValue</v>
      </c>
      <c r="H7" s="2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2">
        <v>-1</v>
      </c>
      <c r="M7" s="2">
        <v>4</v>
      </c>
      <c r="Q7" s="2" t="s">
        <v>168</v>
      </c>
    </row>
    <row r="8" spans="1:19" x14ac:dyDescent="0.3">
      <c r="A8" s="2" t="str">
        <f t="shared" si="0"/>
        <v>InvincibleTortoise_01</v>
      </c>
      <c r="B8" t="s">
        <v>168</v>
      </c>
      <c r="C8" s="2" t="str">
        <f>IF(ISERROR(VLOOKUP(B8,AffectorValueTable!$A:$A,1,0)),"어펙터밸류없음","")</f>
        <v/>
      </c>
      <c r="D8" s="2">
        <v>1</v>
      </c>
      <c r="E8" s="2" t="str">
        <f>VLOOKUP($B8,AffectorValueTable!$1:$1048576,MATCH(AffectorValueTable!$B$1,AffectorValueTable!$1:$1,0),0)</f>
        <v>InvincibleTortoise</v>
      </c>
      <c r="H8" s="2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2">
        <v>3</v>
      </c>
      <c r="P8" s="2" t="s">
        <v>170</v>
      </c>
      <c r="Q8" s="2" t="s">
        <v>171</v>
      </c>
    </row>
    <row r="9" spans="1:19" x14ac:dyDescent="0.3">
      <c r="A9" s="2" t="str">
        <f t="shared" si="0"/>
        <v>CountBarrier5Times_01</v>
      </c>
      <c r="B9" t="s">
        <v>176</v>
      </c>
      <c r="C9" s="2" t="str">
        <f>IF(ISERROR(VLOOKUP(B9,AffectorValueTable!$A:$A,1,0)),"어펙터밸류없음","")</f>
        <v/>
      </c>
      <c r="D9" s="2">
        <v>1</v>
      </c>
      <c r="E9" s="2" t="str">
        <f>VLOOKUP($B9,AffectorValueTable!$1:$1048576,MATCH(AffectorValueTable!$B$1,AffectorValueTable!$1:$1,0),0)</f>
        <v>CountBarrier</v>
      </c>
      <c r="H9" s="2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2">
        <v>-1</v>
      </c>
      <c r="N9" s="2">
        <v>5</v>
      </c>
      <c r="R9" s="2" t="s">
        <v>177</v>
      </c>
    </row>
    <row r="10" spans="1:19" x14ac:dyDescent="0.3">
      <c r="A10" s="2" t="str">
        <f t="shared" si="0"/>
        <v>CallBurrowNinjaAssassin_01</v>
      </c>
      <c r="B10" t="s">
        <v>182</v>
      </c>
      <c r="C10" s="2" t="str">
        <f>IF(ISERROR(VLOOKUP(B10,AffectorValueTable!$A:$A,1,0)),"어펙터밸류없음","")</f>
        <v/>
      </c>
      <c r="D10" s="2">
        <v>1</v>
      </c>
      <c r="E10" s="2" t="str">
        <f>VLOOKUP($B10,AffectorValueTable!$1:$1048576,MATCH(AffectorValueTable!$B$1,AffectorValueTable!$1:$1,0),0)</f>
        <v>CallAffectorValue</v>
      </c>
      <c r="H10" s="2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2">
        <v>-1</v>
      </c>
      <c r="M10" s="2">
        <v>4</v>
      </c>
      <c r="Q10" s="2" t="s">
        <v>179</v>
      </c>
    </row>
    <row r="11" spans="1:19" x14ac:dyDescent="0.3">
      <c r="A11" s="2" t="str">
        <f t="shared" si="0"/>
        <v>BurrowNinjaAssassin_01</v>
      </c>
      <c r="B11" t="s">
        <v>179</v>
      </c>
      <c r="C11" s="2" t="str">
        <f>IF(ISERROR(VLOOKUP(B11,AffectorValueTable!$A:$A,1,0)),"어펙터밸류없음","")</f>
        <v/>
      </c>
      <c r="D11" s="2">
        <v>1</v>
      </c>
      <c r="E11" s="2" t="str">
        <f>VLOOKUP($B11,AffectorValueTable!$1:$1048576,MATCH(AffectorValueTable!$B$1,AffectorValueTable!$1:$1,0),0)</f>
        <v>BurrowNinjaAssassin</v>
      </c>
      <c r="H11" s="2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2">
        <v>3</v>
      </c>
      <c r="K11" s="2">
        <v>0.5</v>
      </c>
      <c r="L11" s="2">
        <v>1</v>
      </c>
      <c r="N11" s="2">
        <v>2</v>
      </c>
      <c r="P11" s="2" t="s">
        <v>193</v>
      </c>
      <c r="Q11" s="2" t="s">
        <v>194</v>
      </c>
      <c r="R11" s="2" t="s">
        <v>195</v>
      </c>
      <c r="S11" s="2" t="s">
        <v>196</v>
      </c>
    </row>
    <row r="12" spans="1:19" x14ac:dyDescent="0.3">
      <c r="A12" s="2" t="str">
        <f t="shared" si="0"/>
        <v>TestPoison01_01</v>
      </c>
      <c r="B12" t="s">
        <v>128</v>
      </c>
      <c r="C12" s="2" t="str">
        <f>IF(ISERROR(VLOOKUP(B12,AffectorValueTable!$A:$A,1,0)),"어펙터밸류없음","")</f>
        <v/>
      </c>
      <c r="D12" s="2">
        <v>1</v>
      </c>
      <c r="E12" s="2" t="str">
        <f>VLOOKUP($B12,AffectorValueTable!$1:$1048576,MATCH(AffectorValueTable!$B$1,AffectorValueTable!$1:$1,0),0)</f>
        <v>DotDamage</v>
      </c>
      <c r="H12" s="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2">
        <v>5</v>
      </c>
      <c r="J12" s="2">
        <v>0.5</v>
      </c>
      <c r="K12" s="2">
        <v>0.01</v>
      </c>
    </row>
    <row r="13" spans="1:19" x14ac:dyDescent="0.3">
      <c r="A13" s="2" t="str">
        <f t="shared" si="0"/>
        <v>LP_PiercingHitObject_01</v>
      </c>
      <c r="B13" s="2" t="s">
        <v>62</v>
      </c>
      <c r="C13" s="2" t="str">
        <f>IF(ISERROR(VLOOKUP(B13,AffectorValueTable!$A:$A,1,0)),"어펙터밸류없음","")</f>
        <v/>
      </c>
      <c r="D13" s="2">
        <v>1</v>
      </c>
      <c r="E13" s="2" t="str">
        <f>VLOOKUP($B13,AffectorValueTable!$1:$1048576,MATCH(AffectorValueTable!$B$1,AffectorValueTable!$1:$1,0),0)</f>
        <v>PiercingHitObject</v>
      </c>
      <c r="H13" s="2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K13" s="1"/>
      <c r="M13" s="2">
        <v>1</v>
      </c>
      <c r="P13" s="2">
        <v>0.9</v>
      </c>
    </row>
    <row r="14" spans="1:19" x14ac:dyDescent="0.3">
      <c r="A14" s="2" t="str">
        <f t="shared" si="0"/>
        <v>LP_PiercingHitObject_02</v>
      </c>
      <c r="B14" s="2" t="s">
        <v>62</v>
      </c>
      <c r="C14" s="2" t="str">
        <f>IF(ISERROR(VLOOKUP(B14,AffectorValueTable!$A:$A,1,0)),"어펙터밸류없음","")</f>
        <v/>
      </c>
      <c r="D14" s="2">
        <v>2</v>
      </c>
      <c r="E14" s="2" t="str">
        <f>VLOOKUP($B14,AffectorValueTable!$1:$1048576,MATCH(AffectorValueTable!$B$1,AffectorValueTable!$1:$1,0),0)</f>
        <v>PiercingHitObject</v>
      </c>
      <c r="H14" s="2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M14" s="2">
        <v>2</v>
      </c>
      <c r="P14" s="2" t="s">
        <v>118</v>
      </c>
    </row>
  </sheetData>
  <phoneticPr fontId="1" type="noConversion"/>
  <conditionalFormatting sqref="B1:S1048576">
    <cfRule type="expression" dxfId="0" priority="2">
      <formula>AND(OFFSET($B1,-1,0)=$B1,OFFSET(B1,-1,0)=B1)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129</v>
      </c>
      <c r="C1" t="s">
        <v>120</v>
      </c>
      <c r="D1" t="s">
        <v>132</v>
      </c>
      <c r="E1" t="s">
        <v>84</v>
      </c>
    </row>
    <row r="2" spans="1:5" x14ac:dyDescent="0.3">
      <c r="A2" t="s">
        <v>130</v>
      </c>
      <c r="B2" t="s">
        <v>131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67</v>
      </c>
      <c r="C1" t="s">
        <v>20</v>
      </c>
      <c r="D1" t="s">
        <v>71</v>
      </c>
      <c r="E1" t="s">
        <v>41</v>
      </c>
      <c r="F1" t="s">
        <v>40</v>
      </c>
      <c r="G1" t="s">
        <v>83</v>
      </c>
      <c r="J1" t="s">
        <v>68</v>
      </c>
      <c r="L1" t="s">
        <v>81</v>
      </c>
      <c r="M1" t="s">
        <v>69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73</v>
      </c>
      <c r="R1" t="s">
        <v>80</v>
      </c>
      <c r="S1" t="s">
        <v>82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70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78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75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70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78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123</v>
      </c>
      <c r="M3">
        <v>5</v>
      </c>
      <c r="N3">
        <f t="shared" si="0"/>
        <v>20</v>
      </c>
      <c r="P3" t="s">
        <v>43</v>
      </c>
      <c r="R3" t="s">
        <v>74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70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78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121</v>
      </c>
      <c r="L4" t="s">
        <v>125</v>
      </c>
      <c r="M4">
        <v>6</v>
      </c>
      <c r="N4">
        <f t="shared" si="0"/>
        <v>20</v>
      </c>
      <c r="P4" t="s">
        <v>44</v>
      </c>
      <c r="R4" t="s">
        <v>78</v>
      </c>
      <c r="S4">
        <v>5</v>
      </c>
      <c r="T4">
        <f t="shared" si="1"/>
        <v>2</v>
      </c>
    </row>
    <row r="5" spans="1:22" x14ac:dyDescent="0.3">
      <c r="J5" t="s">
        <v>122</v>
      </c>
      <c r="L5" t="s">
        <v>50</v>
      </c>
      <c r="M5">
        <v>8</v>
      </c>
      <c r="N5">
        <f t="shared" si="0"/>
        <v>17</v>
      </c>
      <c r="P5" t="s">
        <v>45</v>
      </c>
      <c r="R5" t="s">
        <v>79</v>
      </c>
      <c r="S5">
        <v>6</v>
      </c>
      <c r="T5">
        <f t="shared" si="1"/>
        <v>2</v>
      </c>
    </row>
    <row r="6" spans="1:22" x14ac:dyDescent="0.3">
      <c r="J6" t="s">
        <v>124</v>
      </c>
      <c r="L6" t="s">
        <v>51</v>
      </c>
      <c r="M6">
        <v>9</v>
      </c>
      <c r="N6">
        <f t="shared" si="0"/>
        <v>14</v>
      </c>
      <c r="P6" t="s">
        <v>46</v>
      </c>
      <c r="R6" t="s">
        <v>76</v>
      </c>
      <c r="S6">
        <v>3</v>
      </c>
      <c r="T6">
        <f t="shared" si="1"/>
        <v>1</v>
      </c>
    </row>
    <row r="7" spans="1:22" x14ac:dyDescent="0.3">
      <c r="J7" t="s">
        <v>126</v>
      </c>
      <c r="L7" t="s">
        <v>54</v>
      </c>
      <c r="M7">
        <v>1</v>
      </c>
      <c r="N7">
        <f t="shared" si="0"/>
        <v>11</v>
      </c>
      <c r="P7" t="s">
        <v>47</v>
      </c>
      <c r="R7" t="s">
        <v>77</v>
      </c>
      <c r="S7">
        <v>4</v>
      </c>
      <c r="T7">
        <f t="shared" si="1"/>
        <v>1</v>
      </c>
    </row>
    <row r="8" spans="1:22" x14ac:dyDescent="0.3">
      <c r="J8" t="s">
        <v>127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2"/>
  <sheetViews>
    <sheetView workbookViewId="0">
      <pane ySplit="1" topLeftCell="A8" activePane="bottomLeft" state="frozen"/>
      <selection pane="bottomLeft" activeCell="A22" sqref="A2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94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116</v>
      </c>
      <c r="J1" t="s">
        <v>7</v>
      </c>
      <c r="K1" t="s">
        <v>8</v>
      </c>
      <c r="L1" t="s">
        <v>117</v>
      </c>
      <c r="M1" t="s">
        <v>148</v>
      </c>
    </row>
    <row r="2" spans="1:13" x14ac:dyDescent="0.3">
      <c r="A2" t="s">
        <v>33</v>
      </c>
      <c r="B2" s="6" t="s">
        <v>102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104</v>
      </c>
      <c r="C4" s="3" t="s">
        <v>96</v>
      </c>
      <c r="D4" s="3"/>
      <c r="E4" s="3"/>
      <c r="F4" s="3"/>
      <c r="G4" s="4" t="s">
        <v>108</v>
      </c>
      <c r="H4" s="4" t="s">
        <v>136</v>
      </c>
      <c r="I4" s="4" t="s">
        <v>155</v>
      </c>
      <c r="J4" s="4" t="s">
        <v>95</v>
      </c>
      <c r="K4" s="4" t="s">
        <v>144</v>
      </c>
      <c r="L4" s="4"/>
      <c r="M4" s="4"/>
    </row>
    <row r="5" spans="1:13" ht="24" x14ac:dyDescent="0.3">
      <c r="A5" t="s">
        <v>27</v>
      </c>
      <c r="B5" s="6" t="s">
        <v>105</v>
      </c>
      <c r="C5" s="5" t="s">
        <v>99</v>
      </c>
      <c r="D5" s="3" t="s">
        <v>101</v>
      </c>
      <c r="E5" s="5" t="s">
        <v>109</v>
      </c>
      <c r="F5" s="3"/>
      <c r="G5" s="3"/>
      <c r="H5" s="4" t="s">
        <v>137</v>
      </c>
      <c r="I5" s="3"/>
      <c r="J5" s="3"/>
      <c r="K5" s="3"/>
      <c r="L5" s="3" t="s">
        <v>147</v>
      </c>
      <c r="M5" s="3" t="s">
        <v>149</v>
      </c>
    </row>
    <row r="6" spans="1:13" x14ac:dyDescent="0.3">
      <c r="A6" t="s">
        <v>25</v>
      </c>
      <c r="B6" s="6" t="s">
        <v>106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107</v>
      </c>
      <c r="C7" s="4"/>
      <c r="D7" s="3"/>
      <c r="E7" s="3"/>
      <c r="F7" s="3"/>
      <c r="G7" s="3"/>
      <c r="H7" s="3"/>
      <c r="I7" s="3"/>
      <c r="J7" s="3" t="s">
        <v>119</v>
      </c>
      <c r="K7" s="3"/>
      <c r="L7" s="3"/>
      <c r="M7" s="3"/>
    </row>
    <row r="8" spans="1:13" ht="24" x14ac:dyDescent="0.3">
      <c r="A8" t="s">
        <v>29</v>
      </c>
      <c r="B8" s="6" t="s">
        <v>110</v>
      </c>
      <c r="C8" s="5" t="s">
        <v>99</v>
      </c>
      <c r="D8" s="3"/>
      <c r="E8" s="3"/>
      <c r="F8" s="3"/>
      <c r="G8" s="5" t="s">
        <v>157</v>
      </c>
      <c r="H8" s="5" t="s">
        <v>160</v>
      </c>
      <c r="I8" s="5"/>
      <c r="J8" s="3"/>
      <c r="K8" s="3"/>
      <c r="L8" s="3" t="s">
        <v>147</v>
      </c>
      <c r="M8" s="3"/>
    </row>
    <row r="9" spans="1:13" x14ac:dyDescent="0.3">
      <c r="A9" t="s">
        <v>31</v>
      </c>
      <c r="B9" s="6" t="s">
        <v>111</v>
      </c>
      <c r="C9" s="3"/>
      <c r="D9" s="3"/>
      <c r="E9" s="3"/>
      <c r="F9" s="3"/>
      <c r="G9" s="3"/>
      <c r="H9" s="3"/>
      <c r="I9" s="3"/>
      <c r="J9" s="3" t="s">
        <v>100</v>
      </c>
      <c r="K9" s="3"/>
      <c r="L9" s="3"/>
      <c r="M9" s="3"/>
    </row>
    <row r="10" spans="1:13" ht="24" x14ac:dyDescent="0.3">
      <c r="A10" t="s">
        <v>87</v>
      </c>
      <c r="B10" s="6" t="s">
        <v>112</v>
      </c>
      <c r="C10" s="5" t="s">
        <v>99</v>
      </c>
      <c r="D10" s="3"/>
      <c r="E10" s="3"/>
      <c r="F10" s="3"/>
      <c r="G10" s="3"/>
      <c r="H10" s="3"/>
      <c r="I10" s="3"/>
      <c r="J10" s="3"/>
      <c r="K10" s="3"/>
      <c r="L10" s="3" t="s">
        <v>147</v>
      </c>
      <c r="M10" s="3"/>
    </row>
    <row r="11" spans="1:13" ht="24" x14ac:dyDescent="0.3">
      <c r="A11" t="s">
        <v>88</v>
      </c>
      <c r="B11" s="6" t="s">
        <v>113</v>
      </c>
      <c r="C11" s="5" t="s">
        <v>99</v>
      </c>
      <c r="D11" s="3"/>
      <c r="E11" s="3"/>
      <c r="F11" s="3"/>
      <c r="G11" s="3"/>
      <c r="H11" s="3"/>
      <c r="I11" s="3"/>
      <c r="J11" s="3"/>
      <c r="K11" s="3"/>
      <c r="L11" s="3" t="s">
        <v>147</v>
      </c>
      <c r="M11" s="3"/>
    </row>
    <row r="12" spans="1:13" ht="36" x14ac:dyDescent="0.3">
      <c r="A12" t="s">
        <v>89</v>
      </c>
      <c r="B12" s="4" t="s">
        <v>114</v>
      </c>
      <c r="C12" s="5" t="s">
        <v>99</v>
      </c>
      <c r="D12" s="3"/>
      <c r="E12" s="3"/>
      <c r="F12" s="3"/>
      <c r="G12" s="3"/>
      <c r="H12" s="3"/>
      <c r="I12" s="3"/>
      <c r="J12" s="3"/>
      <c r="K12" s="3"/>
      <c r="L12" s="3" t="s">
        <v>147</v>
      </c>
      <c r="M12" s="3"/>
    </row>
    <row r="13" spans="1:13" x14ac:dyDescent="0.3">
      <c r="A13" t="s">
        <v>90</v>
      </c>
      <c r="B13" s="6" t="s">
        <v>115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91</v>
      </c>
      <c r="B14" s="4" t="s">
        <v>165</v>
      </c>
      <c r="C14" s="4" t="s">
        <v>99</v>
      </c>
      <c r="D14" s="3"/>
      <c r="E14" s="3"/>
      <c r="F14" s="3"/>
      <c r="G14" s="3" t="s">
        <v>97</v>
      </c>
      <c r="H14" s="3"/>
      <c r="I14" s="3"/>
      <c r="J14" s="4" t="s">
        <v>98</v>
      </c>
      <c r="K14" s="4"/>
      <c r="L14" s="4"/>
      <c r="M14" s="4"/>
    </row>
    <row r="15" spans="1:13" ht="24" x14ac:dyDescent="0.3">
      <c r="A15" t="s">
        <v>92</v>
      </c>
      <c r="B15" s="4" t="s">
        <v>166</v>
      </c>
      <c r="C15" s="4" t="s">
        <v>99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93</v>
      </c>
      <c r="B16" s="6" t="s">
        <v>139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60" x14ac:dyDescent="0.3">
      <c r="A17" t="s">
        <v>134</v>
      </c>
      <c r="B17" s="4" t="s">
        <v>135</v>
      </c>
      <c r="C17" s="4" t="s">
        <v>99</v>
      </c>
      <c r="D17" s="6" t="s">
        <v>138</v>
      </c>
      <c r="E17" s="6"/>
      <c r="F17" s="6"/>
      <c r="G17" s="4" t="s">
        <v>156</v>
      </c>
      <c r="H17" s="4" t="s">
        <v>133</v>
      </c>
      <c r="I17" s="4"/>
      <c r="J17" s="6"/>
      <c r="K17" s="6" t="s">
        <v>145</v>
      </c>
      <c r="L17" s="6"/>
      <c r="M17" s="6"/>
    </row>
    <row r="18" spans="1:13" ht="24" x14ac:dyDescent="0.3">
      <c r="A18" t="s">
        <v>146</v>
      </c>
      <c r="B18" s="4" t="s">
        <v>142</v>
      </c>
      <c r="C18" s="4" t="s">
        <v>99</v>
      </c>
      <c r="J18" s="6"/>
      <c r="K18" s="6"/>
      <c r="L18" s="3"/>
      <c r="M18" s="3"/>
    </row>
    <row r="19" spans="1:13" ht="24" x14ac:dyDescent="0.3">
      <c r="A19" t="s">
        <v>154</v>
      </c>
      <c r="B19" s="4" t="s">
        <v>143</v>
      </c>
      <c r="C19" s="4" t="s">
        <v>99</v>
      </c>
      <c r="H19" s="3" t="s">
        <v>133</v>
      </c>
      <c r="I19" s="5"/>
      <c r="L19" s="5" t="s">
        <v>159</v>
      </c>
      <c r="M19" s="3" t="s">
        <v>158</v>
      </c>
    </row>
    <row r="20" spans="1:13" x14ac:dyDescent="0.3">
      <c r="A20" t="s">
        <v>151</v>
      </c>
      <c r="B20" s="4" t="s">
        <v>152</v>
      </c>
      <c r="C20" s="6" t="s">
        <v>153</v>
      </c>
      <c r="D20" s="6"/>
      <c r="M20" s="3" t="s">
        <v>150</v>
      </c>
    </row>
    <row r="21" spans="1:13" ht="24" x14ac:dyDescent="0.3">
      <c r="A21" t="s">
        <v>168</v>
      </c>
      <c r="B21" s="4" t="s">
        <v>164</v>
      </c>
      <c r="C21" s="4" t="s">
        <v>99</v>
      </c>
      <c r="J21" s="4" t="s">
        <v>190</v>
      </c>
      <c r="K21" s="4" t="s">
        <v>191</v>
      </c>
    </row>
    <row r="22" spans="1:13" ht="24" x14ac:dyDescent="0.3">
      <c r="A22" t="s">
        <v>183</v>
      </c>
      <c r="B22" s="4" t="s">
        <v>184</v>
      </c>
      <c r="C22" s="4" t="s">
        <v>186</v>
      </c>
      <c r="E22" s="4" t="s">
        <v>187</v>
      </c>
      <c r="F22" s="4" t="s">
        <v>188</v>
      </c>
      <c r="H22" s="5" t="s">
        <v>185</v>
      </c>
      <c r="J22" s="4" t="s">
        <v>190</v>
      </c>
      <c r="K22" s="4" t="s">
        <v>191</v>
      </c>
      <c r="L22" s="5" t="s">
        <v>192</v>
      </c>
      <c r="M22" s="5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2019-10-21T11:08:07Z</dcterms:modified>
</cp:coreProperties>
</file>