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D35551E-3E2B-4F57-BAC6-65D34083A4CC}" xr6:coauthVersionLast="45" xr6:coauthVersionMax="45" xr10:uidLastSave="{00000000-0000-0000-0000-000000000000}"/>
  <bookViews>
    <workbookView xWindow="-120" yWindow="-120" windowWidth="29040" windowHeight="15840" activeTab="2" xr2:uid="{744FAB8B-2B4C-47C4-9B52-EAF29B7E3396}"/>
  </bookViews>
  <sheets>
    <sheet name="ActorTable" sheetId="1" r:id="rId1"/>
    <sheet name="ActorInfoTable" sheetId="4" r:id="rId2"/>
    <sheet name="PowerLevelTable" sheetId="2" r:id="rId3"/>
    <sheet name="DyeingTable" sheetId="3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T2" i="1" l="1"/>
  <c r="T3" i="1"/>
  <c r="T4" i="1"/>
  <c r="T5" i="1"/>
  <c r="E4" i="2" l="1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G2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3" i="2"/>
  <c r="J2" i="2"/>
  <c r="I2" i="2"/>
  <c r="C3" i="2"/>
  <c r="C4" i="2" s="1"/>
  <c r="C5" i="2" s="1"/>
  <c r="C6" i="2" s="1"/>
  <c r="J6" i="2" s="1"/>
  <c r="J4" i="2" l="1"/>
  <c r="J5" i="2"/>
  <c r="C7" i="2"/>
  <c r="C8" i="2" l="1"/>
  <c r="J7" i="2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4" i="1"/>
  <c r="I2" i="1"/>
  <c r="I6" i="1"/>
  <c r="J6" i="1" s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C9" i="2" l="1"/>
  <c r="J8" i="2"/>
  <c r="I3" i="1"/>
  <c r="C10" i="2" l="1"/>
  <c r="J9" i="2"/>
  <c r="E5" i="1"/>
  <c r="D5" i="1"/>
  <c r="E4" i="1"/>
  <c r="D4" i="1"/>
  <c r="E3" i="1"/>
  <c r="D3" i="1"/>
  <c r="E2" i="1"/>
  <c r="D2" i="1"/>
  <c r="C11" i="2" l="1"/>
  <c r="J11" i="2" s="1"/>
  <c r="J10" i="2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J5" i="1"/>
  <c r="M5" i="1" s="1"/>
  <c r="N5" i="1" s="1"/>
  <c r="J4" i="1"/>
  <c r="M4" i="1" s="1"/>
  <c r="N4" i="1" s="1"/>
  <c r="J2" i="1"/>
  <c r="M2" i="1" s="1"/>
  <c r="N2" i="1" s="1"/>
  <c r="J3" i="1"/>
  <c r="M3" i="1" s="1"/>
  <c r="N3" i="1" s="1"/>
  <c r="B3" i="2" l="1"/>
  <c r="B4" i="2" l="1"/>
  <c r="G3" i="2"/>
  <c r="H3" i="2" s="1"/>
  <c r="I3" i="2"/>
  <c r="C12" i="2"/>
  <c r="J12" i="2" s="1"/>
  <c r="B5" i="2" l="1"/>
  <c r="I4" i="2"/>
  <c r="G4" i="2"/>
  <c r="H4" i="2" s="1"/>
  <c r="C13" i="2"/>
  <c r="J13" i="2" s="1"/>
  <c r="B6" i="2" l="1"/>
  <c r="I5" i="2"/>
  <c r="G5" i="2"/>
  <c r="H5" i="2" s="1"/>
  <c r="C14" i="2"/>
  <c r="J14" i="2" s="1"/>
  <c r="B7" i="2" l="1"/>
  <c r="I6" i="2"/>
  <c r="G6" i="2"/>
  <c r="H6" i="2" s="1"/>
  <c r="C15" i="2"/>
  <c r="J15" i="2" s="1"/>
  <c r="B8" i="2" l="1"/>
  <c r="I7" i="2"/>
  <c r="G7" i="2"/>
  <c r="H7" i="2" s="1"/>
  <c r="C16" i="2"/>
  <c r="J16" i="2" s="1"/>
  <c r="B9" i="2" l="1"/>
  <c r="I8" i="2"/>
  <c r="G8" i="2"/>
  <c r="H8" i="2" s="1"/>
  <c r="C17" i="2"/>
  <c r="J17" i="2" s="1"/>
  <c r="B10" i="2" l="1"/>
  <c r="I9" i="2"/>
  <c r="G9" i="2"/>
  <c r="H9" i="2" s="1"/>
  <c r="C18" i="2"/>
  <c r="J18" i="2" s="1"/>
  <c r="B11" i="2" l="1"/>
  <c r="I10" i="2"/>
  <c r="G10" i="2"/>
  <c r="H10" i="2" s="1"/>
  <c r="C19" i="2"/>
  <c r="J19" i="2" s="1"/>
  <c r="B12" i="2" l="1"/>
  <c r="I11" i="2"/>
  <c r="G11" i="2"/>
  <c r="H11" i="2" s="1"/>
  <c r="C20" i="2"/>
  <c r="J20" i="2" s="1"/>
  <c r="B13" i="2" l="1"/>
  <c r="I12" i="2"/>
  <c r="G12" i="2"/>
  <c r="H12" i="2" s="1"/>
  <c r="C21" i="2"/>
  <c r="J21" i="2" s="1"/>
  <c r="B14" i="2" l="1"/>
  <c r="I13" i="2"/>
  <c r="G13" i="2"/>
  <c r="H13" i="2" s="1"/>
  <c r="B15" i="2" l="1"/>
  <c r="I14" i="2"/>
  <c r="G14" i="2"/>
  <c r="H14" i="2" s="1"/>
  <c r="B16" i="2" l="1"/>
  <c r="I15" i="2"/>
  <c r="G15" i="2"/>
  <c r="H15" i="2" s="1"/>
  <c r="B17" i="2" l="1"/>
  <c r="I16" i="2"/>
  <c r="G16" i="2"/>
  <c r="H16" i="2" s="1"/>
  <c r="B18" i="2" l="1"/>
  <c r="I17" i="2"/>
  <c r="G17" i="2"/>
  <c r="H17" i="2" s="1"/>
  <c r="B19" i="2" l="1"/>
  <c r="I18" i="2"/>
  <c r="G18" i="2"/>
  <c r="H18" i="2" s="1"/>
  <c r="B20" i="2" l="1"/>
  <c r="I19" i="2"/>
  <c r="G19" i="2"/>
  <c r="H19" i="2" s="1"/>
  <c r="B21" i="2" l="1"/>
  <c r="I20" i="2"/>
  <c r="G20" i="2"/>
  <c r="H20" i="2" s="1"/>
  <c r="I21" i="2" l="1"/>
  <c r="G21" i="2"/>
  <c r="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K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D492F7C-D6E5-4EE6-A9B2-3F6DDADD21F4}">
      <text>
        <r>
          <rPr>
            <sz val="9"/>
            <color indexed="81"/>
            <rFont val="돋움"/>
            <family val="3"/>
            <charset val="129"/>
          </rPr>
          <t>비워두면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C1" authorId="0" shapeId="0" xr:uid="{79169145-072E-42FA-96A1-089544487888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D1" authorId="0" shapeId="0" xr:uid="{CE131E1D-17E6-4714-9338-E8E2A2A0663E}">
      <text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
기본값은</t>
        </r>
        <r>
          <rPr>
            <sz val="9"/>
            <color indexed="81"/>
            <rFont val="Tahoma"/>
            <family val="2"/>
          </rPr>
          <t xml:space="preserve"> TRUE</t>
        </r>
      </text>
    </comment>
  </commentList>
</comments>
</file>

<file path=xl/sharedStrings.xml><?xml version="1.0" encoding="utf-8"?>
<sst xmlns="http://schemas.openxmlformats.org/spreadsheetml/2006/main" count="68" uniqueCount="66">
  <si>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</si>
  <si>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</si>
  <si>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</si>
  <si>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</si>
  <si>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</si>
  <si>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</si>
  <si>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</si>
  <si>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</si>
  <si>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</si>
  <si>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</si>
  <si>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</si>
  <si>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</si>
  <si>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</si>
  <si>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</si>
  <si>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</si>
  <si>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</si>
  <si>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</si>
  <si>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</si>
  <si>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</si>
  <si>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</si>
  <si>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</si>
  <si>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</si>
  <si>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</si>
  <si>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</si>
  <si>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</si>
  <si>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</si>
  <si>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</si>
  <si>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</si>
  <si>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</si>
  <si>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</si>
  <si>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multiAtk|Float</t>
    <phoneticPr fontId="1" type="noConversion"/>
  </si>
  <si>
    <t>어펙터댐지배율</t>
    <phoneticPr fontId="1" type="noConversion"/>
  </si>
  <si>
    <t>prefabAddress|String</t>
    <phoneticPr fontId="1" type="noConversion"/>
  </si>
  <si>
    <t>Ganfaul</t>
    <phoneticPr fontId="1" type="noConversion"/>
  </si>
  <si>
    <t>KeepSeries</t>
    <phoneticPr fontId="1" type="noConversion"/>
  </si>
  <si>
    <t>Bei</t>
    <phoneticPr fontId="1" type="noConversion"/>
  </si>
  <si>
    <t>BigBatSuccubus</t>
    <phoneticPr fontId="1" type="noConversion"/>
  </si>
  <si>
    <t>nameId|String</t>
    <phoneticPr fontId="1" type="noConversion"/>
  </si>
  <si>
    <t>descId|String</t>
    <phoneticPr fontId="1" type="noConversion"/>
  </si>
  <si>
    <t>이름참고</t>
    <phoneticPr fontId="1" type="noConversion"/>
  </si>
  <si>
    <t>설명참고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</si>
  <si>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</si>
  <si>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</si>
  <si>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</si>
  <si>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</si>
  <si>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</si>
  <si>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</si>
  <si>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</si>
  <si>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</si>
  <si>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총타격</t>
    <phoneticPr fontId="1" type="noConversion"/>
  </si>
  <si>
    <t>평균타격</t>
    <phoneticPr fontId="1" type="noConversion"/>
  </si>
  <si>
    <t>DPS변환</t>
    <phoneticPr fontId="1" type="noConversion"/>
  </si>
  <si>
    <t>변환atk</t>
    <phoneticPr fontId="1" type="noConversion"/>
  </si>
  <si>
    <t>변환hp</t>
    <phoneticPr fontId="1" type="noConversion"/>
  </si>
  <si>
    <t>한타배율</t>
    <phoneticPr fontId="1" type="noConversion"/>
  </si>
  <si>
    <t>스몰인터벌</t>
    <phoneticPr fontId="1" type="noConversion"/>
  </si>
  <si>
    <t>빅인터벌</t>
    <phoneticPr fontId="1" type="noConversion"/>
  </si>
  <si>
    <t>표현</t>
    <phoneticPr fontId="1" type="noConversion"/>
  </si>
  <si>
    <t>배율감소</t>
    <phoneticPr fontId="1" type="noConversion"/>
  </si>
  <si>
    <t>표현차이</t>
    <phoneticPr fontId="1" type="noConversion"/>
  </si>
  <si>
    <t>portraitAddress|String</t>
    <phoneticPr fontId="1" type="noConversion"/>
  </si>
  <si>
    <t>mecanimName|String</t>
    <phoneticPr fontId="1" type="noConversion"/>
  </si>
  <si>
    <t>Base Layer.InfoIdle</t>
    <phoneticPr fontId="1" type="noConversion"/>
  </si>
  <si>
    <t>bloomThreshold|Float</t>
    <phoneticPr fontId="1" type="noConversion"/>
  </si>
  <si>
    <t>useHeadLook|Bool</t>
    <phoneticPr fontId="1" type="noConversion"/>
  </si>
  <si>
    <t>targetingSphereRadius|Float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</si>
</sst>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lobalConst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
전투를 중지하시겠습니까?</v>
          </cell>
          <cell r="C58" t="str">
            <v>You cannot get gold, items you got til now.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LevelPackUIName_Atk</v>
          </cell>
          <cell r="B89" t="str">
            <v>공격력</v>
          </cell>
          <cell r="C89" t="str">
            <v>Low Attack Boost</v>
          </cell>
        </row>
        <row r="90">
          <cell r="A90" t="str">
            <v>LevelPackUIName_AtkBetter</v>
          </cell>
          <cell r="B90" t="str">
            <v>&lt;color=#FFC080&gt;상급&lt;/color&gt; 공격력</v>
          </cell>
          <cell r="C90" t="str">
            <v>Medium Attack Boost</v>
          </cell>
        </row>
        <row r="91">
          <cell r="A91" t="str">
            <v>LevelPackUIName_AtkBest</v>
          </cell>
          <cell r="B91" t="str">
            <v>&lt;color=#FFC080&gt;최상급&lt;/color&gt; 공격력</v>
          </cell>
          <cell r="C91" t="str">
            <v>In progress of translating…(91)</v>
          </cell>
        </row>
        <row r="92">
          <cell r="A92" t="str">
            <v>LevelPackUIName_AtkSpeed</v>
          </cell>
          <cell r="B92" t="str">
            <v>공격 속도</v>
          </cell>
          <cell r="C92" t="str">
            <v>In progress of translating…(92)</v>
          </cell>
        </row>
        <row r="93">
          <cell r="A93" t="str">
            <v>LevelPackUIName_AtkSpeedBetter</v>
          </cell>
          <cell r="B93" t="str">
            <v>&lt;color=#FFC080&gt;상급&lt;/color&gt; 공격 속도</v>
          </cell>
          <cell r="C93" t="str">
            <v>In progress of translating…(93)</v>
          </cell>
        </row>
        <row r="94">
          <cell r="A94" t="str">
            <v>LevelPackUIName_AtkSpeedBest</v>
          </cell>
          <cell r="B94" t="str">
            <v>&lt;color=#FFC080&gt;최상급&lt;/color&gt; 공격 속도</v>
          </cell>
          <cell r="C94" t="str">
            <v>In progress of translating…(94)</v>
          </cell>
        </row>
        <row r="95">
          <cell r="A95" t="str">
            <v>LevelPackUIName_Crit</v>
          </cell>
          <cell r="B95" t="str">
            <v>치명타 확률</v>
          </cell>
          <cell r="C95" t="str">
            <v>In progress of translating…(95)</v>
          </cell>
        </row>
        <row r="96">
          <cell r="A96" t="str">
            <v>LevelPackUIName_CritBetter</v>
          </cell>
          <cell r="B96" t="str">
            <v>&lt;color=#FFC080&gt;상급&lt;/color&gt; 치명타 확률</v>
          </cell>
          <cell r="C96" t="str">
            <v>In progress of translating…(96)</v>
          </cell>
        </row>
        <row r="97">
          <cell r="A97" t="str">
            <v>LevelPackUIName_CritBest</v>
          </cell>
          <cell r="B97" t="str">
            <v>&lt;color=#FFC080&gt;최상급&lt;/color&gt; 치명타 확률</v>
          </cell>
          <cell r="C97" t="str">
            <v>In progress of translating…(97)</v>
          </cell>
        </row>
        <row r="98">
          <cell r="A98" t="str">
            <v>LevelPackUIName_MaxHp</v>
          </cell>
          <cell r="B98" t="str">
            <v>최대 체력</v>
          </cell>
          <cell r="C98" t="str">
            <v>In progress of translating…(98)</v>
          </cell>
        </row>
        <row r="99">
          <cell r="A99" t="str">
            <v>LevelPackUIName_MaxHpBetter</v>
          </cell>
          <cell r="B99" t="str">
            <v>&lt;color=#FFC080&gt;상급&lt;/color&gt; 최대 체력</v>
          </cell>
          <cell r="C99" t="str">
            <v>In progress of translating…(99)</v>
          </cell>
        </row>
        <row r="100">
          <cell r="A100" t="str">
            <v>LevelPackUIName_MaxHpBest</v>
          </cell>
          <cell r="B100" t="str">
            <v>&lt;color=#FFC080&gt;최상급&lt;/color&gt; 최대 체력</v>
          </cell>
          <cell r="C100" t="str">
            <v>In progress of translating…(100)</v>
          </cell>
        </row>
        <row r="101">
          <cell r="A101" t="str">
            <v>LevelPackUIName_ReduceDmgProjectile</v>
          </cell>
          <cell r="B101" t="str">
            <v>발사체 대미지 감소</v>
          </cell>
          <cell r="C101" t="str">
            <v>In progress of translating…(101)</v>
          </cell>
        </row>
        <row r="102">
          <cell r="A102" t="str">
            <v>LevelPackUIName_ReduceDmgClose</v>
          </cell>
          <cell r="B102" t="str">
            <v>충돌 대미지 감소</v>
          </cell>
          <cell r="C102" t="str">
            <v>In progress of translating…(102)</v>
          </cell>
        </row>
        <row r="103">
          <cell r="A103" t="str">
            <v>LevelPackUIName_ExtraGold</v>
          </cell>
          <cell r="B103" t="str">
            <v>골드 획득량 증가</v>
          </cell>
          <cell r="C103" t="str">
            <v>In progress of translating…(103)</v>
          </cell>
        </row>
        <row r="104">
          <cell r="A104" t="str">
            <v>LevelPackUIName_ItemChanceBoost</v>
          </cell>
          <cell r="B104" t="str">
            <v>아이템 확률 증가</v>
          </cell>
          <cell r="C104" t="str">
            <v>In progress of translating…(104)</v>
          </cell>
        </row>
        <row r="105">
          <cell r="A105" t="str">
            <v>LevelPackUIName_HealChanceBoost</v>
          </cell>
          <cell r="B105" t="str">
            <v>회복구슬 확률 증가</v>
          </cell>
          <cell r="C105" t="str">
            <v>In progress of translating…(105)</v>
          </cell>
        </row>
        <row r="106">
          <cell r="A106" t="str">
            <v>LevelPackUIName_MonsterThrough</v>
          </cell>
          <cell r="B106" t="str">
            <v>&lt;color=#FFC080&gt;몬스터 관통샷&lt;/color&gt;</v>
          </cell>
          <cell r="C106" t="str">
            <v>In progress of translating…(106)</v>
          </cell>
        </row>
        <row r="107">
          <cell r="A107" t="str">
            <v>LevelPackUIName_Ricochet</v>
          </cell>
          <cell r="B107" t="str">
            <v>&lt;color=#FFC080&gt;체인샷&lt;/color&gt;</v>
          </cell>
          <cell r="C107" t="str">
            <v>In progress of translating…(107)</v>
          </cell>
        </row>
        <row r="108">
          <cell r="A108" t="str">
            <v>LevelPackUIName_BounceWallQuad</v>
          </cell>
          <cell r="B108" t="str">
            <v>&lt;color=#FFC080&gt;벽 반사샷&lt;/color&gt;</v>
          </cell>
          <cell r="C108" t="str">
            <v>In progress of translating…(108)</v>
          </cell>
        </row>
        <row r="109">
          <cell r="A109" t="str">
            <v>LevelPackUIName_Parallel</v>
          </cell>
          <cell r="B109" t="str">
            <v>&lt;color=#FFC080&gt;전방샷&lt;/color&gt;</v>
          </cell>
          <cell r="C109" t="str">
            <v>In progress of translating…(109)</v>
          </cell>
        </row>
        <row r="110">
          <cell r="A110" t="str">
            <v>LevelPackUIName_DiagonalNwayGenerator</v>
          </cell>
          <cell r="B110" t="str">
            <v>&lt;color=#FFC080&gt;대각샷&lt;/color&gt;</v>
          </cell>
          <cell r="C110" t="str">
            <v>In progress of translating…(110)</v>
          </cell>
        </row>
        <row r="111">
          <cell r="A111" t="str">
            <v>LevelPackUIName_LeftRightNwayGenerator</v>
          </cell>
          <cell r="B111" t="str">
            <v>&lt;color=#FFC080&gt;좌우샷&lt;/color&gt;</v>
          </cell>
          <cell r="C111" t="str">
            <v>In progress of translating…(111)</v>
          </cell>
        </row>
        <row r="112">
          <cell r="A112" t="str">
            <v>LevelPackUIName_BackNwayGenerator</v>
          </cell>
          <cell r="B112" t="str">
            <v>&lt;color=#FFC080&gt;후방샷&lt;/color&gt;</v>
          </cell>
          <cell r="C112" t="str">
            <v>In progress of translating…(112)</v>
          </cell>
        </row>
        <row r="113">
          <cell r="A113" t="str">
            <v>LevelPackUIName_Repeat</v>
          </cell>
          <cell r="B113" t="str">
            <v>&lt;color=#FFC080&gt;반복 공격&lt;/color&gt;</v>
          </cell>
          <cell r="C113" t="str">
            <v>In progress of translating…(113)</v>
          </cell>
        </row>
        <row r="114">
          <cell r="A114" t="str">
            <v>LevelPackUIName_HealOnKill</v>
          </cell>
          <cell r="B114" t="str">
            <v>몬스터 킬 시 회복</v>
          </cell>
          <cell r="C114" t="str">
            <v>In progress of translating…(114)</v>
          </cell>
        </row>
        <row r="115">
          <cell r="A115" t="str">
            <v>LevelPackUIName_HealOnKillBetter</v>
          </cell>
          <cell r="B115" t="str">
            <v>&lt;color=#FFC080&gt;상급&lt;/color&gt; 몬스터 킬 시 회복</v>
          </cell>
          <cell r="C115" t="str">
            <v>In progress of translating…(115)</v>
          </cell>
        </row>
        <row r="116">
          <cell r="A116" t="str">
            <v>LevelPackUIName_AtkSpeedUpOnEncounter</v>
          </cell>
          <cell r="B116" t="str">
            <v>적 조우 시
공격 속도 증가</v>
          </cell>
          <cell r="C116" t="str">
            <v>In progress of translating…(116)</v>
          </cell>
        </row>
        <row r="117">
          <cell r="A117" t="str">
            <v>LevelPackUIName_AtkSpeedUpOnEncounterBetter</v>
          </cell>
          <cell r="B117" t="str">
            <v>&lt;color=#FFC080&gt;상급&lt;/color&gt; 적 조우 시
공격 속도 증가</v>
          </cell>
          <cell r="C117" t="str">
            <v>In progress of translating…(117)</v>
          </cell>
        </row>
        <row r="118">
          <cell r="A118" t="str">
            <v>LevelPackUIName_VampireOnAttack</v>
          </cell>
          <cell r="B118" t="str">
            <v>흡혈</v>
          </cell>
          <cell r="C118" t="str">
            <v>In progress of translating…(118)</v>
          </cell>
        </row>
        <row r="119">
          <cell r="A119" t="str">
            <v>LevelPackUIName_VampireOnAttackBetter</v>
          </cell>
          <cell r="B119" t="str">
            <v>&lt;color=#FFC080&gt;상급&lt;/color&gt; 흡혈</v>
          </cell>
          <cell r="C119" t="str">
            <v>In progress of translating…(119)</v>
          </cell>
        </row>
        <row r="120">
          <cell r="A120" t="str">
            <v>LevelPackUIName_RecoverOnAttacked</v>
          </cell>
          <cell r="B120" t="str">
            <v>피격 시 HP 리젠</v>
          </cell>
          <cell r="C120" t="str">
            <v>In progress of translating…(120)</v>
          </cell>
        </row>
        <row r="121">
          <cell r="A121" t="str">
            <v>LevelPackUIName_RecoverOnAttackedBetter</v>
          </cell>
          <cell r="B121" t="str">
            <v>&lt;color=#FFC080&gt;상급&lt;/color&gt; 피격 시
HP 리젠</v>
          </cell>
          <cell r="C121" t="str">
            <v>In progress of translating…(121)</v>
          </cell>
        </row>
        <row r="122">
          <cell r="A122" t="str">
            <v>LevelPackUIName_ReflectOnAttacked</v>
          </cell>
          <cell r="B122" t="str">
            <v>피격 시 반사</v>
          </cell>
          <cell r="C122" t="str">
            <v>In progress of translating…(122)</v>
          </cell>
        </row>
        <row r="123">
          <cell r="A123" t="str">
            <v>LevelPackUIName_ReflectOnAttackedBetter</v>
          </cell>
          <cell r="B123" t="str">
            <v>&lt;color=#FFC080&gt;상급&lt;/color&gt; 피격 시 반사</v>
          </cell>
          <cell r="C123" t="str">
            <v>In progress of translating…(123)</v>
          </cell>
        </row>
        <row r="124">
          <cell r="A124" t="str">
            <v>LevelPackUIName_AtkUpOnLowerHp</v>
          </cell>
          <cell r="B124" t="str">
            <v>HP 낮을수록
공격력 증가</v>
          </cell>
          <cell r="C124" t="str">
            <v>In progress of translating…(124)</v>
          </cell>
        </row>
        <row r="125">
          <cell r="A125" t="str">
            <v>LevelPackUIName_AtkUpOnLowerHpBetter</v>
          </cell>
          <cell r="B125" t="str">
            <v>&lt;color=#FFC080&gt;상급&lt;/color&gt; HP 낮을수록
공격력 증가</v>
          </cell>
          <cell r="C125" t="str">
            <v>In progress of translating…(125)</v>
          </cell>
        </row>
        <row r="126">
          <cell r="A126" t="str">
            <v>LevelPackUIName_CritDmgUpOnLowerHp</v>
          </cell>
          <cell r="B126" t="str">
            <v>적 HP 낮을수록
치명타 대미지 증가</v>
          </cell>
          <cell r="C126" t="str">
            <v>In progress of translating…(126)</v>
          </cell>
        </row>
        <row r="127">
          <cell r="A127" t="str">
            <v>LevelPackUIName_CritDmgUpOnLowerHpBetter</v>
          </cell>
          <cell r="B127" t="str">
            <v>&lt;color=#FFC080&gt;상급&lt;/color&gt; 적 HP 낮을수록
치명타 대미지 증가</v>
          </cell>
          <cell r="C127" t="str">
            <v>In progress of translating…(127)</v>
          </cell>
        </row>
        <row r="128">
          <cell r="A128" t="str">
            <v>LevelPackUIName_InstantKill</v>
          </cell>
          <cell r="B128" t="str">
            <v>일정확률로 즉사</v>
          </cell>
          <cell r="C128" t="str">
            <v>In progress of translating…(128)</v>
          </cell>
        </row>
        <row r="129">
          <cell r="A129" t="str">
            <v>LevelPackUIName_InstantKillBetter</v>
          </cell>
          <cell r="B129" t="str">
            <v>&lt;color=#FFC080&gt;상급&lt;/color&gt; 일정확률로 즉사</v>
          </cell>
          <cell r="C129" t="str">
            <v>In progress of translating…(129)</v>
          </cell>
        </row>
        <row r="130">
          <cell r="A130" t="str">
            <v>LevelPackUIName_ImmortalWill</v>
          </cell>
          <cell r="B130" t="str">
            <v>불사의 의지</v>
          </cell>
          <cell r="C130" t="str">
            <v>In progress of translating…(130)</v>
          </cell>
        </row>
        <row r="131">
          <cell r="A131" t="str">
            <v>LevelPackUIName_ImmortalWillBetter</v>
          </cell>
          <cell r="B131" t="str">
            <v>&lt;color=#FFC080&gt;상급&lt;/color&gt; 불사의 의지</v>
          </cell>
          <cell r="C131" t="str">
            <v>In progress of translating…(131)</v>
          </cell>
        </row>
        <row r="132">
          <cell r="A132" t="str">
            <v>LevelPackUIName_HealAreaOnEncounter</v>
          </cell>
          <cell r="B132" t="str">
            <v>적 조우 시 회복지대</v>
          </cell>
          <cell r="C132" t="str">
            <v>In progress of translating…(132)</v>
          </cell>
        </row>
        <row r="133">
          <cell r="A133" t="str">
            <v>LevelPackUIName_MoveSpeedUpOnAttacked</v>
          </cell>
          <cell r="B133" t="str">
            <v>피격 시
이동 속도 증가</v>
          </cell>
          <cell r="C133" t="str">
            <v>In progress of translating…(133)</v>
          </cell>
        </row>
        <row r="134">
          <cell r="A134" t="str">
            <v>LevelPackUIName_MineOnMove</v>
          </cell>
          <cell r="B134" t="str">
            <v>이동 중 오브 설치</v>
          </cell>
          <cell r="C134" t="str">
            <v>In progress of translating…(134)</v>
          </cell>
        </row>
        <row r="135">
          <cell r="A135" t="str">
            <v>LevelPackUIName_SlowHitObject</v>
          </cell>
          <cell r="B135" t="str">
            <v>발사체 속도 감소</v>
          </cell>
          <cell r="C135" t="str">
            <v>In progress of translating…(135)</v>
          </cell>
        </row>
        <row r="136">
          <cell r="A136" t="str">
            <v>LevelPackUIName_Paralyze</v>
          </cell>
          <cell r="B136" t="str">
            <v>마비 효과</v>
          </cell>
          <cell r="C136" t="str">
            <v>In progress of translating…(136)</v>
          </cell>
        </row>
        <row r="137">
          <cell r="A137" t="str">
            <v>LevelPackUIName_Hold</v>
          </cell>
          <cell r="B137" t="str">
            <v>이동 불가 효과</v>
          </cell>
          <cell r="C137" t="str">
            <v>In progress of translating…(137)</v>
          </cell>
        </row>
        <row r="138">
          <cell r="A138" t="str">
            <v>LevelPackUIName_Transport</v>
          </cell>
          <cell r="B138" t="str">
            <v>몬스터 전이 효과</v>
          </cell>
          <cell r="C138" t="str">
            <v>In progress of translating…(138)</v>
          </cell>
        </row>
        <row r="139">
          <cell r="A139" t="str">
            <v>LevelPackUIName_SummonShield</v>
          </cell>
          <cell r="B139" t="str">
            <v>쉴드 소환</v>
          </cell>
          <cell r="C139" t="str">
            <v>In progress of translating…(139)</v>
          </cell>
        </row>
        <row r="140">
          <cell r="A140" t="str">
            <v>LevelPackUIDesc_Atk</v>
          </cell>
          <cell r="B140" t="str">
            <v>공격력이 증가합니다</v>
          </cell>
          <cell r="C140" t="str">
            <v>In progress of translating…(140)</v>
          </cell>
        </row>
        <row r="141">
          <cell r="A141" t="str">
            <v>LevelPackUIDesc_AtkBetter</v>
          </cell>
          <cell r="B141" t="str">
            <v>공격력이 많이 증가합니다</v>
          </cell>
          <cell r="C141" t="str">
            <v>In progress of translating…(141)</v>
          </cell>
        </row>
        <row r="142">
          <cell r="A142" t="str">
            <v>LevelPackUIDesc_AtkBest</v>
          </cell>
          <cell r="B142" t="str">
            <v>공격력이 매우 많이 증가합니다</v>
          </cell>
          <cell r="C142" t="str">
            <v>In progress of translating…(142)</v>
          </cell>
        </row>
        <row r="143">
          <cell r="A143" t="str">
            <v>LevelPackUIDesc_AtkSpeed</v>
          </cell>
          <cell r="B143" t="str">
            <v>공격 속도가 증가합니다</v>
          </cell>
          <cell r="C143" t="str">
            <v>In progress of translating…(143)</v>
          </cell>
        </row>
        <row r="144">
          <cell r="A144" t="str">
            <v>LevelPackUIDesc_AtkSpeedBetter</v>
          </cell>
          <cell r="B144" t="str">
            <v>공격 속도가 많이 증가합니다</v>
          </cell>
          <cell r="C144" t="str">
            <v>In progress of translating…(144)</v>
          </cell>
        </row>
        <row r="145">
          <cell r="A145" t="str">
            <v>LevelPackUIDesc_AtkSpeedBest</v>
          </cell>
          <cell r="B145" t="str">
            <v>공격 속도가 매우 많이 증가합니다</v>
          </cell>
          <cell r="C145" t="str">
            <v>In progress of translating…(145)</v>
          </cell>
        </row>
        <row r="146">
          <cell r="A146" t="str">
            <v>LevelPackUIDesc_Crit</v>
          </cell>
          <cell r="B146" t="str">
            <v>치명타 확률이 증가합니다</v>
          </cell>
          <cell r="C146" t="str">
            <v>In progress of translating…(146)</v>
          </cell>
        </row>
        <row r="147">
          <cell r="A147" t="str">
            <v>LevelPackUIDesc_CritBetter</v>
          </cell>
          <cell r="B147" t="str">
            <v>치명타 확률이 많이 증가합니다</v>
          </cell>
          <cell r="C147" t="str">
            <v>In progress of translating…(147)</v>
          </cell>
        </row>
        <row r="148">
          <cell r="A148" t="str">
            <v>LevelPackUIDesc_CritBest</v>
          </cell>
          <cell r="B148" t="str">
            <v>치명타 확률이 매우 많이 증가합니다</v>
          </cell>
          <cell r="C148" t="str">
            <v>In progress of translating…(148)</v>
          </cell>
        </row>
        <row r="149">
          <cell r="A149" t="str">
            <v>LevelPackUIDesc_MaxHp</v>
          </cell>
          <cell r="B149" t="str">
            <v>최대 체력이 증가합니다</v>
          </cell>
          <cell r="C149" t="str">
            <v>In progress of translating…(149)</v>
          </cell>
        </row>
        <row r="150">
          <cell r="A150" t="str">
            <v>LevelPackUIDesc_MaxHpBetter</v>
          </cell>
          <cell r="B150" t="str">
            <v>최대 체력이 많이 증가합니다</v>
          </cell>
          <cell r="C150" t="str">
            <v>In progress of translating…(150)</v>
          </cell>
        </row>
        <row r="151">
          <cell r="A151" t="str">
            <v>LevelPackUIDesc_MaxHpBest</v>
          </cell>
          <cell r="B151" t="str">
            <v>최대 체력이 매우 많이 증가합니다</v>
          </cell>
          <cell r="C151" t="str">
            <v>In progress of translating…(151)</v>
          </cell>
        </row>
        <row r="152">
          <cell r="A152" t="str">
            <v>LevelPackUIDesc_ReduceDmgProjectile</v>
          </cell>
          <cell r="B152" t="str">
            <v>발사체의 대미지가 감소합니다</v>
          </cell>
          <cell r="C152" t="str">
            <v>In progress of translating…(152)</v>
          </cell>
        </row>
        <row r="153">
          <cell r="A153" t="str">
            <v>LevelPackUIDesc_ReduceDmgClose</v>
          </cell>
          <cell r="B153" t="str">
            <v>몬스터와 충돌 시 대미지가 감소합니다</v>
          </cell>
          <cell r="C153" t="str">
            <v>In progress of translating…(153)</v>
          </cell>
        </row>
        <row r="154">
          <cell r="A154" t="str">
            <v>LevelPackUIDesc_ExtraGold</v>
          </cell>
          <cell r="B154" t="str">
            <v>골드 획득량이 증가합니다</v>
          </cell>
          <cell r="C154" t="str">
            <v>In progress of translating…(154)</v>
          </cell>
        </row>
        <row r="155">
          <cell r="A155" t="str">
            <v>LevelPackUIDesc_ItemChanceBoost</v>
          </cell>
          <cell r="B155" t="str">
            <v>아이템 획득 확률이 증가합니다</v>
          </cell>
          <cell r="C155" t="str">
            <v>In progress of translating…(155)</v>
          </cell>
        </row>
        <row r="156">
          <cell r="A156" t="str">
            <v>LevelPackUIDesc_HealChanceBoost</v>
          </cell>
          <cell r="B156" t="str">
            <v>회복구슬 획득 확률이 증가합니다</v>
          </cell>
          <cell r="C156" t="str">
            <v>In progress of translating…(156)</v>
          </cell>
        </row>
        <row r="157">
          <cell r="A157" t="str">
            <v>LevelPackUIDesc_MonsterThrough</v>
          </cell>
          <cell r="B157" t="str">
            <v>평타 공격이 몬스터를 관통합니다</v>
          </cell>
          <cell r="C157" t="str">
            <v>In progress of translating…(157)</v>
          </cell>
        </row>
        <row r="158">
          <cell r="A158" t="str">
            <v>LevelPackUIDesc_Ricochet</v>
          </cell>
          <cell r="B158" t="str">
            <v>평타 공격이 몬스터 명중 후 다른 몬스터로 향해갑니다</v>
          </cell>
          <cell r="C158" t="str">
            <v>In progress of translating…(158)</v>
          </cell>
        </row>
        <row r="159">
          <cell r="A159" t="str">
            <v>LevelPackUIDesc_BounceWallQuad</v>
          </cell>
          <cell r="B159" t="str">
            <v>평타 공격이 벽에 튕겨 날아갑니다</v>
          </cell>
          <cell r="C159" t="str">
            <v>In progress of translating…(159)</v>
          </cell>
        </row>
        <row r="160">
          <cell r="A160" t="str">
            <v>LevelPackUIDesc_Parallel</v>
          </cell>
          <cell r="B160" t="str">
            <v>평타 공격이 전방으로 더 발사됩니다</v>
          </cell>
          <cell r="C160" t="str">
            <v>In progress of translating…(160)</v>
          </cell>
        </row>
        <row r="161">
          <cell r="A161" t="str">
            <v>LevelPackUIDesc_DiagonalNwayGenerator</v>
          </cell>
          <cell r="B161" t="str">
            <v>평타 공격이 대각으로 더 발사됩니다</v>
          </cell>
          <cell r="C161" t="str">
            <v>In progress of translating…(161)</v>
          </cell>
        </row>
        <row r="162">
          <cell r="A162" t="str">
            <v>LevelPackUIDesc_LeftRightNwayGenerator</v>
          </cell>
          <cell r="B162" t="str">
            <v>평타 공격이 좌우로 더 발사됩니다</v>
          </cell>
          <cell r="C162" t="str">
            <v>In progress of translating…(162)</v>
          </cell>
        </row>
        <row r="163">
          <cell r="A163" t="str">
            <v>LevelPackUIDesc_BackNwayGenerator</v>
          </cell>
          <cell r="B163" t="str">
            <v>평타 공격이 후방으로 더 발사됩니다</v>
          </cell>
          <cell r="C163" t="str">
            <v>In progress of translating…(163)</v>
          </cell>
        </row>
        <row r="164">
          <cell r="A164" t="str">
            <v>LevelPackUIDesc_Repeat</v>
          </cell>
          <cell r="B164" t="str">
            <v>평타 공격이 한 번 더 반복됩니다</v>
          </cell>
          <cell r="C164" t="str">
            <v>In progress of translating…(164)</v>
          </cell>
        </row>
        <row r="165">
          <cell r="A165" t="str">
            <v>LevelPackUIDesc_HealOnKill</v>
          </cell>
          <cell r="B165" t="str">
            <v>몬스터를 죽일 때 회복합니다</v>
          </cell>
          <cell r="C165" t="str">
            <v>In progress of translating…(165)</v>
          </cell>
        </row>
        <row r="166">
          <cell r="A166" t="str">
            <v>LevelPackUIDesc_HealOnKillBetter</v>
          </cell>
          <cell r="B166" t="str">
            <v>몬스터를 죽일 때 더 많이 회복합니다</v>
          </cell>
          <cell r="C166" t="str">
            <v>In progress of translating…(166)</v>
          </cell>
        </row>
        <row r="167">
          <cell r="A167" t="str">
            <v>LevelPackUIDesc_AtkSpeedUpOnEncounter</v>
          </cell>
          <cell r="B167" t="str">
            <v>몬스터 조우 시 공격 속도가 증가합니다</v>
          </cell>
          <cell r="C167" t="str">
            <v>In progress of translating…(167)</v>
          </cell>
        </row>
        <row r="168">
          <cell r="A168" t="str">
            <v>LevelPackUIDesc_AtkSpeedUpOnEncounterBetter</v>
          </cell>
          <cell r="B168" t="str">
            <v>몬스터 조우 시 공격 속도가 더 많이 증가합니다</v>
          </cell>
          <cell r="C168" t="str">
            <v>In progress of translating…(168)</v>
          </cell>
        </row>
        <row r="169">
          <cell r="A169" t="str">
            <v>LevelPackUIDesc_VampireOnAttack</v>
          </cell>
          <cell r="B169" t="str">
            <v>몬스터 공격 시 대미지의 일부를 흡수합니다</v>
          </cell>
          <cell r="C169" t="str">
            <v>In progress of translating…(169)</v>
          </cell>
        </row>
        <row r="170">
          <cell r="A170" t="str">
            <v>LevelPackUIDesc_VampireOnAttackBetter</v>
          </cell>
          <cell r="B170" t="str">
            <v>몬스터 공격 시 대미지의 일부를 더 많이 흡수합니다</v>
          </cell>
          <cell r="C170" t="str">
            <v>In progress of translating…(170)</v>
          </cell>
        </row>
        <row r="171">
          <cell r="A171" t="str">
            <v>LevelPackUIDesc_RecoverOnAttacked</v>
          </cell>
          <cell r="B171" t="str">
            <v>HP를 잃을 때 대미지의 일부를 서서히 회복합니다</v>
          </cell>
          <cell r="C171" t="str">
            <v>In progress of translating…(171)</v>
          </cell>
        </row>
        <row r="172">
          <cell r="A172" t="str">
            <v>LevelPackUIDesc_RecoverOnAttackedBetter</v>
          </cell>
          <cell r="B172" t="str">
            <v>HP를 잃을 때 대미지의 일부를 서서히 더 많이 회복합니다</v>
          </cell>
          <cell r="C172" t="str">
            <v>In progress of translating…(172)</v>
          </cell>
        </row>
        <row r="173">
          <cell r="A173" t="str">
            <v>LevelPackUIDesc_ReflectOnAttacked</v>
          </cell>
          <cell r="B173" t="str">
            <v>몬스터에게 피격 시 대미지의 일부를 반사합니다</v>
          </cell>
          <cell r="C173" t="str">
            <v>In progress of translating…(173)</v>
          </cell>
        </row>
        <row r="174">
          <cell r="A174" t="str">
            <v>LevelPackUIDesc_ReflectOnAttackedBetter</v>
          </cell>
          <cell r="B174" t="str">
            <v>몬스터에게 피격 시 대미지의 일부를 더 많이 반사합니다</v>
          </cell>
          <cell r="C174" t="str">
            <v>In progress of translating…(174)</v>
          </cell>
        </row>
        <row r="175">
          <cell r="A175" t="str">
            <v>LevelPackUIDesc_AtkUpOnLowerHp</v>
          </cell>
          <cell r="B175" t="str">
            <v>HP가 낮을수록 공격력이 증가합니다</v>
          </cell>
          <cell r="C175" t="str">
            <v>In progress of translating…(175)</v>
          </cell>
        </row>
        <row r="176">
          <cell r="A176" t="str">
            <v>LevelPackUIDesc_AtkUpOnLowerHpBetter</v>
          </cell>
          <cell r="B176" t="str">
            <v>HP가 낮을수록 공격력이 더 많이 증가합니다</v>
          </cell>
          <cell r="C176" t="str">
            <v>In progress of translating…(176)</v>
          </cell>
        </row>
        <row r="177">
          <cell r="A177" t="str">
            <v>LevelPackUIDesc_CritDmgUpOnLowerHp</v>
          </cell>
          <cell r="B177" t="str">
            <v>상대의 HP가 낮을수록 치명타 대미지가 증가합니다</v>
          </cell>
          <cell r="C177" t="str">
            <v>In progress of translating…(177)</v>
          </cell>
        </row>
        <row r="178">
          <cell r="A178" t="str">
            <v>LevelPackUIDesc_CritDmgUpOnLowerHpBetter</v>
          </cell>
          <cell r="B178" t="str">
            <v>상대의 HP가 낮을수록 치명타 대미지가 더 많이 증가합니다</v>
          </cell>
          <cell r="C178" t="str">
            <v>In progress of translating…(178)</v>
          </cell>
        </row>
        <row r="179">
          <cell r="A179" t="str">
            <v>LevelPackUIDesc_InstantKill</v>
          </cell>
          <cell r="B179" t="str">
            <v>몬스터를 확률로 한 방에 죽입니다</v>
          </cell>
          <cell r="C179" t="str">
            <v>In progress of translating…(179)</v>
          </cell>
        </row>
        <row r="180">
          <cell r="A180" t="str">
            <v>LevelPackUIDesc_InstantKillBetter</v>
          </cell>
          <cell r="B180" t="str">
            <v>몬스터를 더 높은 확률로 한 방에 죽입니다</v>
          </cell>
          <cell r="C180" t="str">
            <v>In progress of translating…(180)</v>
          </cell>
        </row>
        <row r="181">
          <cell r="A181" t="str">
            <v>LevelPackUIDesc_ImmortalWill</v>
          </cell>
          <cell r="B181" t="str">
            <v>HP가 0 이 될 때 확률로 살아납니다</v>
          </cell>
          <cell r="C181" t="str">
            <v>In progress of translating…(181)</v>
          </cell>
        </row>
        <row r="182">
          <cell r="A182" t="str">
            <v>LevelPackUIDesc_ImmortalWillBetter</v>
          </cell>
          <cell r="B182" t="str">
            <v>HP가 0 이 될 때 더 높은 확률로 살아납니다</v>
          </cell>
          <cell r="C182" t="str">
            <v>In progress of translating…(182)</v>
          </cell>
        </row>
        <row r="183">
          <cell r="A183" t="str">
            <v>LevelPackUIDesc_HealAreaOnEncounter</v>
          </cell>
          <cell r="B183" t="str">
            <v>몬스터 조우 시 회복지대가 생성됩니다</v>
          </cell>
          <cell r="C183" t="str">
            <v>In progress of translating…(183)</v>
          </cell>
        </row>
        <row r="184">
          <cell r="A184" t="str">
            <v>LevelPackUIDesc_MoveSpeedUpOnAttacked</v>
          </cell>
          <cell r="B184" t="str">
            <v>HP를 잃을 때 이동 속도가 증가합니다</v>
          </cell>
          <cell r="C184" t="str">
            <v>In progress of translating…(184)</v>
          </cell>
        </row>
        <row r="185">
          <cell r="A185" t="str">
            <v>LevelPackUIDesc_MineOnMove</v>
          </cell>
          <cell r="B185" t="str">
            <v>이동 시 공격구체를 설치합니다</v>
          </cell>
          <cell r="C185" t="str">
            <v>In progress of translating…(185)</v>
          </cell>
        </row>
        <row r="186">
          <cell r="A186" t="str">
            <v>LevelPackUIDesc_SlowHitObject</v>
          </cell>
          <cell r="B186" t="str">
            <v>몬스터의 발사체 속도가 줄어듭니다</v>
          </cell>
          <cell r="C186" t="str">
            <v>In progress of translating…(186)</v>
          </cell>
        </row>
        <row r="187">
          <cell r="A187" t="str">
            <v>LevelPackUIDesc_Paralyze</v>
          </cell>
          <cell r="B187" t="str">
            <v>공격에 마비 효과를 부여합니다</v>
          </cell>
          <cell r="C187" t="str">
            <v>In progress of translating…(187)</v>
          </cell>
        </row>
        <row r="188">
          <cell r="A188" t="str">
            <v>LevelPackUIDesc_Hold</v>
          </cell>
          <cell r="B188" t="str">
            <v>공격에 이동 불가 효과를 부여합니다</v>
          </cell>
          <cell r="C188" t="str">
            <v>In progress of translating…(188)</v>
          </cell>
        </row>
        <row r="189">
          <cell r="A189" t="str">
            <v>LevelPackUIDesc_Transport</v>
          </cell>
          <cell r="B189" t="str">
            <v>공격에 몬스터 전이 효과를 부여합니다</v>
          </cell>
          <cell r="C189" t="str">
            <v>In progress of translating…(189)</v>
          </cell>
        </row>
        <row r="190">
          <cell r="A190" t="str">
            <v>LevelPackUIDesc_SummonShield</v>
          </cell>
          <cell r="B190" t="str">
            <v>주기적으로 발사체를 막는 쉴드를 소환합니다</v>
          </cell>
          <cell r="C190" t="str">
            <v>In progress of translating…(190)</v>
          </cell>
        </row>
        <row r="191">
          <cell r="A191" t="str">
            <v>Chapter1Name</v>
          </cell>
          <cell r="B191" t="str">
            <v>드넓은 평야</v>
          </cell>
          <cell r="C191" t="str">
            <v>In progress of translating…(191)</v>
          </cell>
        </row>
        <row r="192">
          <cell r="A192" t="str">
            <v>Chapter2Name</v>
          </cell>
          <cell r="B192" t="str">
            <v>드넓은 평야2</v>
          </cell>
          <cell r="C192" t="str">
            <v>In progress of translating…(192)</v>
          </cell>
        </row>
        <row r="193">
          <cell r="A193" t="str">
            <v>Chapter3Name</v>
          </cell>
          <cell r="B193" t="str">
            <v>드넓은 평야3</v>
          </cell>
          <cell r="C193" t="str">
            <v>In progress of translating…(193)</v>
          </cell>
        </row>
        <row r="194">
          <cell r="A194" t="str">
            <v>Chapter4Name</v>
          </cell>
          <cell r="B194" t="str">
            <v>드넓은 평야4</v>
          </cell>
          <cell r="C194" t="str">
            <v>In progress of translating…(194)</v>
          </cell>
        </row>
        <row r="195">
          <cell r="A195" t="str">
            <v>Chapter5Name</v>
          </cell>
          <cell r="B195" t="str">
            <v>드넓은 평야5</v>
          </cell>
          <cell r="C195" t="str">
            <v>In progress of translating…(195)</v>
          </cell>
        </row>
        <row r="196">
          <cell r="A196" t="str">
            <v>Chapter6Name</v>
          </cell>
          <cell r="B196" t="str">
            <v>드넓은 평야6</v>
          </cell>
          <cell r="C196" t="str">
            <v>In progress of translating…(196)</v>
          </cell>
        </row>
        <row r="197">
          <cell r="A197" t="str">
            <v>Chapter7Name</v>
          </cell>
          <cell r="B197" t="str">
            <v>드넓은 평야7</v>
          </cell>
          <cell r="C197" t="str">
            <v>In progress of translating…(197)</v>
          </cell>
        </row>
        <row r="198">
          <cell r="A198" t="str">
            <v>Chapter8Name</v>
          </cell>
          <cell r="B198" t="str">
            <v>드넓은 평야8</v>
          </cell>
          <cell r="C198" t="str">
            <v>In progress of translating…(198)</v>
          </cell>
        </row>
        <row r="199">
          <cell r="A199" t="str">
            <v>Chapter9Name</v>
          </cell>
          <cell r="B199" t="str">
            <v>드넓은 평야9</v>
          </cell>
          <cell r="C199" t="str">
            <v>In progress of translating…(199)</v>
          </cell>
        </row>
        <row r="200">
          <cell r="A200" t="str">
            <v>Chapter10Name</v>
          </cell>
          <cell r="B200" t="str">
            <v>드넓은 평야10</v>
          </cell>
          <cell r="C200" t="str">
            <v>In progress of translating…(200)</v>
          </cell>
        </row>
        <row r="201">
          <cell r="A201" t="str">
            <v>Chapter11Name</v>
          </cell>
          <cell r="B201" t="str">
            <v>드넓은 평야11</v>
          </cell>
          <cell r="C201" t="str">
            <v>In progress of translating…(201)</v>
          </cell>
        </row>
        <row r="202">
          <cell r="A202" t="str">
            <v>Chapter12Name</v>
          </cell>
          <cell r="B202" t="str">
            <v>드넓은 평야12</v>
          </cell>
          <cell r="C202" t="str">
            <v>In progress of translating…(202)</v>
          </cell>
        </row>
        <row r="203">
          <cell r="A203" t="str">
            <v>Chapter13Name</v>
          </cell>
          <cell r="B203" t="str">
            <v>드넓은 평야13</v>
          </cell>
          <cell r="C203" t="str">
            <v>In progress of translating…(203)</v>
          </cell>
        </row>
        <row r="204">
          <cell r="A204" t="str">
            <v>Chapter14Name</v>
          </cell>
          <cell r="B204" t="str">
            <v>드넓은 평야14</v>
          </cell>
          <cell r="C204" t="str">
            <v>In progress of translating…(204)</v>
          </cell>
        </row>
        <row r="205">
          <cell r="A205" t="str">
            <v>Chapter15Name</v>
          </cell>
          <cell r="B205" t="str">
            <v>드넓은 평야15</v>
          </cell>
          <cell r="C205" t="str">
            <v>In progress of translating…(205)</v>
          </cell>
        </row>
        <row r="206">
          <cell r="A206" t="str">
            <v>Chapter16Name</v>
          </cell>
          <cell r="B206" t="str">
            <v>드넓은 평야16</v>
          </cell>
          <cell r="C206" t="str">
            <v>In progress of translating…(206)</v>
          </cell>
        </row>
        <row r="207">
          <cell r="A207" t="str">
            <v>Chapter17Name</v>
          </cell>
          <cell r="B207" t="str">
            <v>드넓은 평야17</v>
          </cell>
          <cell r="C207" t="str">
            <v>In progress of translating…(207)</v>
          </cell>
        </row>
        <row r="208">
          <cell r="A208" t="str">
            <v>Chapter18Name</v>
          </cell>
          <cell r="B208" t="str">
            <v>드넓은 평야18</v>
          </cell>
          <cell r="C208" t="str">
            <v>In progress of translating…(208)</v>
          </cell>
        </row>
        <row r="209">
          <cell r="A209" t="str">
            <v>Chapter19Name</v>
          </cell>
          <cell r="B209" t="str">
            <v>드넓은 평야19</v>
          </cell>
          <cell r="C209" t="str">
            <v>In progress of translating…(209)</v>
          </cell>
        </row>
        <row r="210">
          <cell r="A210" t="str">
            <v>Chapter20Name</v>
          </cell>
          <cell r="B210" t="str">
            <v>드넓은 평야20</v>
          </cell>
          <cell r="C210" t="str">
            <v>In progress of translating…(210)</v>
          </cell>
        </row>
        <row r="211">
          <cell r="A211" t="str">
            <v>Chapter21Name</v>
          </cell>
          <cell r="B211" t="str">
            <v>드넓은 평야21</v>
          </cell>
          <cell r="C211" t="str">
            <v>In progress of translating…(211)</v>
          </cell>
        </row>
        <row r="212">
          <cell r="A212" t="str">
            <v>Chapter22Name</v>
          </cell>
          <cell r="B212" t="str">
            <v>드넓은 평야22</v>
          </cell>
          <cell r="C212" t="str">
            <v>In progress of translating…(212)</v>
          </cell>
        </row>
        <row r="213">
          <cell r="A213" t="str">
            <v>Chapter23Name</v>
          </cell>
          <cell r="B213" t="str">
            <v>드넓은 평야23</v>
          </cell>
          <cell r="C213" t="str">
            <v>In progress of translating…(213)</v>
          </cell>
        </row>
        <row r="214">
          <cell r="A214" t="str">
            <v>Chapter24Name</v>
          </cell>
          <cell r="B214" t="str">
            <v>드넓은 평야24</v>
          </cell>
          <cell r="C214" t="str">
            <v>In progress of translating…(214)</v>
          </cell>
        </row>
        <row r="215">
          <cell r="A215" t="str">
            <v>Chapter25Name</v>
          </cell>
          <cell r="B215" t="str">
            <v>드넓은 평야25</v>
          </cell>
          <cell r="C215" t="str">
            <v>In progress of translating…(215)</v>
          </cell>
        </row>
        <row r="216">
          <cell r="A216" t="str">
            <v>Chapter26Name</v>
          </cell>
          <cell r="B216" t="str">
            <v>드넓은 평야26</v>
          </cell>
          <cell r="C216" t="str">
            <v>In progress of translating…(216)</v>
          </cell>
        </row>
        <row r="217">
          <cell r="A217" t="str">
            <v>Chapter27Name</v>
          </cell>
          <cell r="B217" t="str">
            <v>드넓은 평야27</v>
          </cell>
          <cell r="C217" t="str">
            <v>In progress of translating…(217)</v>
          </cell>
        </row>
        <row r="218">
          <cell r="A218" t="str">
            <v>Chapter28Name</v>
          </cell>
          <cell r="B218" t="str">
            <v>드넓은 평야28</v>
          </cell>
          <cell r="C218" t="str">
            <v>In progress of translating…(218)</v>
          </cell>
        </row>
        <row r="219">
          <cell r="A219" t="str">
            <v>Chapter29Name</v>
          </cell>
          <cell r="B219" t="str">
            <v>드넓은 평야29</v>
          </cell>
          <cell r="C219" t="str">
            <v>In progress of translating…(219)</v>
          </cell>
        </row>
        <row r="220">
          <cell r="A220" t="str">
            <v>Chapter1Desc</v>
          </cell>
          <cell r="B220" t="str">
            <v>하얀 눈보라는 휘날리는 설원입니다. 래빗 무리가 몰려오고 있으니 조심하세요!</v>
          </cell>
          <cell r="C220" t="str">
            <v>In progress of translating…(220)</v>
          </cell>
        </row>
        <row r="221">
          <cell r="A221" t="str">
            <v>Chapter2Desc</v>
          </cell>
          <cell r="B221" t="str">
            <v>챕터2 디스크립션 {0} 등을 이용해서 저지하세요.</v>
          </cell>
          <cell r="C221" t="str">
            <v>In progress of translating…(221)</v>
          </cell>
        </row>
        <row r="222">
          <cell r="A222" t="str">
            <v>Chapter3Desc</v>
          </cell>
          <cell r="B222" t="str">
            <v>챕터3 디스크립션 {0} 등을 이용해서 저지하세요.</v>
          </cell>
          <cell r="C222" t="str">
            <v>In progress of translating…(222)</v>
          </cell>
        </row>
        <row r="223">
          <cell r="A223" t="str">
            <v>Chapter4Desc</v>
          </cell>
          <cell r="B223" t="str">
            <v>챕터4 디스크립션 {0} 등을 이용해서 저지하세요.</v>
          </cell>
          <cell r="C223" t="str">
            <v>In progress of translating…(223)</v>
          </cell>
        </row>
        <row r="224">
          <cell r="A224" t="str">
            <v>Chapter5Desc</v>
          </cell>
          <cell r="B224" t="str">
            <v>챕터5 디스크립션 {0} 등을 이용해서 저지하세요.</v>
          </cell>
          <cell r="C224" t="str">
            <v>In progress of translating…(224)</v>
          </cell>
        </row>
        <row r="225">
          <cell r="A225" t="str">
            <v>Chapter6Desc</v>
          </cell>
          <cell r="B225" t="str">
            <v>챕터6 디스크립션 {0} 등을 이용해서 저지하세요.</v>
          </cell>
          <cell r="C225" t="str">
            <v>In progress of translating…(225)</v>
          </cell>
        </row>
        <row r="226">
          <cell r="A226" t="str">
            <v>Chapter7Desc</v>
          </cell>
          <cell r="B226" t="str">
            <v>6개의 관문을 통과해야 합니다 래빗 무리가 몰려오고 있으니 {0} 등을 이용해서 저지하세요.</v>
          </cell>
          <cell r="C226" t="str">
            <v>In progress of translating…(226)</v>
          </cell>
        </row>
        <row r="227">
          <cell r="A227" t="str">
            <v>Chapter8Desc</v>
          </cell>
          <cell r="B227" t="str">
            <v>챕터8 디스크립션 {0} 등을 이용해서 저지하세요.</v>
          </cell>
          <cell r="C227" t="str">
            <v>In progress of translating…(227)</v>
          </cell>
        </row>
        <row r="228">
          <cell r="A228" t="str">
            <v>Chapter9Desc</v>
          </cell>
          <cell r="B228" t="str">
            <v>챕터9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Chapter10Desc</v>
          </cell>
          <cell r="B229" t="str">
            <v>챕터10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Chapter11Desc</v>
          </cell>
          <cell r="B230" t="str">
            <v>챕터11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Chapter12Desc</v>
          </cell>
          <cell r="B231" t="str">
            <v>챕터12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Chapter13Desc</v>
          </cell>
          <cell r="B232" t="str">
            <v>챕터13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Chapter14Desc</v>
          </cell>
          <cell r="B233" t="str">
            <v>챕터14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Chapter15Desc</v>
          </cell>
          <cell r="B234" t="str">
            <v>챕터15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Chapter16Desc</v>
          </cell>
          <cell r="B235" t="str">
            <v>챕터16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Chapter17Desc</v>
          </cell>
          <cell r="B236" t="str">
            <v>챕터17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Chapter18Desc</v>
          </cell>
          <cell r="B237" t="str">
            <v>챕터18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Chapter19Desc</v>
          </cell>
          <cell r="B238" t="str">
            <v>챕터19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Chapter20Desc</v>
          </cell>
          <cell r="B239" t="str">
            <v>챕터20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Chapter21Desc</v>
          </cell>
          <cell r="B240" t="str">
            <v>챕터21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Chapter22Desc</v>
          </cell>
          <cell r="B241" t="str">
            <v>챕터22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Chapter23Desc</v>
          </cell>
          <cell r="B242" t="str">
            <v>챕터23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Chapter24Desc</v>
          </cell>
          <cell r="B243" t="str">
            <v>챕터24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Chapter25Desc</v>
          </cell>
          <cell r="B244" t="str">
            <v>챕터25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Chapter26Desc</v>
          </cell>
          <cell r="B245" t="str">
            <v>챕터26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Chapter27Desc</v>
          </cell>
          <cell r="B246" t="str">
            <v>챕터27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Chapter28Desc</v>
          </cell>
          <cell r="B247" t="str">
            <v>챕터28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Chapter29Desc</v>
          </cell>
          <cell r="B248" t="str">
            <v>챕터29 디스크립션 {0} 등을 이용해서 저지하세요.</v>
          </cell>
          <cell r="C248" t="str">
            <v>In progress of translating…(248)</v>
          </cell>
        </row>
        <row r="249">
          <cell r="A249" t="str">
            <v>CharName_Ganfaul</v>
          </cell>
          <cell r="B249" t="str">
            <v>간파울</v>
          </cell>
          <cell r="C249" t="str">
            <v>Ganfaul</v>
          </cell>
        </row>
        <row r="250">
          <cell r="A250" t="str">
            <v>CharDesc_Ganfaul</v>
          </cell>
          <cell r="B250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50" t="str">
            <v>In progress of translating…(250)</v>
          </cell>
        </row>
        <row r="251">
          <cell r="A251" t="str">
            <v>CharName_KeepSeries</v>
          </cell>
          <cell r="B251" t="str">
            <v>킵시리즈</v>
          </cell>
          <cell r="C251" t="str">
            <v>KeepSeries</v>
          </cell>
        </row>
        <row r="252">
          <cell r="A252" t="str">
            <v>CharDesc_KeepSeries</v>
          </cell>
          <cell r="B252" t="str">
            <v>킵시리즈의 설명 우다다다
간파울 아저씨한테 받은 총으로 광역 공격을 한다</v>
          </cell>
          <cell r="C252" t="str">
            <v>In progress of translating…(252)</v>
          </cell>
        </row>
        <row r="253">
          <cell r="A253" t="str">
            <v>CharName_BigBatSuccubus</v>
          </cell>
          <cell r="B253" t="str">
            <v>빅뱃서큐버스</v>
          </cell>
          <cell r="C253" t="str">
            <v>BigBatSuccubus</v>
          </cell>
        </row>
        <row r="254">
          <cell r="A254" t="str">
            <v>CharDesc_BigBatSuccubus</v>
          </cell>
          <cell r="B254" t="str">
            <v>빅뱃서큐버스의 설명 우다다다
연타 공격을 사용한다</v>
          </cell>
          <cell r="C254" t="str">
            <v>In progress of translating…(254)</v>
          </cell>
        </row>
        <row r="255">
          <cell r="A255" t="str">
            <v>CharName_Bei</v>
          </cell>
          <cell r="B255" t="str">
            <v>베이</v>
          </cell>
          <cell r="C255" t="str">
            <v>Bei</v>
          </cell>
        </row>
        <row r="256">
          <cell r="A256" t="str">
            <v>CharDesc_Bei</v>
          </cell>
          <cell r="B256" t="str">
            <v>베이의 설명 우다다다
장판 공격을 사용한다</v>
          </cell>
          <cell r="C256" t="str">
            <v>In progress of translating…(256)</v>
          </cell>
        </row>
        <row r="257">
          <cell r="A257" t="str">
            <v>BossName_SlimeRabbit</v>
          </cell>
          <cell r="B257" t="str">
            <v>초록 토끼귀 슬라임</v>
          </cell>
          <cell r="C257" t="str">
            <v>Green Rabbit Slime</v>
          </cell>
        </row>
        <row r="258">
          <cell r="A258" t="str">
            <v>BossName_SlimeRabbit_Red</v>
          </cell>
          <cell r="B258" t="str">
            <v>붉은 토끼귀 슬라임</v>
          </cell>
          <cell r="C258" t="str">
            <v>Red Rabbit Slime</v>
          </cell>
        </row>
        <row r="259">
          <cell r="A259" t="str">
            <v>BossName_TerribleStump_Purple</v>
          </cell>
          <cell r="B259" t="str">
            <v>나무귀신</v>
          </cell>
          <cell r="C259" t="str">
            <v>Terrible Stump</v>
          </cell>
        </row>
        <row r="260">
          <cell r="A260" t="str">
            <v>BossName_PolygonalMetalon_Red</v>
          </cell>
          <cell r="B260" t="str">
            <v>외뿔 풍뎅이</v>
          </cell>
          <cell r="C260" t="str">
            <v>In progress of translating…(260)</v>
          </cell>
        </row>
        <row r="261">
          <cell r="A261" t="str">
            <v>BossName_SpiritKing</v>
          </cell>
          <cell r="B261" t="str">
            <v>스피릿 킹</v>
          </cell>
          <cell r="C261" t="str">
            <v>Spirit King</v>
          </cell>
        </row>
        <row r="262">
          <cell r="A262" t="str">
            <v>BossDesc_SlimeRabbit</v>
          </cell>
          <cell r="B262" t="str">
            <v>친구들을 계속 불러내는 슬라임 무리입니다. 광역 공격을 할 수 있는 {0} 등 캐릭터를 사용하세요!</v>
          </cell>
        </row>
        <row r="263">
          <cell r="A263" t="str">
            <v>BossDesc_SlimeRabbit_Red</v>
          </cell>
          <cell r="B263" t="str">
            <v>좀 더 공격적인 슬라임 무리입니다. 광역 공격을 할 수 있는 {0} 등 캐릭터를 사용하세요!</v>
          </cell>
        </row>
        <row r="264">
          <cell r="A264" t="str">
            <v>BossDesc_TerribleStump_Purple</v>
          </cell>
          <cell r="B264" t="str">
            <v>화가 단단히 난 듯한 나무 귀신입니다. {0} 등 단일 개체에게 강한 캐릭터로 저지하세요!</v>
          </cell>
          <cell r="C264" t="str">
            <v>In progress of translating…(264)</v>
          </cell>
        </row>
        <row r="265">
          <cell r="A265" t="str">
            <v>BossDesc_PolygonalMetalon_Red</v>
          </cell>
          <cell r="B265" t="str">
            <v>뿔에 찔리면 매우 아플 것 같네요. {0} 등 단일 개체에게 강한 캐릭터로 저지하세요!</v>
          </cell>
          <cell r="C265" t="str">
            <v>In progress of translating…(265)</v>
          </cell>
        </row>
        <row r="266">
          <cell r="A266" t="str">
            <v>BossDesc_SpiritKing</v>
          </cell>
          <cell r="B266" t="str">
            <v>무시무시한 눈빛과 거대한 몸집을 가진 스피릿 킹입니다. {0} 등 큰 개체에게 공격할 수 있는 캐릭터를 써보세요!</v>
          </cell>
        </row>
        <row r="267">
          <cell r="A267" t="str">
            <v>PenaltyUIName_One</v>
          </cell>
          <cell r="B267" t="str">
            <v>&lt;color=#FF0000&gt;{0}&lt;/color&gt; 계열 캐릭터의 &lt;color=#FF0000&gt;대미지 피해 {1}배&lt;/color&gt;</v>
          </cell>
          <cell r="C267" t="str">
            <v>In progress of translating…(267)</v>
          </cell>
        </row>
        <row r="268">
          <cell r="A268" t="str">
            <v>PenaltyUIMind_One</v>
          </cell>
          <cell r="B268" t="str">
            <v>던전의 으스스한 기운으로 &lt;color=#FF0000&gt;{0}&lt;/color&gt; 계열이 &lt;color=#FF0000&gt;더 많은 대미지&lt;/color&gt;를 입게 됩니다</v>
          </cell>
          <cell r="C268" t="str">
            <v>In progress of translating…(268)</v>
          </cell>
        </row>
        <row r="269">
          <cell r="A269" t="str">
            <v>PenaltyUIRepre_OneOfTwo</v>
          </cell>
          <cell r="B269" t="str">
            <v>&lt;color=#FF0000&gt;{0}&lt;/color&gt; 또는 &lt;color=#FF0000&gt;{1}&lt;/color&gt; 계열 캐릭터의 &lt;color=#FF0000&gt;대미지 피해 {2}배&lt;/color&gt;</v>
          </cell>
          <cell r="C269" t="str">
            <v>In progress of translating…(269)</v>
          </cell>
        </row>
        <row r="270">
          <cell r="A270" t="str">
            <v>PenaltyUIName_Two</v>
          </cell>
          <cell r="B270" t="str">
            <v>&lt;color=#FF0000&gt;{0}&lt;/color&gt;, &lt;color=#FF0000&gt;{1}&lt;/color&gt; 계열 캐릭터의 &lt;color=#FF0000&gt;대미지 피해 {2}배&lt;/color&gt;</v>
          </cell>
          <cell r="C270" t="str">
            <v>In progress of translating…(270)</v>
          </cell>
        </row>
        <row r="271">
          <cell r="A271" t="str">
            <v>PenaltyUIMind_Two</v>
          </cell>
          <cell r="B271" t="str">
            <v>던전의 으스스한 기운으로 &lt;color=#FF0000&gt;{0}&lt;/color&gt;, &lt;color=#FF0000&gt;{1}&lt;/color&gt; 계열이 &lt;color=#FF0000&gt;더 많은 대미지&lt;/color&gt;를 입게 됩니다</v>
          </cell>
          <cell r="C271" t="str">
            <v>In progress of translating…(271)</v>
          </cell>
        </row>
        <row r="272">
          <cell r="A272" t="str">
            <v>PenaltyUIRepre_TwoOfFour</v>
          </cell>
          <cell r="B27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2" t="str">
            <v>In progress of translating…(272)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</row>
        <row r="2">
          <cell r="E2" t="str">
            <v>AttackWeightHitObject</v>
          </cell>
          <cell r="F2" t="str">
            <v>공격 어펙터의 가중치를 확률에 곱하여 적용 후 히트오브젝트를 부여함
가중치가 1보다 크면 1로 하여 확률을 더 높이지 않고 사용</v>
          </cell>
          <cell r="G2"/>
          <cell r="H2"/>
          <cell r="I2" t="str">
            <v/>
          </cell>
        </row>
        <row r="3"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</row>
        <row r="5"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</row>
        <row r="6"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</row>
        <row r="7"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</row>
        <row r="8"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</row>
        <row r="9"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</row>
        <row r="10"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</row>
        <row r="11"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</row>
        <row r="12"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</row>
        <row r="13"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</row>
        <row r="14"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</row>
        <row r="15"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</row>
        <row r="16"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</row>
        <row r="17"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</row>
        <row r="18"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</row>
        <row r="19"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</row>
        <row r="20"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</row>
        <row r="21"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</row>
        <row r="22"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</row>
        <row r="23"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</row>
        <row r="24"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</row>
        <row r="25"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</row>
        <row r="26"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</row>
        <row r="27"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</row>
        <row r="28"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</row>
        <row r="29"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</row>
        <row r="30"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</row>
        <row r="31"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</row>
        <row r="32"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</row>
        <row r="33"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</row>
        <row r="34"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</row>
        <row r="35"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</row>
        <row r="36"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</row>
        <row r="37"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</row>
        <row r="38"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</row>
        <row r="39"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</row>
        <row r="40"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</row>
        <row r="41"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</row>
        <row r="42"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</row>
        <row r="43"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</row>
        <row r="44"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</row>
        <row r="45"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</row>
        <row r="46"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</row>
        <row r="47"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</row>
        <row r="48"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</row>
        <row r="49"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</row>
        <row r="50"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</row>
        <row r="51"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</row>
        <row r="52"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</row>
        <row r="53"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</row>
        <row r="54"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</row>
        <row r="55"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</row>
        <row r="56"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</row>
        <row r="57"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</row>
        <row r="58"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</row>
        <row r="59"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</row>
        <row r="60"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</row>
        <row r="61"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</row>
        <row r="62"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</row>
        <row r="63"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</row>
        <row r="64"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</row>
        <row r="65"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</row>
        <row r="66"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</row>
        <row r="67"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</row>
        <row r="68"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</row>
        <row r="69"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</row>
        <row r="70"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</row>
        <row r="71"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</row>
        <row r="72"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</row>
        <row r="73"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</row>
        <row r="74"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</row>
        <row r="75"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</row>
        <row r="76"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</row>
        <row r="77"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</row>
        <row r="78"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</row>
        <row r="79"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</row>
        <row r="80"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</row>
        <row r="81"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</row>
        <row r="82"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</row>
        <row r="83"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</row>
        <row r="84"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</row>
        <row r="85"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</row>
        <row r="86"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</row>
        <row r="87"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</row>
        <row r="88"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</row>
        <row r="89"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</row>
        <row r="90"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</row>
        <row r="91"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</row>
        <row r="92"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</row>
        <row r="93"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</row>
        <row r="94"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</row>
        <row r="95"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</row>
        <row r="96"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</row>
        <row r="97"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</row>
        <row r="98"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</row>
        <row r="99"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</row>
        <row r="100"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</row>
        <row r="101"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</row>
        <row r="102"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</row>
        <row r="103"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</row>
        <row r="104"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</row>
        <row r="105"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</row>
        <row r="106"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</row>
        <row r="107"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</row>
        <row r="108"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</row>
        <row r="109"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</row>
        <row r="110"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</row>
        <row r="111"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</row>
        <row r="112"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</row>
        <row r="113"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</row>
        <row r="114"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</row>
        <row r="115"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</row>
        <row r="116"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</row>
        <row r="117"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</row>
        <row r="118"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</row>
        <row r="119"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</row>
        <row r="120"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</row>
        <row r="121"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</row>
        <row r="122"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</row>
        <row r="123"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</row>
        <row r="124"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</row>
        <row r="125"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</row>
        <row r="126"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</row>
        <row r="127"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</row>
        <row r="128"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</row>
        <row r="129"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</row>
        <row r="130"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</row>
        <row r="131"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</row>
        <row r="132"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</row>
        <row r="133"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</row>
        <row r="134"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</row>
        <row r="135"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</row>
        <row r="136"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</row>
        <row r="137"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</row>
        <row r="138"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</row>
        <row r="139"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</row>
        <row r="140"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</row>
        <row r="141"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</row>
        <row r="142"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</row>
        <row r="143"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</row>
        <row r="144"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</row>
        <row r="145"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</row>
        <row r="146"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</row>
        <row r="147"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</row>
        <row r="148"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</row>
        <row r="149"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</row>
        <row r="150"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</row>
        <row r="151"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</row>
        <row r="152"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</row>
        <row r="153"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</row>
        <row r="154"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</row>
        <row r="155"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</row>
        <row r="156"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</row>
        <row r="157"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</row>
        <row r="158"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</row>
        <row r="159"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</row>
        <row r="160"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</row>
        <row r="161"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</row>
        <row r="162"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</row>
        <row r="163"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</row>
        <row r="164"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</row>
        <row r="165"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</row>
        <row r="166"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</row>
        <row r="167"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</row>
        <row r="168"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</row>
        <row r="169"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</row>
        <row r="170"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</row>
        <row r="171"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</row>
        <row r="172"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</row>
        <row r="173"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</row>
        <row r="174"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</row>
        <row r="175"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</row>
        <row r="176"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</row>
        <row r="177"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</row>
        <row r="178"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</row>
        <row r="179"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</row>
        <row r="180"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</row>
        <row r="181"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</row>
        <row r="182"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</row>
        <row r="183"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</row>
        <row r="184"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</row>
        <row r="185"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</row>
        <row r="186"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</row>
        <row r="187"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</row>
        <row r="188"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</row>
        <row r="189"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</row>
        <row r="190"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</row>
        <row r="191"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</row>
        <row r="192"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</row>
        <row r="193"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</row>
        <row r="194"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</row>
        <row r="195"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</row>
        <row r="196"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</row>
        <row r="197"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</row>
        <row r="198"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</row>
        <row r="199"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</row>
        <row r="200"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</row>
        <row r="201"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</row>
        <row r="202"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</row>
        <row r="203"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</row>
        <row r="204"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</row>
        <row r="205"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</row>
        <row r="206"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</row>
        <row r="207"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</row>
        <row r="208"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</row>
        <row r="209"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</row>
        <row r="210"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</row>
        <row r="211"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</row>
        <row r="212"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</row>
        <row r="213"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</row>
        <row r="214"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</row>
        <row r="215"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</row>
        <row r="216"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</row>
        <row r="217"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</row>
        <row r="218"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</row>
        <row r="219"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</row>
        <row r="220"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</row>
        <row r="221"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</row>
        <row r="222"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</row>
        <row r="223"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</row>
        <row r="224"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</row>
        <row r="225"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</row>
        <row r="226"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</row>
        <row r="227"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</row>
        <row r="228"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</row>
        <row r="229"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</row>
        <row r="230"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</row>
        <row r="231"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</row>
        <row r="232"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</row>
        <row r="233"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</row>
        <row r="234"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</row>
        <row r="235"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</row>
        <row r="236"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</row>
        <row r="237"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</row>
        <row r="238"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</row>
        <row r="239"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</row>
        <row r="240"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</row>
        <row r="241"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</row>
        <row r="242"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</row>
        <row r="243"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</row>
        <row r="244"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</row>
        <row r="245"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</row>
        <row r="246"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</row>
        <row r="247"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</row>
        <row r="248"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</row>
        <row r="249"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</row>
        <row r="250"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</row>
        <row r="251"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</row>
        <row r="252"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</row>
        <row r="253"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</row>
        <row r="254"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</row>
        <row r="255"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</row>
        <row r="256"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</row>
        <row r="257"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</row>
        <row r="258"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</row>
        <row r="259"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</row>
        <row r="260"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</row>
        <row r="261"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</row>
        <row r="262"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</row>
        <row r="263"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</row>
        <row r="264"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</row>
        <row r="265"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</row>
        <row r="266"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</row>
        <row r="267"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</row>
        <row r="268"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</row>
        <row r="269"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</row>
        <row r="270"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</row>
        <row r="271"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</row>
        <row r="272"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</row>
        <row r="273"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</row>
        <row r="274"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</row>
        <row r="275"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</row>
        <row r="276"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</row>
        <row r="277"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</row>
        <row r="278"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</row>
        <row r="279"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</row>
        <row r="280"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</row>
        <row r="281"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</row>
        <row r="282"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</row>
        <row r="283"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</row>
        <row r="284"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</row>
        <row r="285"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</row>
        <row r="286"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</row>
        <row r="287"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</row>
        <row r="288"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</row>
        <row r="289"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</row>
        <row r="290"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</row>
        <row r="291"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</row>
        <row r="292"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</row>
        <row r="293"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</row>
        <row r="294"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</row>
        <row r="295"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</row>
        <row r="296"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</row>
        <row r="297"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</row>
        <row r="298"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</row>
        <row r="299"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</row>
        <row r="300"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</row>
        <row r="301"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</row>
        <row r="302"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</row>
        <row r="303"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</row>
        <row r="304"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</row>
        <row r="305"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</row>
        <row r="306"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</row>
        <row r="307"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</row>
        <row r="308"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</row>
        <row r="309"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</row>
        <row r="310"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</row>
        <row r="311"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</row>
        <row r="312"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</row>
        <row r="313"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</row>
        <row r="314"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</row>
        <row r="315"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</row>
        <row r="316"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</row>
        <row r="317"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</row>
        <row r="318"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3</v>
          </cell>
        </row>
        <row r="319"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3.5</v>
          </cell>
        </row>
        <row r="320"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4</v>
          </cell>
        </row>
        <row r="321"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4.5</v>
          </cell>
        </row>
        <row r="322"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5</v>
          </cell>
        </row>
        <row r="323"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</row>
        <row r="324"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</row>
        <row r="325"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</row>
        <row r="326"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</row>
        <row r="327"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</row>
        <row r="328"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</row>
        <row r="329"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</row>
        <row r="330"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</row>
        <row r="331"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</row>
        <row r="332"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</row>
        <row r="333"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</row>
        <row r="334"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</row>
        <row r="335"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</row>
        <row r="336"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</row>
        <row r="337"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</row>
        <row r="338"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</row>
        <row r="339"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</row>
        <row r="340"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</row>
        <row r="341"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</row>
        <row r="342"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</row>
        <row r="343"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</row>
        <row r="344"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</row>
        <row r="345"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</row>
        <row r="346"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</row>
        <row r="347"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</row>
        <row r="348"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</row>
        <row r="349"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</row>
        <row r="350"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</row>
        <row r="351"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ConstantIntTable"/>
      <sheetName val="GlobalConstantFloatTable"/>
      <sheetName val="GlobalConstantStringTable"/>
      <sheetName val="DamageRateTable"/>
    </sheetNames>
    <sheetDataSet>
      <sheetData sheetId="0"/>
      <sheetData sheetId="1">
        <row r="1">
          <cell r="A1" t="str">
            <v>id|String</v>
          </cell>
          <cell r="B1" t="str">
            <v>비고</v>
          </cell>
          <cell r="C1" t="str">
            <v>value|Float</v>
          </cell>
        </row>
        <row r="2">
          <cell r="A2" t="str">
            <v>LnHpConstant1</v>
          </cell>
          <cell r="C2">
            <v>73.989103871292912</v>
          </cell>
        </row>
        <row r="3">
          <cell r="A3" t="str">
            <v>LnHpConstant2</v>
          </cell>
          <cell r="C3">
            <v>-293.3030927171414</v>
          </cell>
        </row>
        <row r="4">
          <cell r="A4" t="str">
            <v>LnAtkConstant1</v>
          </cell>
          <cell r="C4">
            <v>49.326069247528608</v>
          </cell>
        </row>
        <row r="5">
          <cell r="A5" t="str">
            <v>LnAtkConstant2</v>
          </cell>
          <cell r="C5">
            <v>-127.15494349070278</v>
          </cell>
        </row>
        <row r="6">
          <cell r="A6" t="str">
            <v>SpDecreaseRate</v>
          </cell>
          <cell r="C6">
            <v>0.7</v>
          </cell>
        </row>
        <row r="7">
          <cell r="A7" t="str">
            <v>DefaultCriticalDamageRate</v>
          </cell>
          <cell r="C7">
            <v>0.5</v>
          </cell>
        </row>
        <row r="8">
          <cell r="A8" t="str">
            <v>CollisionDamageInterval</v>
          </cell>
          <cell r="C8">
            <v>0.9</v>
          </cell>
        </row>
        <row r="9">
          <cell r="A9" t="str">
            <v>CollisionDamageRate</v>
          </cell>
          <cell r="C9">
            <v>0.5</v>
          </cell>
        </row>
        <row r="10">
          <cell r="A10" t="str">
            <v>DropHeal</v>
          </cell>
          <cell r="C10">
            <v>0.2</v>
          </cell>
        </row>
        <row r="11">
          <cell r="A11" t="str">
            <v>LevelUpHeal</v>
          </cell>
          <cell r="C11">
            <v>0.1</v>
          </cell>
        </row>
        <row r="12">
          <cell r="A12" t="str">
            <v>SwapHeal</v>
          </cell>
          <cell r="C12">
            <v>0.4</v>
          </cell>
        </row>
        <row r="13">
          <cell r="A13" t="str">
            <v>PowerSourceHeal</v>
          </cell>
          <cell r="C13">
            <v>0.25</v>
          </cell>
        </row>
        <row r="14">
          <cell r="A14" t="str">
            <v>PowerSourceSpHeal</v>
          </cell>
          <cell r="C14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U18"/>
  <sheetViews>
    <sheetView workbookViewId="0">
      <selection activeCell="A5" sqref="A5"/>
    </sheetView>
  </sheetViews>
  <sheetFormatPr defaultRowHeight="16.5" outlineLevelCol="1" x14ac:dyDescent="0.3"/>
  <cols>
    <col min="1" max="3" width="12.5" customWidth="1"/>
    <col min="4" max="5" width="12.5" customWidth="1" outlineLevel="1"/>
    <col min="9" max="10" width="9" customWidth="1" outlineLevel="1"/>
    <col min="11" max="11" width="16.375" customWidth="1"/>
    <col min="12" max="12" width="8.25" customWidth="1" outlineLevel="1"/>
    <col min="13" max="13" width="8.75" customWidth="1" outlineLevel="1"/>
    <col min="14" max="14" width="9.875" customWidth="1" outlineLevel="1"/>
    <col min="19" max="19" width="19.25" customWidth="1"/>
    <col min="20" max="20" width="15.625" customWidth="1"/>
  </cols>
  <sheetData>
    <row r="1" spans="1:21" ht="27" customHeight="1" x14ac:dyDescent="0.3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29</v>
      </c>
      <c r="H1" t="s">
        <v>30</v>
      </c>
      <c r="I1" t="s">
        <v>31</v>
      </c>
      <c r="J1" t="s">
        <v>54</v>
      </c>
      <c r="K1" t="s">
        <v>24</v>
      </c>
      <c r="L1" t="s">
        <v>50</v>
      </c>
      <c r="M1" t="s">
        <v>49</v>
      </c>
      <c r="N1" t="s">
        <v>51</v>
      </c>
      <c r="O1" t="s">
        <v>25</v>
      </c>
      <c r="P1" t="s">
        <v>26</v>
      </c>
      <c r="Q1" t="s">
        <v>27</v>
      </c>
      <c r="R1" t="s">
        <v>28</v>
      </c>
      <c r="S1" t="s">
        <v>32</v>
      </c>
      <c r="T1" t="s">
        <v>60</v>
      </c>
      <c r="U1" t="s">
        <v>65</v>
      </c>
    </row>
    <row r="2" spans="1:21" x14ac:dyDescent="0.3">
      <c r="A2" t="s">
        <v>2</v>
      </c>
      <c r="B2" t="s">
        <v>41</v>
      </c>
      <c r="C2" t="s">
        <v>42</v>
      </c>
      <c r="D2" t="str">
        <f>IF(ISBLANK(B2),"",
IFERROR(VLOOKUP(B2,[1]StringTable!$1:$1048576,MATCH([1]StringTable!$B$1,[1]StringTable!$1:$1,0),0),
IFERROR(VLOOKUP(B2,[1]InApkStringTable!$1:$1048576,MATCH([1]InApkStringTable!$B$1,[1]InApkStringTable!$1:$1,0),0),
"스트링없음")))</f>
        <v>간파울</v>
      </c>
      <c r="E2" t="str">
        <f>IF(ISBLANK(C2),"",
IFERROR(VLOOKUP(C2,[1]StringTable!$1:$1048576,MATCH([1]StringTable!$B$1,[1]StringTable!$1:$1,0),0),
IFERROR(VLOOKUP(C2,[1]InApkStringTable!$1:$1048576,MATCH([1]InApkStringTable!$B$1,[1]InApkStringTable!$1:$1,0),0),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</c>
      <c r="F2">
        <v>2</v>
      </c>
      <c r="G2">
        <v>0.95</v>
      </c>
      <c r="H2">
        <v>1.05</v>
      </c>
      <c r="I2">
        <f>IF(ISBLANK(B2),"",
IFERROR(
VLOOKUP("NormalAttack"&amp;SUBSTITUTE(B2,"CharName_",""),[2]AffectorValueLevelTable!$B:$I,MATCH([2]AffectorValueLevelTable!$I$1,[2]AffectorValueLevelTable!$B$1:$I$1,0),0),"어펙터밸류레벨없음"))</f>
        <v>1</v>
      </c>
      <c r="J2">
        <f>H2*I2</f>
        <v>1.05</v>
      </c>
      <c r="K2">
        <v>0.7</v>
      </c>
      <c r="L2">
        <v>1</v>
      </c>
      <c r="M2">
        <f>J2*L2</f>
        <v>1.05</v>
      </c>
      <c r="N2">
        <f t="shared" ref="N2:N18" si="0">M2/K2</f>
        <v>1.5000000000000002</v>
      </c>
      <c r="O2">
        <v>3.5</v>
      </c>
      <c r="P2">
        <v>0</v>
      </c>
      <c r="Q2">
        <v>100</v>
      </c>
      <c r="R2">
        <v>0</v>
      </c>
      <c r="S2" t="s">
        <v>33</v>
      </c>
      <c r="T2" t="str">
        <f t="shared" ref="T2:T5" si="1">"Portrait_"&amp;S2</f>
        <v>Portrait_Ganfaul</v>
      </c>
      <c r="U2">
        <v>0.05</v>
      </c>
    </row>
    <row r="3" spans="1:21" x14ac:dyDescent="0.3">
      <c r="A3" t="s">
        <v>3</v>
      </c>
      <c r="B3" t="s">
        <v>43</v>
      </c>
      <c r="C3" t="s">
        <v>44</v>
      </c>
      <c r="D3" t="str">
        <f>IF(ISBLANK(B3),"",
IFERROR(VLOOKUP(B3,[1]StringTable!$1:$1048576,MATCH([1]StringTable!$B$1,[1]StringTable!$1:$1,0),0),
IFERROR(VLOOKUP(B3,[1]InApkStringTable!$1:$1048576,MATCH([1]InApkStringTable!$B$1,[1]InApkStringTable!$1:$1,0),0),
"스트링없음")))</f>
        <v>킵시리즈</v>
      </c>
      <c r="E3" t="str">
        <f>IF(ISBLANK(C3),"",
IFERROR(VLOOKUP(C3,[1]StringTable!$1:$1048576,MATCH([1]StringTable!$B$1,[1]StringTable!$1:$1,0),0),
IFERROR(VLOOKUP(C3,[1]InApkStringTable!$1:$1048576,MATCH([1]InApkStringTable!$B$1,[1]InApkStringTable!$1:$1,0),0),
"스트링없음")))</f>
        <v>킵시리즈의 설명 우다다다
간파울 아저씨한테 받은 총으로 광역 공격을 한다</v>
      </c>
      <c r="F3">
        <v>0</v>
      </c>
      <c r="G3">
        <v>0.85</v>
      </c>
      <c r="H3">
        <v>0.8</v>
      </c>
      <c r="I3">
        <f>IF(ISBLANK(B3),"",
IFERROR(
VLOOKUP("NormalAttack"&amp;SUBSTITUTE(B3,"CharName_",""),[2]AffectorValueLevelTable!$B:$I,MATCH([2]AffectorValueLevelTable!$I$1,[2]AffectorValueLevelTable!$B$1:$I$1,0),0),"어펙터밸류레벨없음"))</f>
        <v>0.5625</v>
      </c>
      <c r="J3">
        <f t="shared" ref="J3:J5" si="2">H3*I3</f>
        <v>0.45</v>
      </c>
      <c r="K3">
        <v>0.8</v>
      </c>
      <c r="L3">
        <v>3.5</v>
      </c>
      <c r="M3">
        <f t="shared" ref="M3:M18" si="3">J3*L3</f>
        <v>1.575</v>
      </c>
      <c r="N3">
        <f t="shared" si="0"/>
        <v>1.9687499999999998</v>
      </c>
      <c r="O3">
        <v>3.5</v>
      </c>
      <c r="P3">
        <v>1</v>
      </c>
      <c r="Q3">
        <v>100</v>
      </c>
      <c r="R3">
        <v>0</v>
      </c>
      <c r="S3" t="s">
        <v>34</v>
      </c>
      <c r="T3" t="str">
        <f t="shared" si="1"/>
        <v>Portrait_KeepSeries</v>
      </c>
      <c r="U3">
        <v>0.25</v>
      </c>
    </row>
    <row r="4" spans="1:21" x14ac:dyDescent="0.3">
      <c r="A4" t="s">
        <v>4</v>
      </c>
      <c r="B4" t="s">
        <v>45</v>
      </c>
      <c r="C4" t="s">
        <v>46</v>
      </c>
      <c r="D4" t="str">
        <f>IF(ISBLANK(B4),"",
IFERROR(VLOOKUP(B4,[1]StringTable!$1:$1048576,MATCH([1]StringTable!$B$1,[1]StringTable!$1:$1,0),0),
IFERROR(VLOOKUP(B4,[1]InApkStringTable!$1:$1048576,MATCH([1]InApkStringTable!$B$1,[1]InApkStringTable!$1:$1,0),0),
"스트링없음")))</f>
        <v>빅뱃서큐버스</v>
      </c>
      <c r="E4" t="str">
        <f>IF(ISBLANK(C4),"",
IFERROR(VLOOKUP(C4,[1]StringTable!$1:$1048576,MATCH([1]StringTable!$B$1,[1]StringTable!$1:$1,0),0),
IFERROR(VLOOKUP(C4,[1]InApkStringTable!$1:$1048576,MATCH([1]InApkStringTable!$B$1,[1]InApkStringTable!$1:$1,0),0),
"스트링없음")))</f>
        <v>빅뱃서큐버스의 설명 우다다다
연타 공격을 사용한다</v>
      </c>
      <c r="F4">
        <v>1</v>
      </c>
      <c r="G4">
        <v>0.9</v>
      </c>
      <c r="H4">
        <v>0.9</v>
      </c>
      <c r="I4">
        <f>IF(ISBLANK(B4),"",
IFERROR(
VLOOKUP("NormalAttack"&amp;SUBSTITUTE(B4,"CharName_",""),[2]AffectorValueLevelTable!$B:$I,MATCH([2]AffectorValueLevelTable!$I$1,[2]AffectorValueLevelTable!$B$1:$I$1,0),0),"어펙터밸류레벨없음"))</f>
        <v>0.47</v>
      </c>
      <c r="J4">
        <f t="shared" si="2"/>
        <v>0.42299999999999999</v>
      </c>
      <c r="K4">
        <v>0.9</v>
      </c>
      <c r="L4">
        <v>3</v>
      </c>
      <c r="M4">
        <f t="shared" si="3"/>
        <v>1.2689999999999999</v>
      </c>
      <c r="N4">
        <f t="shared" si="0"/>
        <v>1.41</v>
      </c>
      <c r="O4">
        <v>3.5</v>
      </c>
      <c r="P4">
        <v>2</v>
      </c>
      <c r="Q4">
        <v>100</v>
      </c>
      <c r="R4">
        <v>0</v>
      </c>
      <c r="S4" t="s">
        <v>36</v>
      </c>
      <c r="T4" t="str">
        <f t="shared" si="1"/>
        <v>Portrait_BigBatSuccubus</v>
      </c>
      <c r="U4">
        <v>0.15</v>
      </c>
    </row>
    <row r="5" spans="1:21" x14ac:dyDescent="0.3">
      <c r="A5" t="s">
        <v>5</v>
      </c>
      <c r="B5" t="s">
        <v>47</v>
      </c>
      <c r="C5" t="s">
        <v>48</v>
      </c>
      <c r="D5" t="str">
        <f>IF(ISBLANK(B5),"",
IFERROR(VLOOKUP(B5,[1]StringTable!$1:$1048576,MATCH([1]StringTable!$B$1,[1]StringTable!$1:$1,0),0),
IFERROR(VLOOKUP(B5,[1]InApkStringTable!$1:$1048576,MATCH([1]InApkStringTable!$B$1,[1]InApkStringTable!$1:$1,0),0),
"스트링없음")))</f>
        <v>베이</v>
      </c>
      <c r="E5" t="str">
        <f>IF(ISBLANK(C5),"",
IFERROR(VLOOKUP(C5,[1]StringTable!$1:$1048576,MATCH([1]StringTable!$B$1,[1]StringTable!$1:$1,0),0),
IFERROR(VLOOKUP(C5,[1]InApkStringTable!$1:$1048576,MATCH([1]InApkStringTable!$B$1,[1]InApkStringTable!$1:$1,0),0),
"스트링없음")))</f>
        <v>베이의 설명 우다다다
장판 공격을 사용한다</v>
      </c>
      <c r="F5">
        <v>1</v>
      </c>
      <c r="G5">
        <v>0.93</v>
      </c>
      <c r="H5">
        <v>1.25</v>
      </c>
      <c r="I5">
        <f>IF(ISBLANK(B5),"",
IFERROR(
VLOOKUP("NormalAttack"&amp;SUBSTITUTE(B5,"CharName_",""),[2]AffectorValueLevelTable!$B:$I,MATCH([2]AffectorValueLevelTable!$I$1,[2]AffectorValueLevelTable!$B$1:$I$1,0),0),"어펙터밸류레벨없음"))</f>
        <v>0.3</v>
      </c>
      <c r="J5">
        <f t="shared" si="2"/>
        <v>0.375</v>
      </c>
      <c r="K5">
        <v>0.95</v>
      </c>
      <c r="L5">
        <v>7</v>
      </c>
      <c r="M5">
        <f t="shared" si="3"/>
        <v>2.625</v>
      </c>
      <c r="N5">
        <f t="shared" si="0"/>
        <v>2.763157894736842</v>
      </c>
      <c r="O5">
        <v>3.5</v>
      </c>
      <c r="P5">
        <v>0</v>
      </c>
      <c r="Q5">
        <v>100</v>
      </c>
      <c r="R5">
        <v>5</v>
      </c>
      <c r="S5" t="s">
        <v>35</v>
      </c>
      <c r="T5" t="str">
        <f t="shared" si="1"/>
        <v>Portrait_Bei</v>
      </c>
      <c r="U5">
        <v>0.2</v>
      </c>
    </row>
    <row r="6" spans="1:21" x14ac:dyDescent="0.3">
      <c r="A6" t="s">
        <v>6</v>
      </c>
      <c r="D6" t="str">
        <f>IF(ISBLANK(B6),"",
IFERROR(VLOOKUP(B6,[1]StringTable!$1:$1048576,MATCH([1]StringTable!$B$1,[1]StringTable!$1:$1,0),0),
IFERROR(VLOOKUP(B6,[1]InApkStringTable!$1:$1048576,MATCH([1]InApkStringTable!$B$1,[1]InApkStringTable!$1:$1,0),0),
"스트링없음")))</f>
        <v/>
      </c>
      <c r="E6" t="str">
        <f>IF(ISBLANK(C6),"",
IFERROR(VLOOKUP(C6,[1]StringTable!$1:$1048576,MATCH([1]StringTable!$B$1,[1]StringTable!$1:$1,0),0),
IFERROR(VLOOKUP(C6,[1]InApkStringTable!$1:$1048576,MATCH([1]InApkStringTable!$B$1,[1]InApkStringTable!$1:$1,0),0),
"스트링없음")))</f>
        <v/>
      </c>
      <c r="F6">
        <v>0</v>
      </c>
      <c r="G6">
        <v>1</v>
      </c>
      <c r="H6">
        <v>1</v>
      </c>
      <c r="I6" t="str">
        <f>IF(ISBLANK(B6),"",
IFERROR(
VLOOKUP("NormalAttack"&amp;SUBSTITUTE(B6,"CharName_",""),[2]AffectorValueLevelTable!$B:$I,MATCH([2]AffectorValueLevelTable!$I$1,[2]AffectorValueLevelTable!$B$1:$I$1,0),0),"어펙터밸류레벨없음"))</f>
        <v/>
      </c>
      <c r="J6">
        <f>IF(ISNUMBER(I6),H6*I6,0)</f>
        <v>0</v>
      </c>
      <c r="K6">
        <v>0.7</v>
      </c>
      <c r="M6">
        <f t="shared" si="3"/>
        <v>0</v>
      </c>
      <c r="N6">
        <f t="shared" si="0"/>
        <v>0</v>
      </c>
      <c r="O6">
        <v>3.5</v>
      </c>
      <c r="P6">
        <v>0</v>
      </c>
      <c r="Q6">
        <v>100</v>
      </c>
      <c r="R6">
        <v>0</v>
      </c>
    </row>
    <row r="7" spans="1:21" x14ac:dyDescent="0.3">
      <c r="A7" t="s">
        <v>7</v>
      </c>
      <c r="D7" t="str">
        <f>IF(ISBLANK(B7),"",
IFERROR(VLOOKUP(B7,[1]StringTable!$1:$1048576,MATCH([1]StringTable!$B$1,[1]StringTable!$1:$1,0),0),
IFERROR(VLOOKUP(B7,[1]InApkStringTable!$1:$1048576,MATCH([1]InApkStringTable!$B$1,[1]InApkStringTable!$1:$1,0),0),
"스트링없음")))</f>
        <v/>
      </c>
      <c r="E7" t="str">
        <f>IF(ISBLANK(C7),"",
IFERROR(VLOOKUP(C7,[1]StringTable!$1:$1048576,MATCH([1]StringTable!$B$1,[1]StringTable!$1:$1,0),0),
IFERROR(VLOOKUP(C7,[1]InApkStringTable!$1:$1048576,MATCH([1]InApkStringTable!$B$1,[1]InApkStringTable!$1:$1,0),0),
"스트링없음")))</f>
        <v/>
      </c>
      <c r="F7">
        <v>0</v>
      </c>
      <c r="G7">
        <v>1</v>
      </c>
      <c r="H7">
        <v>1</v>
      </c>
      <c r="I7" t="str">
        <f>IF(ISBLANK(B7),"",
IFERROR(
VLOOKUP("NormalAttack"&amp;SUBSTITUTE(B7,"CharName_",""),[2]AffectorValueLevelTable!$B:$I,MATCH([2]AffectorValueLevelTable!$I$1,[2]AffectorValueLevelTable!$B$1:$I$1,0),0),"어펙터밸류레벨없음"))</f>
        <v/>
      </c>
      <c r="J7">
        <f t="shared" ref="J7:J18" si="4">IF(ISNUMBER(I7),H7*I7,0)</f>
        <v>0</v>
      </c>
      <c r="K7">
        <v>0.7</v>
      </c>
      <c r="M7">
        <f t="shared" si="3"/>
        <v>0</v>
      </c>
      <c r="N7">
        <f t="shared" si="0"/>
        <v>0</v>
      </c>
      <c r="O7">
        <v>3.5</v>
      </c>
      <c r="P7">
        <v>1</v>
      </c>
      <c r="Q7">
        <v>100</v>
      </c>
      <c r="R7">
        <v>0</v>
      </c>
    </row>
    <row r="8" spans="1:21" x14ac:dyDescent="0.3">
      <c r="A8" t="s">
        <v>8</v>
      </c>
      <c r="D8" t="str">
        <f>IF(ISBLANK(B8),"",
IFERROR(VLOOKUP(B8,[1]StringTable!$1:$1048576,MATCH([1]StringTable!$B$1,[1]StringTable!$1:$1,0),0),
IFERROR(VLOOKUP(B8,[1]InApkStringTable!$1:$1048576,MATCH([1]InApkStringTable!$B$1,[1]InApkStringTable!$1:$1,0),0),
"스트링없음")))</f>
        <v/>
      </c>
      <c r="E8" t="str">
        <f>IF(ISBLANK(C8),"",
IFERROR(VLOOKUP(C8,[1]StringTable!$1:$1048576,MATCH([1]StringTable!$B$1,[1]StringTable!$1:$1,0),0),
IFERROR(VLOOKUP(C8,[1]InApkStringTable!$1:$1048576,MATCH([1]InApkStringTable!$B$1,[1]InApkStringTable!$1:$1,0),0),
"스트링없음")))</f>
        <v/>
      </c>
      <c r="F8">
        <v>0</v>
      </c>
      <c r="G8">
        <v>1</v>
      </c>
      <c r="H8">
        <v>1</v>
      </c>
      <c r="I8" t="str">
        <f>IF(ISBLANK(B8),"",
IFERROR(
VLOOKUP("NormalAttack"&amp;SUBSTITUTE(B8,"CharName_",""),[2]AffectorValueLevelTable!$B:$I,MATCH([2]AffectorValueLevelTable!$I$1,[2]AffectorValueLevelTable!$B$1:$I$1,0),0),"어펙터밸류레벨없음"))</f>
        <v/>
      </c>
      <c r="J8">
        <f t="shared" si="4"/>
        <v>0</v>
      </c>
      <c r="K8">
        <v>0.7</v>
      </c>
      <c r="M8">
        <f t="shared" si="3"/>
        <v>0</v>
      </c>
      <c r="N8">
        <f t="shared" si="0"/>
        <v>0</v>
      </c>
      <c r="O8">
        <v>3.5</v>
      </c>
      <c r="P8">
        <v>2</v>
      </c>
      <c r="Q8">
        <v>100</v>
      </c>
      <c r="R8">
        <v>0</v>
      </c>
    </row>
    <row r="9" spans="1:21" x14ac:dyDescent="0.3">
      <c r="A9" t="s">
        <v>9</v>
      </c>
      <c r="D9" t="str">
        <f>IF(ISBLANK(B9),"",
IFERROR(VLOOKUP(B9,[1]StringTable!$1:$1048576,MATCH([1]StringTable!$B$1,[1]StringTable!$1:$1,0),0),
IFERROR(VLOOKUP(B9,[1]InApkStringTable!$1:$1048576,MATCH([1]InApkStringTable!$B$1,[1]InApkStringTable!$1:$1,0),0),
"스트링없음")))</f>
        <v/>
      </c>
      <c r="E9" t="str">
        <f>IF(ISBLANK(C9),"",
IFERROR(VLOOKUP(C9,[1]StringTable!$1:$1048576,MATCH([1]StringTable!$B$1,[1]StringTable!$1:$1,0),0),
IFERROR(VLOOKUP(C9,[1]InApkStringTable!$1:$1048576,MATCH([1]InApkStringTable!$B$1,[1]InApkStringTable!$1:$1,0),0),
"스트링없음")))</f>
        <v/>
      </c>
      <c r="F9">
        <v>0</v>
      </c>
      <c r="G9">
        <v>1</v>
      </c>
      <c r="H9">
        <v>1</v>
      </c>
      <c r="I9" t="str">
        <f>IF(ISBLANK(B9),"",
IFERROR(
VLOOKUP("NormalAttack"&amp;SUBSTITUTE(B9,"CharName_",""),[2]AffectorValueLevelTable!$B:$I,MATCH([2]AffectorValueLevelTable!$I$1,[2]AffectorValueLevelTable!$B$1:$I$1,0),0),"어펙터밸류레벨없음"))</f>
        <v/>
      </c>
      <c r="J9">
        <f t="shared" si="4"/>
        <v>0</v>
      </c>
      <c r="K9">
        <v>0.7</v>
      </c>
      <c r="M9">
        <f t="shared" si="3"/>
        <v>0</v>
      </c>
      <c r="N9">
        <f t="shared" si="0"/>
        <v>0</v>
      </c>
      <c r="O9">
        <v>3.5</v>
      </c>
      <c r="P9">
        <v>3</v>
      </c>
      <c r="Q9">
        <v>100</v>
      </c>
      <c r="R9">
        <v>0</v>
      </c>
    </row>
    <row r="10" spans="1:21" x14ac:dyDescent="0.3">
      <c r="A10" t="s">
        <v>10</v>
      </c>
      <c r="D10" t="str">
        <f>IF(ISBLANK(B10),"",
IFERROR(VLOOKUP(B10,[1]StringTable!$1:$1048576,MATCH([1]StringTable!$B$1,[1]StringTable!$1:$1,0),0),
IFERROR(VLOOKUP(B10,[1]InApkStringTable!$1:$1048576,MATCH([1]InApkStringTable!$B$1,[1]InApkStringTable!$1:$1,0),0),
"스트링없음")))</f>
        <v/>
      </c>
      <c r="E10" t="str">
        <f>IF(ISBLANK(C10),"",
IFERROR(VLOOKUP(C10,[1]StringTable!$1:$1048576,MATCH([1]StringTable!$B$1,[1]StringTable!$1:$1,0),0),
IFERROR(VLOOKUP(C10,[1]InApkStringTable!$1:$1048576,MATCH([1]InApkStringTable!$B$1,[1]InApkStringTable!$1:$1,0),0),
"스트링없음")))</f>
        <v/>
      </c>
      <c r="F10">
        <v>0</v>
      </c>
      <c r="G10">
        <v>1</v>
      </c>
      <c r="H10">
        <v>1</v>
      </c>
      <c r="I10" t="str">
        <f>IF(ISBLANK(B10),"",
IFERROR(
VLOOKUP("NormalAttack"&amp;SUBSTITUTE(B10,"CharName_",""),[2]AffectorValueLevelTable!$B:$I,MATCH([2]AffectorValueLevelTable!$I$1,[2]AffectorValueLevelTable!$B$1:$I$1,0),0),"어펙터밸류레벨없음"))</f>
        <v/>
      </c>
      <c r="J10">
        <f t="shared" si="4"/>
        <v>0</v>
      </c>
      <c r="K10">
        <v>0.7</v>
      </c>
      <c r="M10">
        <f t="shared" si="3"/>
        <v>0</v>
      </c>
      <c r="N10">
        <f t="shared" si="0"/>
        <v>0</v>
      </c>
      <c r="O10">
        <v>3.5</v>
      </c>
      <c r="P10">
        <v>0</v>
      </c>
      <c r="Q10">
        <v>100</v>
      </c>
      <c r="R10">
        <v>0</v>
      </c>
    </row>
    <row r="11" spans="1:21" x14ac:dyDescent="0.3">
      <c r="A11" t="s">
        <v>11</v>
      </c>
      <c r="D11" t="str">
        <f>IF(ISBLANK(B11),"",
IFERROR(VLOOKUP(B11,[1]StringTable!$1:$1048576,MATCH([1]StringTable!$B$1,[1]StringTable!$1:$1,0),0),
IFERROR(VLOOKUP(B11,[1]InApkStringTable!$1:$1048576,MATCH([1]InApkStringTable!$B$1,[1]InApkStringTable!$1:$1,0),0),
"스트링없음")))</f>
        <v/>
      </c>
      <c r="E11" t="str">
        <f>IF(ISBLANK(C11),"",
IFERROR(VLOOKUP(C11,[1]StringTable!$1:$1048576,MATCH([1]StringTable!$B$1,[1]StringTable!$1:$1,0),0),
IFERROR(VLOOKUP(C11,[1]InApkStringTable!$1:$1048576,MATCH([1]InApkStringTable!$B$1,[1]InApkStringTable!$1:$1,0),0),
"스트링없음")))</f>
        <v/>
      </c>
      <c r="F11">
        <v>0</v>
      </c>
      <c r="G11">
        <v>1</v>
      </c>
      <c r="H11">
        <v>1</v>
      </c>
      <c r="I11" t="str">
        <f>IF(ISBLANK(B11),"",
IFERROR(
VLOOKUP("NormalAttack"&amp;SUBSTITUTE(B11,"CharName_",""),[2]AffectorValueLevelTable!$B:$I,MATCH([2]AffectorValueLevelTable!$I$1,[2]AffectorValueLevelTable!$B$1:$I$1,0),0),"어펙터밸류레벨없음"))</f>
        <v/>
      </c>
      <c r="J11">
        <f t="shared" si="4"/>
        <v>0</v>
      </c>
      <c r="K11">
        <v>0.7</v>
      </c>
      <c r="M11">
        <f t="shared" si="3"/>
        <v>0</v>
      </c>
      <c r="N11">
        <f t="shared" si="0"/>
        <v>0</v>
      </c>
      <c r="O11">
        <v>3.5</v>
      </c>
      <c r="P11">
        <v>1</v>
      </c>
      <c r="Q11">
        <v>100</v>
      </c>
      <c r="R11">
        <v>0</v>
      </c>
    </row>
    <row r="12" spans="1:21" x14ac:dyDescent="0.3">
      <c r="A12" t="s">
        <v>12</v>
      </c>
      <c r="D12" t="str">
        <f>IF(ISBLANK(B12),"",
IFERROR(VLOOKUP(B12,[1]StringTable!$1:$1048576,MATCH([1]StringTable!$B$1,[1]StringTable!$1:$1,0),0),
IFERROR(VLOOKUP(B12,[1]InApkStringTable!$1:$1048576,MATCH([1]InApkStringTable!$B$1,[1]InApkStringTable!$1:$1,0),0),
"스트링없음")))</f>
        <v/>
      </c>
      <c r="E12" t="str">
        <f>IF(ISBLANK(C12),"",
IFERROR(VLOOKUP(C12,[1]StringTable!$1:$1048576,MATCH([1]StringTable!$B$1,[1]StringTable!$1:$1,0),0),
IFERROR(VLOOKUP(C12,[1]InApkStringTable!$1:$1048576,MATCH([1]InApkStringTable!$B$1,[1]InApkStringTable!$1:$1,0),0),
"스트링없음")))</f>
        <v/>
      </c>
      <c r="F12">
        <v>0</v>
      </c>
      <c r="G12">
        <v>1</v>
      </c>
      <c r="H12">
        <v>1</v>
      </c>
      <c r="I12" t="str">
        <f>IF(ISBLANK(B12),"",
IFERROR(
VLOOKUP("NormalAttack"&amp;SUBSTITUTE(B12,"CharName_",""),[2]AffectorValueLevelTable!$B:$I,MATCH([2]AffectorValueLevelTable!$I$1,[2]AffectorValueLevelTable!$B$1:$I$1,0),0),"어펙터밸류레벨없음"))</f>
        <v/>
      </c>
      <c r="J12">
        <f t="shared" si="4"/>
        <v>0</v>
      </c>
      <c r="K12">
        <v>0.7</v>
      </c>
      <c r="M12">
        <f t="shared" si="3"/>
        <v>0</v>
      </c>
      <c r="N12">
        <f t="shared" si="0"/>
        <v>0</v>
      </c>
      <c r="O12">
        <v>3.5</v>
      </c>
      <c r="P12">
        <v>2</v>
      </c>
      <c r="Q12">
        <v>100</v>
      </c>
      <c r="R12">
        <v>0</v>
      </c>
    </row>
    <row r="13" spans="1:21" x14ac:dyDescent="0.3">
      <c r="A13" t="s">
        <v>13</v>
      </c>
      <c r="D13" t="str">
        <f>IF(ISBLANK(B13),"",
IFERROR(VLOOKUP(B13,[1]StringTable!$1:$1048576,MATCH([1]StringTable!$B$1,[1]StringTable!$1:$1,0),0),
IFERROR(VLOOKUP(B13,[1]InApkStringTable!$1:$1048576,MATCH([1]InApkStringTable!$B$1,[1]InApkStringTable!$1:$1,0),0),
"스트링없음")))</f>
        <v/>
      </c>
      <c r="E13" t="str">
        <f>IF(ISBLANK(C13),"",
IFERROR(VLOOKUP(C13,[1]StringTable!$1:$1048576,MATCH([1]StringTable!$B$1,[1]StringTable!$1:$1,0),0),
IFERROR(VLOOKUP(C13,[1]InApkStringTable!$1:$1048576,MATCH([1]InApkStringTable!$B$1,[1]InApkStringTable!$1:$1,0),0),
"스트링없음")))</f>
        <v/>
      </c>
      <c r="F13">
        <v>0</v>
      </c>
      <c r="G13">
        <v>1</v>
      </c>
      <c r="H13">
        <v>1</v>
      </c>
      <c r="I13" t="str">
        <f>IF(ISBLANK(B13),"",
IFERROR(
VLOOKUP("NormalAttack"&amp;SUBSTITUTE(B13,"CharName_",""),[2]AffectorValueLevelTable!$B:$I,MATCH([2]AffectorValueLevelTable!$I$1,[2]AffectorValueLevelTable!$B$1:$I$1,0),0),"어펙터밸류레벨없음"))</f>
        <v/>
      </c>
      <c r="J13">
        <f t="shared" si="4"/>
        <v>0</v>
      </c>
      <c r="K13">
        <v>0.7</v>
      </c>
      <c r="M13">
        <f t="shared" si="3"/>
        <v>0</v>
      </c>
      <c r="N13">
        <f t="shared" si="0"/>
        <v>0</v>
      </c>
      <c r="O13">
        <v>3.5</v>
      </c>
      <c r="P13">
        <v>3</v>
      </c>
      <c r="Q13">
        <v>100</v>
      </c>
      <c r="R13">
        <v>0</v>
      </c>
    </row>
    <row r="14" spans="1:21" x14ac:dyDescent="0.3">
      <c r="A14" t="s">
        <v>14</v>
      </c>
      <c r="D14" t="str">
        <f>IF(ISBLANK(B14),"",
IFERROR(VLOOKUP(B14,[1]StringTable!$1:$1048576,MATCH([1]StringTable!$B$1,[1]StringTable!$1:$1,0),0),
IFERROR(VLOOKUP(B14,[1]InApkStringTable!$1:$1048576,MATCH([1]InApkStringTable!$B$1,[1]InApkStringTable!$1:$1,0),0),
"스트링없음")))</f>
        <v/>
      </c>
      <c r="E14" t="str">
        <f>IF(ISBLANK(C14),"",
IFERROR(VLOOKUP(C14,[1]StringTable!$1:$1048576,MATCH([1]StringTable!$B$1,[1]StringTable!$1:$1,0),0),
IFERROR(VLOOKUP(C14,[1]InApkStringTable!$1:$1048576,MATCH([1]InApkStringTable!$B$1,[1]InApkStringTable!$1:$1,0),0),
"스트링없음")))</f>
        <v/>
      </c>
      <c r="F14">
        <v>0</v>
      </c>
      <c r="G14">
        <v>1</v>
      </c>
      <c r="H14">
        <v>1</v>
      </c>
      <c r="I14" t="str">
        <f>IF(ISBLANK(B14),"",
IFERROR(
VLOOKUP("NormalAttack"&amp;SUBSTITUTE(B14,"CharName_",""),[2]AffectorValueLevelTable!$B:$I,MATCH([2]AffectorValueLevelTable!$I$1,[2]AffectorValueLevelTable!$B$1:$I$1,0),0),"어펙터밸류레벨없음"))</f>
        <v/>
      </c>
      <c r="J14">
        <f t="shared" si="4"/>
        <v>0</v>
      </c>
      <c r="K14">
        <v>0.7</v>
      </c>
      <c r="M14">
        <f t="shared" si="3"/>
        <v>0</v>
      </c>
      <c r="N14">
        <f t="shared" si="0"/>
        <v>0</v>
      </c>
      <c r="O14">
        <v>3.5</v>
      </c>
      <c r="P14">
        <v>0</v>
      </c>
      <c r="Q14">
        <v>100</v>
      </c>
      <c r="R14">
        <v>0</v>
      </c>
    </row>
    <row r="15" spans="1:21" x14ac:dyDescent="0.3">
      <c r="A15" t="s">
        <v>15</v>
      </c>
      <c r="D15" t="str">
        <f>IF(ISBLANK(B15),"",
IFERROR(VLOOKUP(B15,[1]StringTable!$1:$1048576,MATCH([1]StringTable!$B$1,[1]StringTable!$1:$1,0),0),
IFERROR(VLOOKUP(B15,[1]InApkStringTable!$1:$1048576,MATCH([1]InApkStringTable!$B$1,[1]InApkStringTable!$1:$1,0),0),
"스트링없음")))</f>
        <v/>
      </c>
      <c r="E15" t="str">
        <f>IF(ISBLANK(C15),"",
IFERROR(VLOOKUP(C15,[1]StringTable!$1:$1048576,MATCH([1]StringTable!$B$1,[1]StringTable!$1:$1,0),0),
IFERROR(VLOOKUP(C15,[1]InApkStringTable!$1:$1048576,MATCH([1]InApkStringTable!$B$1,[1]InApkStringTable!$1:$1,0),0),
"스트링없음")))</f>
        <v/>
      </c>
      <c r="F15">
        <v>0</v>
      </c>
      <c r="G15">
        <v>1</v>
      </c>
      <c r="H15">
        <v>1</v>
      </c>
      <c r="I15" t="str">
        <f>IF(ISBLANK(B15),"",
IFERROR(
VLOOKUP("NormalAttack"&amp;SUBSTITUTE(B15,"CharName_",""),[2]AffectorValueLevelTable!$B:$I,MATCH([2]AffectorValueLevelTable!$I$1,[2]AffectorValueLevelTable!$B$1:$I$1,0),0),"어펙터밸류레벨없음"))</f>
        <v/>
      </c>
      <c r="J15">
        <f t="shared" si="4"/>
        <v>0</v>
      </c>
      <c r="K15">
        <v>0.7</v>
      </c>
      <c r="M15">
        <f t="shared" si="3"/>
        <v>0</v>
      </c>
      <c r="N15">
        <f t="shared" si="0"/>
        <v>0</v>
      </c>
      <c r="O15">
        <v>3.5</v>
      </c>
      <c r="P15">
        <v>1</v>
      </c>
      <c r="Q15">
        <v>100</v>
      </c>
      <c r="R15">
        <v>0</v>
      </c>
    </row>
    <row r="16" spans="1:21" x14ac:dyDescent="0.3">
      <c r="A16" t="s">
        <v>16</v>
      </c>
      <c r="D16" t="str">
        <f>IF(ISBLANK(B16),"",
IFERROR(VLOOKUP(B16,[1]StringTable!$1:$1048576,MATCH([1]StringTable!$B$1,[1]StringTable!$1:$1,0),0),
IFERROR(VLOOKUP(B16,[1]InApkStringTable!$1:$1048576,MATCH([1]InApkStringTable!$B$1,[1]InApkStringTable!$1:$1,0),0),
"스트링없음")))</f>
        <v/>
      </c>
      <c r="E16" t="str">
        <f>IF(ISBLANK(C16),"",
IFERROR(VLOOKUP(C16,[1]StringTable!$1:$1048576,MATCH([1]StringTable!$B$1,[1]StringTable!$1:$1,0),0),
IFERROR(VLOOKUP(C16,[1]InApkStringTable!$1:$1048576,MATCH([1]InApkStringTable!$B$1,[1]InApkStringTable!$1:$1,0),0),
"스트링없음")))</f>
        <v/>
      </c>
      <c r="F16">
        <v>0</v>
      </c>
      <c r="G16">
        <v>1</v>
      </c>
      <c r="H16">
        <v>1</v>
      </c>
      <c r="I16" t="str">
        <f>IF(ISBLANK(B16),"",
IFERROR(
VLOOKUP("NormalAttack"&amp;SUBSTITUTE(B16,"CharName_",""),[2]AffectorValueLevelTable!$B:$I,MATCH([2]AffectorValueLevelTable!$I$1,[2]AffectorValueLevelTable!$B$1:$I$1,0),0),"어펙터밸류레벨없음"))</f>
        <v/>
      </c>
      <c r="J16">
        <f t="shared" si="4"/>
        <v>0</v>
      </c>
      <c r="K16">
        <v>0.7</v>
      </c>
      <c r="M16">
        <f t="shared" si="3"/>
        <v>0</v>
      </c>
      <c r="N16">
        <f t="shared" si="0"/>
        <v>0</v>
      </c>
      <c r="O16">
        <v>3.5</v>
      </c>
      <c r="P16">
        <v>2</v>
      </c>
      <c r="Q16">
        <v>100</v>
      </c>
      <c r="R16">
        <v>0</v>
      </c>
    </row>
    <row r="17" spans="1:18" x14ac:dyDescent="0.3">
      <c r="A17" t="s">
        <v>17</v>
      </c>
      <c r="D17" t="str">
        <f>IF(ISBLANK(B17),"",
IFERROR(VLOOKUP(B17,[1]StringTable!$1:$1048576,MATCH([1]StringTable!$B$1,[1]StringTable!$1:$1,0),0),
IFERROR(VLOOKUP(B17,[1]InApkStringTable!$1:$1048576,MATCH([1]InApkStringTable!$B$1,[1]InApkStringTable!$1:$1,0),0),
"스트링없음")))</f>
        <v/>
      </c>
      <c r="E17" t="str">
        <f>IF(ISBLANK(C17),"",
IFERROR(VLOOKUP(C17,[1]StringTable!$1:$1048576,MATCH([1]StringTable!$B$1,[1]StringTable!$1:$1,0),0),
IFERROR(VLOOKUP(C17,[1]InApkStringTable!$1:$1048576,MATCH([1]InApkStringTable!$B$1,[1]InApkStringTable!$1:$1,0),0),
"스트링없음")))</f>
        <v/>
      </c>
      <c r="F17">
        <v>0</v>
      </c>
      <c r="G17">
        <v>1</v>
      </c>
      <c r="H17">
        <v>1</v>
      </c>
      <c r="I17" t="str">
        <f>IF(ISBLANK(B17),"",
IFERROR(
VLOOKUP("NormalAttack"&amp;SUBSTITUTE(B17,"CharName_",""),[2]AffectorValueLevelTable!$B:$I,MATCH([2]AffectorValueLevelTable!$I$1,[2]AffectorValueLevelTable!$B$1:$I$1,0),0),"어펙터밸류레벨없음"))</f>
        <v/>
      </c>
      <c r="J17">
        <f t="shared" si="4"/>
        <v>0</v>
      </c>
      <c r="K17">
        <v>0.7</v>
      </c>
      <c r="M17">
        <f t="shared" si="3"/>
        <v>0</v>
      </c>
      <c r="N17">
        <f t="shared" si="0"/>
        <v>0</v>
      </c>
      <c r="O17">
        <v>3.5</v>
      </c>
      <c r="P17">
        <v>3</v>
      </c>
      <c r="Q17">
        <v>100</v>
      </c>
      <c r="R17">
        <v>0</v>
      </c>
    </row>
    <row r="18" spans="1:18" x14ac:dyDescent="0.3">
      <c r="A18" t="s">
        <v>18</v>
      </c>
      <c r="D18" t="str">
        <f>IF(ISBLANK(B18),"",
IFERROR(VLOOKUP(B18,[1]StringTable!$1:$1048576,MATCH([1]StringTable!$B$1,[1]StringTable!$1:$1,0),0),
IFERROR(VLOOKUP(B18,[1]InApkStringTable!$1:$1048576,MATCH([1]InApkStringTable!$B$1,[1]InApkStringTable!$1:$1,0),0),
"스트링없음")))</f>
        <v/>
      </c>
      <c r="E18" t="str">
        <f>IF(ISBLANK(C18),"",
IFERROR(VLOOKUP(C18,[1]StringTable!$1:$1048576,MATCH([1]StringTable!$B$1,[1]StringTable!$1:$1,0),0),
IFERROR(VLOOKUP(C18,[1]InApkStringTable!$1:$1048576,MATCH([1]InApkStringTable!$B$1,[1]InApkStringTable!$1:$1,0),0),
"스트링없음")))</f>
        <v/>
      </c>
      <c r="F18">
        <v>0</v>
      </c>
      <c r="G18">
        <v>1</v>
      </c>
      <c r="H18">
        <v>1</v>
      </c>
      <c r="I18" t="str">
        <f>IF(ISBLANK(B18),"",
IFERROR(
VLOOKUP("NormalAttack"&amp;SUBSTITUTE(B18,"CharName_",""),[2]AffectorValueLevelTable!$B:$I,MATCH([2]AffectorValueLevelTable!$I$1,[2]AffectorValueLevelTable!$B$1:$I$1,0),0),"어펙터밸류레벨없음"))</f>
        <v/>
      </c>
      <c r="J18">
        <f t="shared" si="4"/>
        <v>0</v>
      </c>
      <c r="K18">
        <v>0.7</v>
      </c>
      <c r="M18">
        <f t="shared" si="3"/>
        <v>0</v>
      </c>
      <c r="N18">
        <f t="shared" si="0"/>
        <v>0</v>
      </c>
      <c r="O18">
        <v>3.5</v>
      </c>
      <c r="P18">
        <v>0</v>
      </c>
      <c r="Q18">
        <v>100</v>
      </c>
      <c r="R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214D-1A43-40DA-9E02-1F2E1AE17FC3}">
  <dimension ref="A1:D2"/>
  <sheetViews>
    <sheetView workbookViewId="0"/>
  </sheetViews>
  <sheetFormatPr defaultRowHeight="16.5" x14ac:dyDescent="0.3"/>
  <cols>
    <col min="1" max="1" width="12.5" customWidth="1"/>
    <col min="2" max="2" width="24.125" bestFit="1" customWidth="1"/>
    <col min="3" max="3" width="20" customWidth="1"/>
    <col min="4" max="4" width="16.75" customWidth="1"/>
  </cols>
  <sheetData>
    <row r="1" spans="1:4" ht="24.75" customHeight="1" x14ac:dyDescent="0.3">
      <c r="A1" t="s">
        <v>1</v>
      </c>
      <c r="B1" t="s">
        <v>61</v>
      </c>
      <c r="C1" t="s">
        <v>63</v>
      </c>
      <c r="D1" t="s">
        <v>64</v>
      </c>
    </row>
    <row r="2" spans="1:4" x14ac:dyDescent="0.3">
      <c r="A2" t="s">
        <v>5</v>
      </c>
      <c r="B2" t="s">
        <v>62</v>
      </c>
      <c r="C2">
        <v>1.4</v>
      </c>
      <c r="D2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K2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4" max="10" width="9" hidden="1" customWidth="1" outlineLevel="1"/>
    <col min="11" max="11" width="9" collapsed="1"/>
  </cols>
  <sheetData>
    <row r="1" spans="1:10" ht="27" customHeight="1" x14ac:dyDescent="0.3">
      <c r="A1" t="s">
        <v>23</v>
      </c>
      <c r="B1" t="s">
        <v>19</v>
      </c>
      <c r="C1" t="s">
        <v>20</v>
      </c>
      <c r="D1" t="s">
        <v>55</v>
      </c>
      <c r="E1" t="s">
        <v>58</v>
      </c>
      <c r="F1" t="s">
        <v>56</v>
      </c>
      <c r="G1" t="s">
        <v>57</v>
      </c>
      <c r="H1" t="s">
        <v>59</v>
      </c>
      <c r="I1" t="s">
        <v>53</v>
      </c>
      <c r="J1" t="s">
        <v>52</v>
      </c>
    </row>
    <row r="2" spans="1:10" x14ac:dyDescent="0.3">
      <c r="A2">
        <v>1</v>
      </c>
      <c r="B2" s="1">
        <v>400</v>
      </c>
      <c r="C2" s="1">
        <v>100</v>
      </c>
      <c r="D2" s="2">
        <v>100</v>
      </c>
      <c r="E2" s="2"/>
      <c r="F2" s="2">
        <v>5</v>
      </c>
      <c r="G2" s="2">
        <f>B2/(D2*F2)</f>
        <v>0.8</v>
      </c>
      <c r="I2">
        <f>VLOOKUP("LnHpConstant1",[3]GlobalConstantFloatTable!$A:$C,MATCH([3]GlobalConstantFloatTable!$C$1,[3]GlobalConstantFloatTable!$1:$1,0),0)*LN(B2)
+VLOOKUP("LnHpConstant2",[3]GlobalConstantFloatTable!$A:$C,MATCH([3]GlobalConstantFloatTable!$C$1,[3]GlobalConstantFloatTable!$1:$1,0),0)</f>
        <v>150</v>
      </c>
      <c r="J2">
        <f>VLOOKUP("LnAtkConstant1",[3]GlobalConstantFloatTable!$A:$C,MATCH([3]GlobalConstantFloatTable!$C$1,[3]GlobalConstantFloatTable!$1:$1,0),0)*LN(C2)
+VLOOKUP("LnAtkConstant2",[3]GlobalConstantFloatTable!$A:$C,MATCH([3]GlobalConstantFloatTable!$C$1,[3]GlobalConstantFloatTable!$1:$1,0),0)</f>
        <v>100.00000000000003</v>
      </c>
    </row>
    <row r="3" spans="1:10" x14ac:dyDescent="0.3">
      <c r="A3">
        <v>2</v>
      </c>
      <c r="B3" s="1">
        <f>B2*1.5</f>
        <v>600</v>
      </c>
      <c r="C3" s="1">
        <f t="shared" ref="C3:C21" si="0">C2*1.5</f>
        <v>150</v>
      </c>
      <c r="D3" s="2">
        <f t="shared" ref="D3:D21" si="1">D2*E3</f>
        <v>140</v>
      </c>
      <c r="E3" s="2">
        <v>1.4</v>
      </c>
      <c r="F3" s="2">
        <v>5</v>
      </c>
      <c r="G3" s="2">
        <f t="shared" ref="G3:G21" si="2">B3/(D3*F3)</f>
        <v>0.8571428571428571</v>
      </c>
      <c r="H3">
        <f t="shared" ref="H3:H21" si="3">G3-G2</f>
        <v>5.7142857142857051E-2</v>
      </c>
      <c r="I3">
        <f>VLOOKUP("LnHpConstant1",[3]GlobalConstantFloatTable!$A:$C,MATCH([3]GlobalConstantFloatTable!$C$1,[3]GlobalConstantFloatTable!$1:$1,0),0)*LN(B3)
+VLOOKUP("LnHpConstant2",[3]GlobalConstantFloatTable!$A:$C,MATCH([3]GlobalConstantFloatTable!$C$1,[3]GlobalConstantFloatTable!$1:$1,0),0)</f>
        <v>180</v>
      </c>
      <c r="J3">
        <f>VLOOKUP("LnAtkConstant1",[3]GlobalConstantFloatTable!$A:$C,MATCH([3]GlobalConstantFloatTable!$C$1,[3]GlobalConstantFloatTable!$1:$1,0),0)*LN(C3)
+VLOOKUP("LnAtkConstant2",[3]GlobalConstantFloatTable!$A:$C,MATCH([3]GlobalConstantFloatTable!$C$1,[3]GlobalConstantFloatTable!$1:$1,0),0)</f>
        <v>120</v>
      </c>
    </row>
    <row r="4" spans="1:10" x14ac:dyDescent="0.3">
      <c r="A4">
        <v>3</v>
      </c>
      <c r="B4" s="1">
        <f t="shared" ref="B4:B21" si="4">B3*1.5</f>
        <v>900</v>
      </c>
      <c r="C4" s="1">
        <f t="shared" si="0"/>
        <v>225</v>
      </c>
      <c r="D4" s="2">
        <f t="shared" si="1"/>
        <v>196.69999999999996</v>
      </c>
      <c r="E4" s="2">
        <f t="shared" ref="E4:E21" si="5">E3+0.005</f>
        <v>1.4049999999999998</v>
      </c>
      <c r="F4" s="2">
        <v>5</v>
      </c>
      <c r="G4" s="2">
        <f t="shared" si="2"/>
        <v>0.91509913573970536</v>
      </c>
      <c r="H4">
        <f t="shared" si="3"/>
        <v>5.7956278596848265E-2</v>
      </c>
      <c r="I4">
        <f>VLOOKUP("LnHpConstant1",[3]GlobalConstantFloatTable!$A:$C,MATCH([3]GlobalConstantFloatTable!$C$1,[3]GlobalConstantFloatTable!$1:$1,0),0)*LN(B4)
+VLOOKUP("LnHpConstant2",[3]GlobalConstantFloatTable!$A:$C,MATCH([3]GlobalConstantFloatTable!$C$1,[3]GlobalConstantFloatTable!$1:$1,0),0)</f>
        <v>210</v>
      </c>
      <c r="J4">
        <f>VLOOKUP("LnAtkConstant1",[3]GlobalConstantFloatTable!$A:$C,MATCH([3]GlobalConstantFloatTable!$C$1,[3]GlobalConstantFloatTable!$1:$1,0),0)*LN(C4)
+VLOOKUP("LnAtkConstant2",[3]GlobalConstantFloatTable!$A:$C,MATCH([3]GlobalConstantFloatTable!$C$1,[3]GlobalConstantFloatTable!$1:$1,0),0)</f>
        <v>139.99999999999997</v>
      </c>
    </row>
    <row r="5" spans="1:10" x14ac:dyDescent="0.3">
      <c r="A5">
        <v>4</v>
      </c>
      <c r="B5" s="1">
        <f t="shared" si="4"/>
        <v>1350</v>
      </c>
      <c r="C5" s="1">
        <f t="shared" si="0"/>
        <v>337.5</v>
      </c>
      <c r="D5" s="2">
        <f t="shared" si="1"/>
        <v>277.34699999999987</v>
      </c>
      <c r="E5" s="2">
        <f t="shared" si="5"/>
        <v>1.4099999999999997</v>
      </c>
      <c r="F5" s="2">
        <v>5</v>
      </c>
      <c r="G5" s="2">
        <f t="shared" si="2"/>
        <v>0.97350971887202731</v>
      </c>
      <c r="H5">
        <f t="shared" si="3"/>
        <v>5.8410583132321947E-2</v>
      </c>
      <c r="I5">
        <f>VLOOKUP("LnHpConstant1",[3]GlobalConstantFloatTable!$A:$C,MATCH([3]GlobalConstantFloatTable!$C$1,[3]GlobalConstantFloatTable!$1:$1,0),0)*LN(B5)
+VLOOKUP("LnHpConstant2",[3]GlobalConstantFloatTable!$A:$C,MATCH([3]GlobalConstantFloatTable!$C$1,[3]GlobalConstantFloatTable!$1:$1,0),0)</f>
        <v>240.00000000000006</v>
      </c>
      <c r="J5">
        <f>VLOOKUP("LnAtkConstant1",[3]GlobalConstantFloatTable!$A:$C,MATCH([3]GlobalConstantFloatTable!$C$1,[3]GlobalConstantFloatTable!$1:$1,0),0)*LN(C5)
+VLOOKUP("LnAtkConstant2",[3]GlobalConstantFloatTable!$A:$C,MATCH([3]GlobalConstantFloatTable!$C$1,[3]GlobalConstantFloatTable!$1:$1,0),0)</f>
        <v>159.99999999999997</v>
      </c>
    </row>
    <row r="6" spans="1:10" x14ac:dyDescent="0.3">
      <c r="A6">
        <v>5</v>
      </c>
      <c r="B6" s="1">
        <f t="shared" si="4"/>
        <v>2025</v>
      </c>
      <c r="C6" s="1">
        <f t="shared" si="0"/>
        <v>506.25</v>
      </c>
      <c r="D6" s="2">
        <f t="shared" si="1"/>
        <v>392.44600499999967</v>
      </c>
      <c r="E6" s="2">
        <f t="shared" si="5"/>
        <v>1.4149999999999996</v>
      </c>
      <c r="F6" s="2">
        <v>5</v>
      </c>
      <c r="G6" s="2">
        <f t="shared" si="2"/>
        <v>1.0319891012777678</v>
      </c>
      <c r="H6">
        <f t="shared" si="3"/>
        <v>5.8479382405740465E-2</v>
      </c>
      <c r="I6">
        <f>VLOOKUP("LnHpConstant1",[3]GlobalConstantFloatTable!$A:$C,MATCH([3]GlobalConstantFloatTable!$C$1,[3]GlobalConstantFloatTable!$1:$1,0),0)*LN(B6)
+VLOOKUP("LnHpConstant2",[3]GlobalConstantFloatTable!$A:$C,MATCH([3]GlobalConstantFloatTable!$C$1,[3]GlobalConstantFloatTable!$1:$1,0),0)</f>
        <v>269.99999999999994</v>
      </c>
      <c r="J6">
        <f>VLOOKUP("LnAtkConstant1",[3]GlobalConstantFloatTable!$A:$C,MATCH([3]GlobalConstantFloatTable!$C$1,[3]GlobalConstantFloatTable!$1:$1,0),0)*LN(C6)
+VLOOKUP("LnAtkConstant2",[3]GlobalConstantFloatTable!$A:$C,MATCH([3]GlobalConstantFloatTable!$C$1,[3]GlobalConstantFloatTable!$1:$1,0),0)</f>
        <v>179.99999999999997</v>
      </c>
    </row>
    <row r="7" spans="1:10" x14ac:dyDescent="0.3">
      <c r="A7">
        <v>6</v>
      </c>
      <c r="B7" s="1">
        <f t="shared" si="4"/>
        <v>3037.5</v>
      </c>
      <c r="C7" s="1">
        <f t="shared" si="0"/>
        <v>759.375</v>
      </c>
      <c r="D7" s="2">
        <f t="shared" si="1"/>
        <v>557.27332709999928</v>
      </c>
      <c r="E7" s="2">
        <f t="shared" si="5"/>
        <v>1.4199999999999995</v>
      </c>
      <c r="F7" s="2">
        <v>5</v>
      </c>
      <c r="G7" s="2">
        <f t="shared" si="2"/>
        <v>1.0901293323356707</v>
      </c>
      <c r="H7">
        <f t="shared" si="3"/>
        <v>5.8140231057902891E-2</v>
      </c>
      <c r="I7">
        <f>VLOOKUP("LnHpConstant1",[3]GlobalConstantFloatTable!$A:$C,MATCH([3]GlobalConstantFloatTable!$C$1,[3]GlobalConstantFloatTable!$1:$1,0),0)*LN(B7)
+VLOOKUP("LnHpConstant2",[3]GlobalConstantFloatTable!$A:$C,MATCH([3]GlobalConstantFloatTable!$C$1,[3]GlobalConstantFloatTable!$1:$1,0),0)</f>
        <v>300.00000000000006</v>
      </c>
      <c r="J7">
        <f>VLOOKUP("LnAtkConstant1",[3]GlobalConstantFloatTable!$A:$C,MATCH([3]GlobalConstantFloatTable!$C$1,[3]GlobalConstantFloatTable!$1:$1,0),0)*LN(C7)
+VLOOKUP("LnAtkConstant2",[3]GlobalConstantFloatTable!$A:$C,MATCH([3]GlobalConstantFloatTable!$C$1,[3]GlobalConstantFloatTable!$1:$1,0),0)</f>
        <v>199.99999999999997</v>
      </c>
    </row>
    <row r="8" spans="1:10" x14ac:dyDescent="0.3">
      <c r="A8">
        <v>7</v>
      </c>
      <c r="B8" s="1">
        <f t="shared" si="4"/>
        <v>4556.25</v>
      </c>
      <c r="C8" s="1">
        <f t="shared" si="0"/>
        <v>1139.0625</v>
      </c>
      <c r="D8" s="2">
        <f t="shared" si="1"/>
        <v>794.11449111749857</v>
      </c>
      <c r="E8" s="2">
        <f t="shared" si="5"/>
        <v>1.4249999999999994</v>
      </c>
      <c r="F8" s="2">
        <v>5</v>
      </c>
      <c r="G8" s="2">
        <f t="shared" si="2"/>
        <v>1.147504560353338</v>
      </c>
      <c r="H8">
        <f t="shared" si="3"/>
        <v>5.7375228017667368E-2</v>
      </c>
      <c r="I8">
        <f>VLOOKUP("LnHpConstant1",[3]GlobalConstantFloatTable!$A:$C,MATCH([3]GlobalConstantFloatTable!$C$1,[3]GlobalConstantFloatTable!$1:$1,0),0)*LN(B8)
+VLOOKUP("LnHpConstant2",[3]GlobalConstantFloatTable!$A:$C,MATCH([3]GlobalConstantFloatTable!$C$1,[3]GlobalConstantFloatTable!$1:$1,0),0)</f>
        <v>329.99999999999994</v>
      </c>
      <c r="J8">
        <f>VLOOKUP("LnAtkConstant1",[3]GlobalConstantFloatTable!$A:$C,MATCH([3]GlobalConstantFloatTable!$C$1,[3]GlobalConstantFloatTable!$1:$1,0),0)*LN(C8)
+VLOOKUP("LnAtkConstant2",[3]GlobalConstantFloatTable!$A:$C,MATCH([3]GlobalConstantFloatTable!$C$1,[3]GlobalConstantFloatTable!$1:$1,0),0)</f>
        <v>219.99999999999997</v>
      </c>
    </row>
    <row r="9" spans="1:10" x14ac:dyDescent="0.3">
      <c r="A9">
        <v>8</v>
      </c>
      <c r="B9" s="1">
        <f t="shared" si="4"/>
        <v>6834.375</v>
      </c>
      <c r="C9" s="1">
        <f t="shared" si="0"/>
        <v>1708.59375</v>
      </c>
      <c r="D9" s="2">
        <f t="shared" si="1"/>
        <v>1135.5837222980224</v>
      </c>
      <c r="E9" s="2">
        <f t="shared" si="5"/>
        <v>1.4299999999999993</v>
      </c>
      <c r="F9" s="2">
        <v>5</v>
      </c>
      <c r="G9" s="2">
        <f t="shared" si="2"/>
        <v>1.2036761122587467</v>
      </c>
      <c r="H9">
        <f t="shared" si="3"/>
        <v>5.6171551905408679E-2</v>
      </c>
      <c r="I9">
        <f>VLOOKUP("LnHpConstant1",[3]GlobalConstantFloatTable!$A:$C,MATCH([3]GlobalConstantFloatTable!$C$1,[3]GlobalConstantFloatTable!$1:$1,0),0)*LN(B9)
+VLOOKUP("LnHpConstant2",[3]GlobalConstantFloatTable!$A:$C,MATCH([3]GlobalConstantFloatTable!$C$1,[3]GlobalConstantFloatTable!$1:$1,0),0)</f>
        <v>359.99999999999983</v>
      </c>
      <c r="J9">
        <f>VLOOKUP("LnAtkConstant1",[3]GlobalConstantFloatTable!$A:$C,MATCH([3]GlobalConstantFloatTable!$C$1,[3]GlobalConstantFloatTable!$1:$1,0),0)*LN(C9)
+VLOOKUP("LnAtkConstant2",[3]GlobalConstantFloatTable!$A:$C,MATCH([3]GlobalConstantFloatTable!$C$1,[3]GlobalConstantFloatTable!$1:$1,0),0)</f>
        <v>239.99999999999997</v>
      </c>
    </row>
    <row r="10" spans="1:10" x14ac:dyDescent="0.3">
      <c r="A10">
        <v>9</v>
      </c>
      <c r="B10" s="1">
        <f t="shared" si="4"/>
        <v>10251.5625</v>
      </c>
      <c r="C10" s="1">
        <f t="shared" si="0"/>
        <v>2562.890625</v>
      </c>
      <c r="D10" s="2">
        <f t="shared" si="1"/>
        <v>1629.5626414976612</v>
      </c>
      <c r="E10" s="2">
        <f t="shared" si="5"/>
        <v>1.4349999999999992</v>
      </c>
      <c r="F10" s="2">
        <v>5</v>
      </c>
      <c r="G10" s="2">
        <f t="shared" si="2"/>
        <v>1.258198026751304</v>
      </c>
      <c r="H10">
        <f t="shared" si="3"/>
        <v>5.4521914492557277E-2</v>
      </c>
      <c r="I10">
        <f>VLOOKUP("LnHpConstant1",[3]GlobalConstantFloatTable!$A:$C,MATCH([3]GlobalConstantFloatTable!$C$1,[3]GlobalConstantFloatTable!$1:$1,0),0)*LN(B10)
+VLOOKUP("LnHpConstant2",[3]GlobalConstantFloatTable!$A:$C,MATCH([3]GlobalConstantFloatTable!$C$1,[3]GlobalConstantFloatTable!$1:$1,0),0)</f>
        <v>389.99999999999994</v>
      </c>
      <c r="J10">
        <f>VLOOKUP("LnAtkConstant1",[3]GlobalConstantFloatTable!$A:$C,MATCH([3]GlobalConstantFloatTable!$C$1,[3]GlobalConstantFloatTable!$1:$1,0),0)*LN(C10)
+VLOOKUP("LnAtkConstant2",[3]GlobalConstantFloatTable!$A:$C,MATCH([3]GlobalConstantFloatTable!$C$1,[3]GlobalConstantFloatTable!$1:$1,0),0)</f>
        <v>259.99999999999989</v>
      </c>
    </row>
    <row r="11" spans="1:10" x14ac:dyDescent="0.3">
      <c r="A11">
        <v>10</v>
      </c>
      <c r="B11" s="1">
        <f t="shared" si="4"/>
        <v>15377.34375</v>
      </c>
      <c r="C11" s="1">
        <f t="shared" si="0"/>
        <v>3844.3359375</v>
      </c>
      <c r="D11" s="2">
        <f t="shared" si="1"/>
        <v>2346.5702037566307</v>
      </c>
      <c r="E11" s="2">
        <f t="shared" si="5"/>
        <v>1.4399999999999991</v>
      </c>
      <c r="F11" s="2">
        <v>5</v>
      </c>
      <c r="G11" s="2">
        <f t="shared" si="2"/>
        <v>1.3106229445326092</v>
      </c>
      <c r="H11">
        <f t="shared" si="3"/>
        <v>5.2424917781305203E-2</v>
      </c>
      <c r="I11">
        <f>VLOOKUP("LnHpConstant1",[3]GlobalConstantFloatTable!$A:$C,MATCH([3]GlobalConstantFloatTable!$C$1,[3]GlobalConstantFloatTable!$1:$1,0),0)*LN(B11)
+VLOOKUP("LnHpConstant2",[3]GlobalConstantFloatTable!$A:$C,MATCH([3]GlobalConstantFloatTable!$C$1,[3]GlobalConstantFloatTable!$1:$1,0),0)</f>
        <v>419.99999999999983</v>
      </c>
      <c r="J11">
        <f>VLOOKUP("LnAtkConstant1",[3]GlobalConstantFloatTable!$A:$C,MATCH([3]GlobalConstantFloatTable!$C$1,[3]GlobalConstantFloatTable!$1:$1,0),0)*LN(C11)
+VLOOKUP("LnAtkConstant2",[3]GlobalConstantFloatTable!$A:$C,MATCH([3]GlobalConstantFloatTable!$C$1,[3]GlobalConstantFloatTable!$1:$1,0),0)</f>
        <v>279.99999999999989</v>
      </c>
    </row>
    <row r="12" spans="1:10" x14ac:dyDescent="0.3">
      <c r="A12">
        <v>11</v>
      </c>
      <c r="B12" s="1">
        <f t="shared" si="4"/>
        <v>23066.015625</v>
      </c>
      <c r="C12" s="1">
        <f t="shared" si="0"/>
        <v>5766.50390625</v>
      </c>
      <c r="D12" s="2">
        <f t="shared" si="1"/>
        <v>3390.7939444283288</v>
      </c>
      <c r="E12" s="2">
        <f t="shared" si="5"/>
        <v>1.444999999999999</v>
      </c>
      <c r="F12" s="2">
        <v>5</v>
      </c>
      <c r="G12" s="2">
        <f t="shared" si="2"/>
        <v>1.3605082469196645</v>
      </c>
      <c r="H12">
        <f t="shared" si="3"/>
        <v>4.9885302387055352E-2</v>
      </c>
      <c r="I12">
        <f>VLOOKUP("LnHpConstant1",[3]GlobalConstantFloatTable!$A:$C,MATCH([3]GlobalConstantFloatTable!$C$1,[3]GlobalConstantFloatTable!$1:$1,0),0)*LN(B12)
+VLOOKUP("LnHpConstant2",[3]GlobalConstantFloatTable!$A:$C,MATCH([3]GlobalConstantFloatTable!$C$1,[3]GlobalConstantFloatTable!$1:$1,0),0)</f>
        <v>449.99999999999983</v>
      </c>
      <c r="J12">
        <f>VLOOKUP("LnAtkConstant1",[3]GlobalConstantFloatTable!$A:$C,MATCH([3]GlobalConstantFloatTable!$C$1,[3]GlobalConstantFloatTable!$1:$1,0),0)*LN(C12)
+VLOOKUP("LnAtkConstant2",[3]GlobalConstantFloatTable!$A:$C,MATCH([3]GlobalConstantFloatTable!$C$1,[3]GlobalConstantFloatTable!$1:$1,0),0)</f>
        <v>299.99999999999989</v>
      </c>
    </row>
    <row r="13" spans="1:10" x14ac:dyDescent="0.3">
      <c r="A13">
        <v>12</v>
      </c>
      <c r="B13" s="1">
        <f t="shared" si="4"/>
        <v>34599.0234375</v>
      </c>
      <c r="C13" s="1">
        <f t="shared" si="0"/>
        <v>8649.755859375</v>
      </c>
      <c r="D13" s="2">
        <f t="shared" si="1"/>
        <v>4916.6512194210727</v>
      </c>
      <c r="E13" s="2">
        <f t="shared" si="5"/>
        <v>1.4499999999999988</v>
      </c>
      <c r="F13" s="2">
        <v>5</v>
      </c>
      <c r="G13" s="2">
        <f t="shared" si="2"/>
        <v>1.407422324399654</v>
      </c>
      <c r="H13">
        <f t="shared" si="3"/>
        <v>4.6914077479989436E-2</v>
      </c>
      <c r="I13">
        <f>VLOOKUP("LnHpConstant1",[3]GlobalConstantFloatTable!$A:$C,MATCH([3]GlobalConstantFloatTable!$C$1,[3]GlobalConstantFloatTable!$1:$1,0),0)*LN(B13)
+VLOOKUP("LnHpConstant2",[3]GlobalConstantFloatTable!$A:$C,MATCH([3]GlobalConstantFloatTable!$C$1,[3]GlobalConstantFloatTable!$1:$1,0),0)</f>
        <v>479.99999999999983</v>
      </c>
      <c r="J13">
        <f>VLOOKUP("LnAtkConstant1",[3]GlobalConstantFloatTable!$A:$C,MATCH([3]GlobalConstantFloatTable!$C$1,[3]GlobalConstantFloatTable!$1:$1,0),0)*LN(C13)
+VLOOKUP("LnAtkConstant2",[3]GlobalConstantFloatTable!$A:$C,MATCH([3]GlobalConstantFloatTable!$C$1,[3]GlobalConstantFloatTable!$1:$1,0),0)</f>
        <v>319.99999999999989</v>
      </c>
    </row>
    <row r="14" spans="1:10" x14ac:dyDescent="0.3">
      <c r="A14">
        <v>13</v>
      </c>
      <c r="B14" s="1">
        <f t="shared" si="4"/>
        <v>51898.53515625</v>
      </c>
      <c r="C14" s="1">
        <f t="shared" si="0"/>
        <v>12974.6337890625</v>
      </c>
      <c r="D14" s="2">
        <f t="shared" si="1"/>
        <v>7153.7275242576543</v>
      </c>
      <c r="E14" s="2">
        <f t="shared" si="5"/>
        <v>1.4549999999999987</v>
      </c>
      <c r="F14" s="2">
        <v>5</v>
      </c>
      <c r="G14" s="2">
        <f t="shared" si="2"/>
        <v>1.4509508498965518</v>
      </c>
      <c r="H14">
        <f t="shared" si="3"/>
        <v>4.3528525496897785E-2</v>
      </c>
      <c r="I14">
        <f>VLOOKUP("LnHpConstant1",[3]GlobalConstantFloatTable!$A:$C,MATCH([3]GlobalConstantFloatTable!$C$1,[3]GlobalConstantFloatTable!$1:$1,0),0)*LN(B14)
+VLOOKUP("LnHpConstant2",[3]GlobalConstantFloatTable!$A:$C,MATCH([3]GlobalConstantFloatTable!$C$1,[3]GlobalConstantFloatTable!$1:$1,0),0)</f>
        <v>509.99999999999983</v>
      </c>
      <c r="J14">
        <f>VLOOKUP("LnAtkConstant1",[3]GlobalConstantFloatTable!$A:$C,MATCH([3]GlobalConstantFloatTable!$C$1,[3]GlobalConstantFloatTable!$1:$1,0),0)*LN(C14)
+VLOOKUP("LnAtkConstant2",[3]GlobalConstantFloatTable!$A:$C,MATCH([3]GlobalConstantFloatTable!$C$1,[3]GlobalConstantFloatTable!$1:$1,0),0)</f>
        <v>339.99999999999989</v>
      </c>
    </row>
    <row r="15" spans="1:10" x14ac:dyDescent="0.3">
      <c r="A15">
        <v>14</v>
      </c>
      <c r="B15" s="1">
        <f t="shared" si="4"/>
        <v>77847.802734375</v>
      </c>
      <c r="C15" s="1">
        <f t="shared" si="0"/>
        <v>19461.95068359375</v>
      </c>
      <c r="D15" s="2">
        <f t="shared" si="1"/>
        <v>10444.442185416165</v>
      </c>
      <c r="E15" s="2">
        <f t="shared" si="5"/>
        <v>1.4599999999999986</v>
      </c>
      <c r="F15" s="2">
        <v>5</v>
      </c>
      <c r="G15" s="2">
        <f t="shared" si="2"/>
        <v>1.4907029279759112</v>
      </c>
      <c r="H15">
        <f t="shared" si="3"/>
        <v>3.9752078079359432E-2</v>
      </c>
      <c r="I15">
        <f>VLOOKUP("LnHpConstant1",[3]GlobalConstantFloatTable!$A:$C,MATCH([3]GlobalConstantFloatTable!$C$1,[3]GlobalConstantFloatTable!$1:$1,0),0)*LN(B15)
+VLOOKUP("LnHpConstant2",[3]GlobalConstantFloatTable!$A:$C,MATCH([3]GlobalConstantFloatTable!$C$1,[3]GlobalConstantFloatTable!$1:$1,0),0)</f>
        <v>539.99999999999977</v>
      </c>
      <c r="J15">
        <f>VLOOKUP("LnAtkConstant1",[3]GlobalConstantFloatTable!$A:$C,MATCH([3]GlobalConstantFloatTable!$C$1,[3]GlobalConstantFloatTable!$1:$1,0),0)*LN(C15)
+VLOOKUP("LnAtkConstant2",[3]GlobalConstantFloatTable!$A:$C,MATCH([3]GlobalConstantFloatTable!$C$1,[3]GlobalConstantFloatTable!$1:$1,0),0)</f>
        <v>359.99999999999989</v>
      </c>
    </row>
    <row r="16" spans="1:10" x14ac:dyDescent="0.3">
      <c r="A16">
        <v>15</v>
      </c>
      <c r="B16" s="1">
        <f t="shared" si="4"/>
        <v>116771.7041015625</v>
      </c>
      <c r="C16" s="1">
        <f t="shared" si="0"/>
        <v>29192.926025390625</v>
      </c>
      <c r="D16" s="2">
        <f t="shared" si="1"/>
        <v>15301.107801634666</v>
      </c>
      <c r="E16" s="2">
        <f t="shared" si="5"/>
        <v>1.4649999999999985</v>
      </c>
      <c r="F16" s="2">
        <v>5</v>
      </c>
      <c r="G16" s="2">
        <f t="shared" si="2"/>
        <v>1.5263169911016168</v>
      </c>
      <c r="H16">
        <f t="shared" si="3"/>
        <v>3.5614063125705586E-2</v>
      </c>
      <c r="I16">
        <f>VLOOKUP("LnHpConstant1",[3]GlobalConstantFloatTable!$A:$C,MATCH([3]GlobalConstantFloatTable!$C$1,[3]GlobalConstantFloatTable!$1:$1,0),0)*LN(B16)
+VLOOKUP("LnHpConstant2",[3]GlobalConstantFloatTable!$A:$C,MATCH([3]GlobalConstantFloatTable!$C$1,[3]GlobalConstantFloatTable!$1:$1,0),0)</f>
        <v>569.99999999999977</v>
      </c>
      <c r="J16">
        <f>VLOOKUP("LnAtkConstant1",[3]GlobalConstantFloatTable!$A:$C,MATCH([3]GlobalConstantFloatTable!$C$1,[3]GlobalConstantFloatTable!$1:$1,0),0)*LN(C16)
+VLOOKUP("LnAtkConstant2",[3]GlobalConstantFloatTable!$A:$C,MATCH([3]GlobalConstantFloatTable!$C$1,[3]GlobalConstantFloatTable!$1:$1,0),0)</f>
        <v>379.99999999999989</v>
      </c>
    </row>
    <row r="17" spans="1:10" x14ac:dyDescent="0.3">
      <c r="A17">
        <v>16</v>
      </c>
      <c r="B17" s="1">
        <f t="shared" si="4"/>
        <v>175157.55615234375</v>
      </c>
      <c r="C17" s="1">
        <f t="shared" si="0"/>
        <v>43789.389038085938</v>
      </c>
      <c r="D17" s="2">
        <f t="shared" si="1"/>
        <v>22492.628468402934</v>
      </c>
      <c r="E17" s="2">
        <f t="shared" si="5"/>
        <v>1.4699999999999984</v>
      </c>
      <c r="F17" s="2">
        <v>5</v>
      </c>
      <c r="G17" s="2">
        <f t="shared" si="2"/>
        <v>1.5574663174506311</v>
      </c>
      <c r="H17">
        <f t="shared" si="3"/>
        <v>3.114932634901435E-2</v>
      </c>
      <c r="I17">
        <f>VLOOKUP("LnHpConstant1",[3]GlobalConstantFloatTable!$A:$C,MATCH([3]GlobalConstantFloatTable!$C$1,[3]GlobalConstantFloatTable!$1:$1,0),0)*LN(B17)
+VLOOKUP("LnHpConstant2",[3]GlobalConstantFloatTable!$A:$C,MATCH([3]GlobalConstantFloatTable!$C$1,[3]GlobalConstantFloatTable!$1:$1,0),0)</f>
        <v>599.99999999999977</v>
      </c>
      <c r="J17">
        <f>VLOOKUP("LnAtkConstant1",[3]GlobalConstantFloatTable!$A:$C,MATCH([3]GlobalConstantFloatTable!$C$1,[3]GlobalConstantFloatTable!$1:$1,0),0)*LN(C17)
+VLOOKUP("LnAtkConstant2",[3]GlobalConstantFloatTable!$A:$C,MATCH([3]GlobalConstantFloatTable!$C$1,[3]GlobalConstantFloatTable!$1:$1,0),0)</f>
        <v>399.99999999999989</v>
      </c>
    </row>
    <row r="18" spans="1:10" x14ac:dyDescent="0.3">
      <c r="A18">
        <v>17</v>
      </c>
      <c r="B18" s="1">
        <f t="shared" si="4"/>
        <v>262736.33422851563</v>
      </c>
      <c r="C18" s="1">
        <f t="shared" si="0"/>
        <v>65684.083557128906</v>
      </c>
      <c r="D18" s="2">
        <f t="shared" si="1"/>
        <v>33176.626990894292</v>
      </c>
      <c r="E18" s="2">
        <f t="shared" si="5"/>
        <v>1.4749999999999983</v>
      </c>
      <c r="F18" s="2">
        <v>5</v>
      </c>
      <c r="G18" s="2">
        <f t="shared" si="2"/>
        <v>1.5838640516447116</v>
      </c>
      <c r="H18">
        <f t="shared" si="3"/>
        <v>2.6397734194080424E-2</v>
      </c>
      <c r="I18">
        <f>VLOOKUP("LnHpConstant1",[3]GlobalConstantFloatTable!$A:$C,MATCH([3]GlobalConstantFloatTable!$C$1,[3]GlobalConstantFloatTable!$1:$1,0),0)*LN(B18)
+VLOOKUP("LnHpConstant2",[3]GlobalConstantFloatTable!$A:$C,MATCH([3]GlobalConstantFloatTable!$C$1,[3]GlobalConstantFloatTable!$1:$1,0),0)</f>
        <v>629.99999999999977</v>
      </c>
      <c r="J18">
        <f>VLOOKUP("LnAtkConstant1",[3]GlobalConstantFloatTable!$A:$C,MATCH([3]GlobalConstantFloatTable!$C$1,[3]GlobalConstantFloatTable!$1:$1,0),0)*LN(C18)
+VLOOKUP("LnAtkConstant2",[3]GlobalConstantFloatTable!$A:$C,MATCH([3]GlobalConstantFloatTable!$C$1,[3]GlobalConstantFloatTable!$1:$1,0),0)</f>
        <v>419.99999999999989</v>
      </c>
    </row>
    <row r="19" spans="1:10" x14ac:dyDescent="0.3">
      <c r="A19">
        <v>18</v>
      </c>
      <c r="B19" s="1">
        <f t="shared" si="4"/>
        <v>394104.50134277344</v>
      </c>
      <c r="C19" s="1">
        <f t="shared" si="0"/>
        <v>98526.125335693359</v>
      </c>
      <c r="D19" s="2">
        <f t="shared" si="1"/>
        <v>49101.40794652349</v>
      </c>
      <c r="E19" s="2">
        <f t="shared" si="5"/>
        <v>1.4799999999999982</v>
      </c>
      <c r="F19" s="2">
        <v>5</v>
      </c>
      <c r="G19" s="2">
        <f t="shared" si="2"/>
        <v>1.6052676199101825</v>
      </c>
      <c r="H19">
        <f t="shared" si="3"/>
        <v>2.1403568265470962E-2</v>
      </c>
      <c r="I19">
        <f>VLOOKUP("LnHpConstant1",[3]GlobalConstantFloatTable!$A:$C,MATCH([3]GlobalConstantFloatTable!$C$1,[3]GlobalConstantFloatTable!$1:$1,0),0)*LN(B19)
+VLOOKUP("LnHpConstant2",[3]GlobalConstantFloatTable!$A:$C,MATCH([3]GlobalConstantFloatTable!$C$1,[3]GlobalConstantFloatTable!$1:$1,0),0)</f>
        <v>659.99999999999977</v>
      </c>
      <c r="J19">
        <f>VLOOKUP("LnAtkConstant1",[3]GlobalConstantFloatTable!$A:$C,MATCH([3]GlobalConstantFloatTable!$C$1,[3]GlobalConstantFloatTable!$1:$1,0),0)*LN(C19)
+VLOOKUP("LnAtkConstant2",[3]GlobalConstantFloatTable!$A:$C,MATCH([3]GlobalConstantFloatTable!$C$1,[3]GlobalConstantFloatTable!$1:$1,0),0)</f>
        <v>439.99999999999989</v>
      </c>
    </row>
    <row r="20" spans="1:10" x14ac:dyDescent="0.3">
      <c r="A20">
        <v>19</v>
      </c>
      <c r="B20" s="1">
        <f t="shared" si="4"/>
        <v>591156.75201416016</v>
      </c>
      <c r="C20" s="1">
        <f t="shared" si="0"/>
        <v>147789.18800354004</v>
      </c>
      <c r="D20" s="2">
        <f t="shared" si="1"/>
        <v>72915.590800587292</v>
      </c>
      <c r="E20" s="2">
        <f t="shared" si="5"/>
        <v>1.4849999999999981</v>
      </c>
      <c r="F20" s="2">
        <v>5</v>
      </c>
      <c r="G20" s="2">
        <f t="shared" si="2"/>
        <v>1.6214824443537217</v>
      </c>
      <c r="H20">
        <f t="shared" si="3"/>
        <v>1.6214824443539166E-2</v>
      </c>
      <c r="I20">
        <f>VLOOKUP("LnHpConstant1",[3]GlobalConstantFloatTable!$A:$C,MATCH([3]GlobalConstantFloatTable!$C$1,[3]GlobalConstantFloatTable!$1:$1,0),0)*LN(B20)
+VLOOKUP("LnHpConstant2",[3]GlobalConstantFloatTable!$A:$C,MATCH([3]GlobalConstantFloatTable!$C$1,[3]GlobalConstantFloatTable!$1:$1,0),0)</f>
        <v>689.99999999999977</v>
      </c>
      <c r="J20">
        <f>VLOOKUP("LnAtkConstant1",[3]GlobalConstantFloatTable!$A:$C,MATCH([3]GlobalConstantFloatTable!$C$1,[3]GlobalConstantFloatTable!$1:$1,0),0)*LN(C20)
+VLOOKUP("LnAtkConstant2",[3]GlobalConstantFloatTable!$A:$C,MATCH([3]GlobalConstantFloatTable!$C$1,[3]GlobalConstantFloatTable!$1:$1,0),0)</f>
        <v>459.99999999999977</v>
      </c>
    </row>
    <row r="21" spans="1:10" x14ac:dyDescent="0.3">
      <c r="A21">
        <v>20</v>
      </c>
      <c r="B21" s="1">
        <f t="shared" si="4"/>
        <v>886735.12802124023</v>
      </c>
      <c r="C21" s="1">
        <f t="shared" si="0"/>
        <v>221683.78200531006</v>
      </c>
      <c r="D21" s="2">
        <f t="shared" si="1"/>
        <v>108644.23029287491</v>
      </c>
      <c r="E21" s="2">
        <f t="shared" si="5"/>
        <v>1.489999999999998</v>
      </c>
      <c r="F21" s="2">
        <v>5</v>
      </c>
      <c r="G21" s="2">
        <f t="shared" si="2"/>
        <v>1.6323648768661654</v>
      </c>
      <c r="H21">
        <f t="shared" si="3"/>
        <v>1.0882432512443696E-2</v>
      </c>
      <c r="I21">
        <f>VLOOKUP("LnHpConstant1",[3]GlobalConstantFloatTable!$A:$C,MATCH([3]GlobalConstantFloatTable!$C$1,[3]GlobalConstantFloatTable!$1:$1,0),0)*LN(B21)
+VLOOKUP("LnHpConstant2",[3]GlobalConstantFloatTable!$A:$C,MATCH([3]GlobalConstantFloatTable!$C$1,[3]GlobalConstantFloatTable!$1:$1,0),0)</f>
        <v>719.99999999999977</v>
      </c>
      <c r="J21">
        <f>VLOOKUP("LnAtkConstant1",[3]GlobalConstantFloatTable!$A:$C,MATCH([3]GlobalConstantFloatTable!$C$1,[3]GlobalConstantFloatTable!$1:$1,0),0)*LN(C21)
+VLOOKUP("LnAtkConstant2",[3]GlobalConstantFloatTable!$A:$C,MATCH([3]GlobalConstantFloatTable!$C$1,[3]GlobalConstantFloatTable!$1:$1,0),0)</f>
        <v>479.99999999999989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ActorInfoTable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2019-12-22T02:13:40Z</dcterms:modified>
</cp:coreProperties>
</file>