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6E2E66B-F14B-42F1-962A-E68D8325DC9F}" xr6:coauthVersionLast="45" xr6:coauthVersionMax="45" xr10:uidLastSave="{00000000-0000-0000-0000-000000000000}"/>
  <bookViews>
    <workbookView xWindow="-28920" yWindow="-120" windowWidth="29040" windowHeight="15840" tabRatio="653" xr2:uid="{1BFDBDDD-03BC-42BF-BA52-8E4216F92F7B}"/>
    <workbookView xWindow="-120" yWindow="-120" windowWidth="29040" windowHeight="15840" tabRatio="651" activeTab="4"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35" i="11" l="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4" i="11"/>
  <c r="S3" i="11"/>
  <c r="S2" i="11"/>
  <c r="V38" i="11" l="1"/>
  <c r="T38" i="11"/>
  <c r="E38" i="11"/>
  <c r="C38" i="11"/>
  <c r="E64" i="11" l="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3" i="11"/>
  <c r="E2" i="11"/>
  <c r="E4" i="11"/>
  <c r="V64" i="11" l="1"/>
  <c r="V63" i="11"/>
  <c r="V62" i="11"/>
  <c r="V61" i="11"/>
  <c r="V60" i="11"/>
  <c r="V59" i="11"/>
  <c r="V58" i="11"/>
  <c r="V57" i="11"/>
  <c r="V56" i="11"/>
  <c r="V55" i="11"/>
  <c r="V54" i="11"/>
  <c r="V53" i="11"/>
  <c r="V52" i="11"/>
  <c r="V51" i="11"/>
  <c r="V50" i="11"/>
  <c r="V49" i="11"/>
  <c r="V48" i="11"/>
  <c r="V47" i="11"/>
  <c r="V46" i="11"/>
  <c r="V45" i="11"/>
  <c r="V44" i="11"/>
  <c r="V43" i="11"/>
  <c r="V42" i="11"/>
  <c r="V41" i="11"/>
  <c r="V40" i="11"/>
  <c r="V39"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4" i="11"/>
  <c r="V3" i="11"/>
  <c r="V2" i="11"/>
  <c r="U2" i="11" s="1"/>
  <c r="D25" i="11"/>
  <c r="D24" i="11"/>
  <c r="D21" i="11"/>
  <c r="D3" i="11"/>
  <c r="U3" i="11" l="1"/>
  <c r="U4" i="11" l="1"/>
  <c r="U5" i="11" s="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l="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X2" i="11" l="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C2"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9" i="11"/>
  <c r="T37" i="11"/>
  <c r="T36"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4" i="11"/>
  <c r="T3" i="11"/>
  <c r="T2" i="11"/>
  <c r="AZ6" i="9" l="1"/>
  <c r="AW12" i="9" l="1"/>
  <c r="AW11" i="9"/>
  <c r="AW10" i="9"/>
  <c r="AW8"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W9" i="9" s="1"/>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5" i="9"/>
  <c r="AH291" i="9"/>
  <c r="AH290" i="9"/>
  <c r="AH286" i="9"/>
  <c r="AH285" i="9"/>
  <c r="AH281" i="9"/>
  <c r="AH280" i="9"/>
  <c r="AH276" i="9"/>
  <c r="AH275" i="9"/>
  <c r="AH274" i="9"/>
  <c r="AH271" i="9"/>
  <c r="AH26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1" i="9"/>
  <c r="AH20" i="9"/>
  <c r="AH15" i="9"/>
  <c r="AH11" i="9"/>
  <c r="AH10" i="9"/>
  <c r="AW13" i="9" l="1"/>
  <c r="AW5" i="9"/>
  <c r="AW4" i="9"/>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1"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6" i="9"/>
  <c r="AK120" i="9"/>
  <c r="AK121" i="9"/>
  <c r="AK130" i="9"/>
  <c r="AK131" i="9"/>
  <c r="AK134" i="9"/>
  <c r="AK136" i="9"/>
  <c r="AK145" i="9"/>
  <c r="AK150" i="9"/>
  <c r="AK151" i="9"/>
  <c r="AK154" i="9"/>
  <c r="AK156" i="9"/>
  <c r="AK160" i="9"/>
  <c r="AK161" i="9"/>
  <c r="AK165" i="9"/>
  <c r="AK170" i="9"/>
  <c r="AK171" i="9"/>
  <c r="AK175" i="9"/>
  <c r="AK180" i="9"/>
  <c r="AK181" i="9"/>
  <c r="AK185" i="9"/>
  <c r="AK190" i="9"/>
  <c r="AK191" i="9"/>
  <c r="AK194" i="9"/>
  <c r="AK200" i="9"/>
  <c r="AK201" i="9"/>
  <c r="AK210" i="9"/>
  <c r="AK211" i="9"/>
  <c r="AK216" i="9"/>
  <c r="AK220" i="9"/>
  <c r="AK221" i="9"/>
  <c r="AK224" i="9"/>
  <c r="AK230" i="9"/>
  <c r="AK231" i="9"/>
  <c r="AK234" i="9"/>
  <c r="AK240" i="9"/>
  <c r="AK250" i="9"/>
  <c r="AK251" i="9"/>
  <c r="AK261" i="9"/>
  <c r="AK270" i="9"/>
  <c r="AK271" i="9"/>
  <c r="AK274" i="9"/>
  <c r="AK275" i="9"/>
  <c r="AK276" i="9"/>
  <c r="AK280" i="9"/>
  <c r="AK281" i="9"/>
  <c r="AK285" i="9"/>
  <c r="AK286" i="9"/>
  <c r="AK290" i="9"/>
  <c r="AK291" i="9"/>
  <c r="AK295" i="9"/>
  <c r="AK300" i="9"/>
  <c r="AK301" i="9"/>
  <c r="AK302" i="9"/>
  <c r="AK304" i="9"/>
  <c r="AK305" i="9"/>
  <c r="AK306" i="9"/>
  <c r="AK307" i="9"/>
  <c r="AK310" i="9"/>
  <c r="AK311" i="9"/>
  <c r="AK312" i="9"/>
  <c r="AK313" i="9"/>
  <c r="AK314" i="9"/>
  <c r="AK315" i="9"/>
  <c r="AK316" i="9"/>
  <c r="AK317" i="9"/>
  <c r="AK318" i="9"/>
  <c r="AK319" i="9"/>
  <c r="AK320" i="9"/>
  <c r="AK321" i="9"/>
  <c r="AK322" i="9"/>
  <c r="AK325" i="9"/>
  <c r="AK328" i="9"/>
  <c r="AK329" i="9"/>
  <c r="AK333" i="9"/>
  <c r="AK334" i="9"/>
  <c r="AK335" i="9"/>
  <c r="AK336" i="9"/>
  <c r="AK337" i="9"/>
  <c r="AK338" i="9"/>
  <c r="AK339" i="9"/>
  <c r="AK340" i="9"/>
  <c r="AK341" i="9"/>
  <c r="AK342" i="9"/>
  <c r="AK343" i="9"/>
  <c r="AK344" i="9"/>
  <c r="AK345" i="9"/>
  <c r="AK346" i="9"/>
  <c r="AK347" i="9"/>
  <c r="AK348" i="9"/>
  <c r="AK349" i="9"/>
  <c r="AK350" i="9"/>
  <c r="AK351" i="9"/>
  <c r="AK352" i="9"/>
  <c r="AK353" i="9"/>
  <c r="AK356" i="9"/>
  <c r="AK359" i="9"/>
  <c r="AK360"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8" i="9" l="1"/>
  <c r="AV11" i="9"/>
  <c r="AV10" i="9"/>
  <c r="S336" i="9"/>
  <c r="S318" i="9"/>
  <c r="S60" i="9"/>
  <c r="P367" i="9"/>
  <c r="R80" i="9"/>
  <c r="Q80" i="9"/>
  <c r="R318" i="9"/>
  <c r="R319" i="9" s="1"/>
  <c r="Q317" i="9"/>
  <c r="R317" i="9"/>
  <c r="R322" i="9"/>
  <c r="Q322" i="9"/>
  <c r="R310" i="9"/>
  <c r="Q310" i="9"/>
  <c r="R180" i="9"/>
  <c r="Q180" i="9"/>
  <c r="R336" i="9"/>
  <c r="Q335" i="9"/>
  <c r="R335" i="9"/>
  <c r="R325" i="9"/>
  <c r="Q325" i="9"/>
  <c r="Q251" i="9"/>
  <c r="R251" i="9"/>
  <c r="R71" i="9"/>
  <c r="Q71" i="9"/>
  <c r="R340" i="9"/>
  <c r="Q340" i="9"/>
  <c r="Q344" i="9"/>
  <c r="R344" i="9"/>
  <c r="Q21" i="9"/>
  <c r="R21" i="9"/>
  <c r="Q131" i="9"/>
  <c r="R131" i="9"/>
  <c r="R369" i="9"/>
  <c r="Q369" i="9"/>
  <c r="R339" i="9"/>
  <c r="Q339"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342" i="9"/>
  <c r="Q342" i="9"/>
  <c r="R270" i="9"/>
  <c r="Q270"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41" i="9"/>
  <c r="R341"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N342" i="9"/>
  <c r="T342" i="9" s="1"/>
  <c r="P342" i="9"/>
  <c r="P365" i="9"/>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N370" i="9"/>
  <c r="T370" i="9" s="1"/>
  <c r="P370" i="9"/>
  <c r="N359" i="9"/>
  <c r="T359" i="9" s="1"/>
  <c r="P359" i="9"/>
  <c r="N352" i="9"/>
  <c r="T352" i="9" s="1"/>
  <c r="P352" i="9"/>
  <c r="P362" i="9"/>
  <c r="P327" i="9"/>
  <c r="N334" i="9"/>
  <c r="T334" i="9" s="1"/>
  <c r="P334" i="9"/>
  <c r="P363" i="9"/>
  <c r="N341" i="9"/>
  <c r="T341" i="9" s="1"/>
  <c r="P341" i="9"/>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N369" i="9"/>
  <c r="T369" i="9" s="1"/>
  <c r="P369" i="9"/>
  <c r="N320" i="9"/>
  <c r="T320" i="9" s="1"/>
  <c r="P320" i="9"/>
  <c r="N339" i="9"/>
  <c r="T339" i="9" s="1"/>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R304" i="9" s="1"/>
  <c r="O145" i="9"/>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145" i="9" l="1"/>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50" i="9"/>
  <c r="S313" i="9"/>
  <c r="S356" i="9"/>
  <c r="S341" i="9"/>
  <c r="S210" i="9"/>
  <c r="S170" i="9"/>
  <c r="S312" i="9"/>
  <c r="S337" i="9"/>
  <c r="S184" i="9"/>
  <c r="S110" i="9"/>
  <c r="S100" i="9"/>
  <c r="S270" i="9"/>
  <c r="S70" i="9"/>
  <c r="S339" i="9"/>
  <c r="S161" i="9"/>
  <c r="S364" i="9"/>
  <c r="S340" i="9"/>
  <c r="S338" i="9"/>
  <c r="S370" i="9"/>
  <c r="S31" i="9"/>
  <c r="S301" i="9"/>
  <c r="S291" i="9"/>
  <c r="Q347" i="9"/>
  <c r="Q348" i="9" s="1"/>
  <c r="Q349" i="9" s="1"/>
  <c r="Q350" i="9" s="1"/>
  <c r="S347" i="9"/>
  <c r="S325" i="9"/>
  <c r="S333" i="9"/>
  <c r="S91" i="9"/>
  <c r="S373" i="9"/>
  <c r="S334" i="9"/>
  <c r="S352" i="9"/>
  <c r="S151" i="9"/>
  <c r="S111" i="9"/>
  <c r="S121" i="9"/>
  <c r="S371" i="9"/>
  <c r="S351" i="9"/>
  <c r="S101" i="9"/>
  <c r="S251" i="9"/>
  <c r="S372" i="9"/>
  <c r="S360" i="9"/>
  <c r="S81" i="9"/>
  <c r="S51" i="9"/>
  <c r="S353" i="9"/>
  <c r="S369" i="9"/>
  <c r="S328" i="9"/>
  <c r="S71" i="9"/>
  <c r="S11" i="9"/>
  <c r="S181" i="9"/>
  <c r="S359" i="9"/>
  <c r="S231" i="9"/>
  <c r="S342"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17" i="9"/>
  <c r="AA300" i="9"/>
  <c r="AA270" i="9"/>
  <c r="AA343" i="9"/>
  <c r="AA313" i="9"/>
  <c r="AA291" i="9"/>
  <c r="AA231" i="9"/>
  <c r="AA359" i="9"/>
  <c r="AA353" i="9"/>
  <c r="AA342" i="9"/>
  <c r="AA329" i="9"/>
  <c r="AA312" i="9"/>
  <c r="AA290" i="9"/>
  <c r="AA352" i="9"/>
  <c r="AA341" i="9"/>
  <c r="AA328" i="9"/>
  <c r="AA322" i="9"/>
  <c r="AA311" i="9"/>
  <c r="AA351" i="9"/>
  <c r="AA340" i="9"/>
  <c r="AA333" i="9"/>
  <c r="AA321" i="9"/>
  <c r="AA310" i="9"/>
  <c r="AA280" i="9"/>
  <c r="AA339" i="9"/>
  <c r="AA320" i="9"/>
  <c r="AA301" i="9"/>
  <c r="AA271" i="9"/>
  <c r="AA51" i="9"/>
  <c r="AA41" i="9"/>
  <c r="AA371" i="9"/>
  <c r="AA150" i="9"/>
  <c r="AA373" i="9"/>
  <c r="AA151" i="9"/>
  <c r="AA11" i="9"/>
  <c r="AA20" i="9"/>
  <c r="AA10" i="9"/>
  <c r="AA370" i="9"/>
  <c r="AA364" i="9"/>
  <c r="AA372" i="9"/>
  <c r="AA369" i="9"/>
  <c r="AA130" i="9"/>
  <c r="AA316" i="9"/>
  <c r="AA350" i="9"/>
  <c r="AA347" i="9"/>
  <c r="AN316" i="9" l="1"/>
  <c r="AN347" i="9"/>
  <c r="AN130" i="9"/>
  <c r="AN369" i="9"/>
  <c r="AN372" i="9"/>
  <c r="AN364" i="9"/>
  <c r="AN370" i="9"/>
  <c r="AN10" i="9"/>
  <c r="AN20" i="9"/>
  <c r="AN11" i="9"/>
  <c r="AN151" i="9"/>
  <c r="AN373" i="9"/>
  <c r="AN150" i="9"/>
  <c r="AN371" i="9"/>
  <c r="AN41" i="9"/>
  <c r="AN51" i="9"/>
  <c r="AN271" i="9"/>
  <c r="AN301" i="9"/>
  <c r="AN320" i="9"/>
  <c r="AN339" i="9"/>
  <c r="AN280" i="9"/>
  <c r="AN310" i="9"/>
  <c r="AN321" i="9"/>
  <c r="AN333" i="9"/>
  <c r="AN340" i="9"/>
  <c r="AN351" i="9"/>
  <c r="AN311" i="9"/>
  <c r="AN322" i="9"/>
  <c r="AN328" i="9"/>
  <c r="AN341" i="9"/>
  <c r="AN352" i="9"/>
  <c r="AN290" i="9"/>
  <c r="AN312" i="9"/>
  <c r="AN329" i="9"/>
  <c r="AN342" i="9"/>
  <c r="AN353" i="9"/>
  <c r="AN359" i="9"/>
  <c r="AN231" i="9"/>
  <c r="AN291" i="9"/>
  <c r="AN313" i="9"/>
  <c r="AN343" i="9"/>
  <c r="AN300" i="9"/>
  <c r="AN317" i="9"/>
  <c r="AN338" i="9"/>
  <c r="AN344" i="9"/>
  <c r="AN350" i="9"/>
  <c r="N20" i="9" l="1"/>
  <c r="T20" i="9" s="1"/>
  <c r="S20" i="9" l="1"/>
  <c r="P20" i="9"/>
  <c r="R20" i="9" l="1"/>
  <c r="Q20" i="9"/>
  <c r="AA318" i="9"/>
  <c r="AA61" i="9"/>
  <c r="AA348" i="9"/>
  <c r="AA319" i="9"/>
  <c r="AA349" i="9"/>
  <c r="AN349" i="9" l="1"/>
  <c r="AN318" i="9"/>
  <c r="AN348" i="9"/>
  <c r="AN319" i="9"/>
  <c r="AN61" i="9"/>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N241" i="9" l="1"/>
  <c r="AH254" i="9" l="1"/>
  <c r="AH245" i="9"/>
  <c r="AK265" i="9"/>
  <c r="AH266" i="9"/>
  <c r="AK264" i="9"/>
  <c r="AK245" i="9"/>
  <c r="AH265" i="9"/>
  <c r="AK254" i="9"/>
  <c r="AK266" i="9"/>
  <c r="AK246" i="9"/>
  <c r="AH246" i="9"/>
  <c r="AH264" i="9"/>
  <c r="AH89" i="9" l="1"/>
  <c r="AK52" i="9"/>
  <c r="AK48" i="9"/>
  <c r="AK72" i="9"/>
  <c r="AK58" i="9"/>
  <c r="S256" i="9"/>
  <c r="P256" i="9"/>
  <c r="S265" i="9"/>
  <c r="AH72" i="9"/>
  <c r="AH282" i="9"/>
  <c r="AH23" i="9"/>
  <c r="AK89" i="9"/>
  <c r="AK78" i="9"/>
  <c r="AK23"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281" i="9"/>
  <c r="AA40" i="9"/>
  <c r="AA31" i="9"/>
  <c r="AA30" i="9"/>
  <c r="AA21" i="9"/>
  <c r="T346" i="9" l="1"/>
  <c r="S346" i="9"/>
  <c r="T345" i="9"/>
  <c r="R345" i="9"/>
  <c r="R346" i="9" s="1"/>
  <c r="Q345" i="9"/>
  <c r="Q346" i="9" s="1"/>
  <c r="S345" i="9"/>
  <c r="T315" i="9"/>
  <c r="S315" i="9"/>
  <c r="T314" i="9"/>
  <c r="R314" i="9"/>
  <c r="R315" i="9" s="1"/>
  <c r="Q314" i="9"/>
  <c r="Q315" i="9" s="1"/>
  <c r="S314" i="9"/>
  <c r="AN40" i="9"/>
  <c r="AN31" i="9"/>
  <c r="AN30" i="9"/>
  <c r="AN21" i="9"/>
  <c r="AN281" i="9"/>
  <c r="AA60" i="9" l="1"/>
  <c r="AA50" i="9"/>
  <c r="AA81" i="9"/>
  <c r="AA91" i="9"/>
  <c r="AA90" i="9"/>
  <c r="AA80" i="9"/>
  <c r="AA71" i="9"/>
  <c r="AA70" i="9"/>
  <c r="AA314" i="9"/>
  <c r="AA345" i="9"/>
  <c r="AA315" i="9"/>
  <c r="AA346" i="9"/>
  <c r="AN81" i="9" l="1"/>
  <c r="AN90" i="9"/>
  <c r="AN91" i="9"/>
  <c r="AN80" i="9"/>
  <c r="AN71" i="9"/>
  <c r="AN70" i="9"/>
  <c r="AN60" i="9"/>
  <c r="AN50" i="9"/>
  <c r="AN314" i="9"/>
  <c r="AN315" i="9"/>
  <c r="AN346" i="9"/>
  <c r="AN345"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AN270" i="9" l="1"/>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AA120" i="9"/>
  <c r="Q140" i="9" l="1"/>
  <c r="S140" i="9"/>
  <c r="T141" i="9"/>
  <c r="AV9" i="9" s="1"/>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S355" i="9" l="1"/>
  <c r="T355" i="9"/>
  <c r="T358" i="9"/>
  <c r="S358" i="9"/>
  <c r="T324" i="9"/>
  <c r="S324" i="9"/>
  <c r="AA356" i="9"/>
  <c r="AA325" i="9"/>
  <c r="AN356" i="9" l="1"/>
  <c r="AN325" i="9"/>
  <c r="AA160" i="9"/>
  <c r="AA121" i="9"/>
  <c r="AN121" i="9" l="1"/>
  <c r="AN160" i="9"/>
  <c r="CB35" i="9" l="1"/>
  <c r="CB7" i="9"/>
  <c r="CB24" i="9"/>
  <c r="CB33" i="9"/>
  <c r="CB28" i="9"/>
  <c r="AK362" i="9" l="1"/>
  <c r="AK363" i="9"/>
  <c r="AK361" i="9"/>
  <c r="AK330" i="9"/>
  <c r="AK331" i="9"/>
  <c r="AK332" i="9"/>
  <c r="AK111" i="9"/>
  <c r="AK110" i="9"/>
  <c r="CB29" i="9"/>
  <c r="CB34" i="9"/>
  <c r="CB41" i="9"/>
  <c r="AK140" i="9"/>
  <c r="CB6" i="9"/>
  <c r="AK323" i="9"/>
  <c r="AK355" i="9"/>
  <c r="AK354" i="9"/>
  <c r="AK324" i="9"/>
  <c r="CB26" i="9"/>
  <c r="CB45" i="9"/>
  <c r="D34" i="11"/>
  <c r="CB32" i="9"/>
  <c r="CB12" i="9"/>
  <c r="AK100" i="9"/>
  <c r="CB9" i="9"/>
  <c r="AK101" i="9"/>
  <c r="AK357" i="9"/>
  <c r="AK326" i="9"/>
  <c r="AK358" i="9"/>
  <c r="AK327" i="9"/>
  <c r="CB18" i="9"/>
  <c r="CB15" i="9"/>
  <c r="D63" i="11"/>
  <c r="CB22" i="9"/>
  <c r="CB30" i="9"/>
  <c r="CB44" i="9"/>
  <c r="CB42" i="9"/>
  <c r="CB23" i="9"/>
  <c r="CB16" i="9"/>
  <c r="CB14" i="9"/>
  <c r="D16" i="11"/>
  <c r="CB40" i="9"/>
  <c r="CB43" i="9"/>
  <c r="CB25" i="9"/>
  <c r="CB4" i="9"/>
  <c r="CB27" i="9"/>
  <c r="CB3" i="9"/>
  <c r="CB2" i="9"/>
  <c r="CB19" i="9"/>
  <c r="D8" i="11"/>
  <c r="CB8" i="9"/>
  <c r="CB31" i="9"/>
  <c r="CB36" i="9"/>
  <c r="CB37" i="9"/>
  <c r="CB17" i="9"/>
  <c r="CB39" i="9"/>
  <c r="D55" i="11"/>
  <c r="CB20" i="9"/>
  <c r="CB38" i="9"/>
  <c r="CB5" i="9"/>
  <c r="CB13" i="9"/>
  <c r="AK141" i="9"/>
  <c r="CB11" i="9"/>
  <c r="D30" i="11"/>
  <c r="CB10" i="9"/>
  <c r="CB21" i="9"/>
  <c r="N366" i="9" l="1"/>
  <c r="N367" i="9"/>
  <c r="N368" i="9"/>
  <c r="N365" i="9"/>
  <c r="N363" i="9"/>
  <c r="N361" i="9"/>
  <c r="N362" i="9"/>
  <c r="N221" i="9"/>
  <c r="S221" i="9" s="1"/>
  <c r="N171" i="9"/>
  <c r="N330" i="9"/>
  <c r="D44" i="11"/>
  <c r="D54" i="11"/>
  <c r="D48" i="11"/>
  <c r="D43" i="11"/>
  <c r="D11" i="11"/>
  <c r="D6" i="11"/>
  <c r="D22" i="11"/>
  <c r="D37" i="11"/>
  <c r="D12" i="11"/>
  <c r="D29" i="11"/>
  <c r="D17" i="11"/>
  <c r="D58" i="11"/>
  <c r="D47" i="11"/>
  <c r="D10" i="11"/>
  <c r="D27" i="11"/>
  <c r="D19" i="11"/>
  <c r="D41" i="11"/>
  <c r="D40" i="11"/>
  <c r="D15" i="11"/>
  <c r="D49" i="11"/>
  <c r="D36" i="11"/>
  <c r="D42" i="11"/>
  <c r="D53" i="11"/>
  <c r="D31" i="11"/>
  <c r="D7" i="11"/>
  <c r="D4" i="11"/>
  <c r="D33" i="11"/>
  <c r="D39" i="11"/>
  <c r="D14" i="11"/>
  <c r="D38" i="11"/>
  <c r="D18" i="11"/>
  <c r="D52" i="11"/>
  <c r="D45" i="11"/>
  <c r="D59" i="11"/>
  <c r="D62" i="11"/>
  <c r="D26" i="11"/>
  <c r="D20" i="11"/>
  <c r="D2" i="11"/>
  <c r="D46" i="11"/>
  <c r="D51" i="11"/>
  <c r="D56" i="11"/>
  <c r="D61" i="11"/>
  <c r="D23" i="11"/>
  <c r="D32" i="11"/>
  <c r="D50" i="11"/>
  <c r="D64" i="11"/>
  <c r="D13" i="11"/>
  <c r="D60" i="11"/>
  <c r="D5" i="11"/>
  <c r="D28" i="11"/>
  <c r="D57" i="11"/>
  <c r="D35" i="11"/>
  <c r="D9" i="11"/>
  <c r="AA323" i="9"/>
  <c r="AA355" i="9"/>
  <c r="AA324" i="9"/>
  <c r="AA354" i="9"/>
  <c r="T363" i="9" l="1"/>
  <c r="S363" i="9"/>
  <c r="T365" i="9"/>
  <c r="R365" i="9"/>
  <c r="R366" i="9" s="1"/>
  <c r="R367" i="9" s="1"/>
  <c r="R368" i="9" s="1"/>
  <c r="Q365" i="9"/>
  <c r="Q366" i="9" s="1"/>
  <c r="Q367" i="9" s="1"/>
  <c r="Q368" i="9" s="1"/>
  <c r="S365" i="9"/>
  <c r="T362" i="9"/>
  <c r="S362" i="9"/>
  <c r="T366" i="9"/>
  <c r="S366" i="9"/>
  <c r="T361" i="9"/>
  <c r="AV12" i="9" s="1"/>
  <c r="R361" i="9"/>
  <c r="R362" i="9" s="1"/>
  <c r="R363" i="9" s="1"/>
  <c r="S361" i="9"/>
  <c r="Q361" i="9"/>
  <c r="Q362" i="9" s="1"/>
  <c r="Q363" i="9" s="1"/>
  <c r="T368" i="9"/>
  <c r="S368" i="9"/>
  <c r="T367" i="9"/>
  <c r="S367" i="9"/>
  <c r="Q221" i="9"/>
  <c r="R221" i="9"/>
  <c r="T221" i="9"/>
  <c r="T171" i="9"/>
  <c r="Q171" i="9"/>
  <c r="S171" i="9"/>
  <c r="R171" i="9"/>
  <c r="R330" i="9"/>
  <c r="R331" i="9" s="1"/>
  <c r="Q330" i="9"/>
  <c r="Q331" i="9" s="1"/>
  <c r="S330" i="9"/>
  <c r="T330" i="9"/>
  <c r="AV5" i="9" s="1"/>
  <c r="AN354" i="9"/>
  <c r="AN324" i="9"/>
  <c r="AN355" i="9"/>
  <c r="AN323" i="9"/>
  <c r="AA161" i="9"/>
  <c r="AA360" i="9"/>
  <c r="AV6" i="9" l="1"/>
  <c r="AV7" i="9"/>
  <c r="AN161" i="9"/>
  <c r="AN360" i="9"/>
  <c r="AA211" i="9"/>
  <c r="AA201" i="9"/>
  <c r="AA191" i="9"/>
  <c r="AA251" i="9"/>
  <c r="AA261" i="9"/>
  <c r="AN251" i="9" l="1"/>
  <c r="AN261" i="9"/>
  <c r="AN211" i="9"/>
  <c r="AN201" i="9"/>
  <c r="AN19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O110" i="9" l="1"/>
  <c r="BM110" i="9" l="1"/>
  <c r="AH205" i="9"/>
  <c r="AH206" i="9"/>
  <c r="AH195" i="9"/>
  <c r="AH184" i="9"/>
  <c r="AH146" i="9"/>
  <c r="AH135" i="9"/>
  <c r="AH124" i="9"/>
  <c r="AH226" i="9"/>
  <c r="AH215" i="9"/>
  <c r="AH204" i="9"/>
  <c r="AH166" i="9"/>
  <c r="AH155" i="9"/>
  <c r="AH144" i="9"/>
  <c r="AH236" i="9"/>
  <c r="AH225" i="9"/>
  <c r="AH214" i="9"/>
  <c r="AH176" i="9"/>
  <c r="AH117" i="9"/>
  <c r="AH235" i="9"/>
  <c r="AH186" i="9"/>
  <c r="AH164" i="9"/>
  <c r="AH126" i="9"/>
  <c r="AH196" i="9"/>
  <c r="AH174" i="9"/>
  <c r="AH125" i="9"/>
  <c r="AH115" i="9"/>
  <c r="AK117" i="9"/>
  <c r="AK205" i="9"/>
  <c r="AK144" i="9"/>
  <c r="AK226" i="9"/>
  <c r="AK146" i="9"/>
  <c r="AK184" i="9"/>
  <c r="AK195" i="9"/>
  <c r="AK206" i="9"/>
  <c r="AK235" i="9"/>
  <c r="AK166" i="9"/>
  <c r="AK215" i="9"/>
  <c r="AK174" i="9"/>
  <c r="AK196" i="9"/>
  <c r="AK164" i="9"/>
  <c r="AK124" i="9"/>
  <c r="AK135" i="9"/>
  <c r="AK186" i="9"/>
  <c r="AK155" i="9"/>
  <c r="AK115" i="9"/>
  <c r="AK125" i="9"/>
  <c r="AK176" i="9"/>
  <c r="AK214" i="9"/>
  <c r="AK225" i="9"/>
  <c r="AK236" i="9"/>
  <c r="AK126" i="9"/>
  <c r="AK204" i="9"/>
  <c r="P124" i="9"/>
  <c r="S124" i="9"/>
  <c r="AH256" i="9"/>
  <c r="AK244" i="9"/>
  <c r="AK255" i="9"/>
  <c r="AH255" i="9"/>
  <c r="AK256" i="9"/>
  <c r="AH244" i="9"/>
  <c r="AK257" i="9"/>
  <c r="AH237" i="9"/>
  <c r="AH247" i="9"/>
  <c r="AK237" i="9"/>
  <c r="AH257" i="9"/>
  <c r="AK247" i="9"/>
  <c r="AH107" i="9"/>
  <c r="AK105" i="9"/>
  <c r="AH14" i="9"/>
  <c r="AH7" i="9"/>
  <c r="AH16" i="9"/>
  <c r="AH5" i="9"/>
  <c r="AH34" i="9"/>
  <c r="AH13" i="9"/>
  <c r="AH88" i="9"/>
  <c r="AH259" i="9"/>
  <c r="AH303" i="9"/>
  <c r="AH122" i="9"/>
  <c r="AH278" i="9"/>
  <c r="BM128" i="9"/>
  <c r="AH3" i="9"/>
  <c r="AH92" i="9"/>
  <c r="AH68" i="9"/>
  <c r="AH42" i="9"/>
  <c r="AH277" i="9"/>
  <c r="BN84" i="9"/>
  <c r="AH289" i="9"/>
  <c r="AH183" i="9"/>
  <c r="BM114" i="9"/>
  <c r="AH283" i="9"/>
  <c r="AH29" i="9"/>
  <c r="AH17" i="9"/>
  <c r="AH197" i="9"/>
  <c r="BO67" i="9"/>
  <c r="AK107" i="9"/>
  <c r="AH105" i="9"/>
  <c r="AH4" i="9"/>
  <c r="AH296" i="9"/>
  <c r="AH6" i="9"/>
  <c r="AH24" i="9"/>
  <c r="AH152" i="9"/>
  <c r="BM83" i="9"/>
  <c r="AH157" i="9"/>
  <c r="AH213" i="9"/>
  <c r="AH118" i="9"/>
  <c r="AH209" i="9"/>
  <c r="AH292" i="9"/>
  <c r="AH268" i="9"/>
  <c r="AH217" i="9"/>
  <c r="AH8" i="9"/>
  <c r="AH79" i="9"/>
  <c r="BN87" i="9"/>
  <c r="AH137" i="9"/>
  <c r="AH279" i="9"/>
  <c r="BO84" i="9"/>
  <c r="AH53" i="9"/>
  <c r="AH208" i="9"/>
  <c r="AH108" i="9"/>
  <c r="AH99" i="9"/>
  <c r="BM87" i="9"/>
  <c r="AH148" i="9"/>
  <c r="AH168" i="9"/>
  <c r="AH104" i="9"/>
  <c r="AH294" i="9"/>
  <c r="AH84" i="9"/>
  <c r="AH177" i="9"/>
  <c r="AH284" i="9"/>
  <c r="AH86" i="9"/>
  <c r="AH243" i="9"/>
  <c r="AH113" i="9"/>
  <c r="BN67" i="9"/>
  <c r="AH59" i="9"/>
  <c r="AH309" i="9"/>
  <c r="BM67" i="9"/>
  <c r="AH2" i="9"/>
  <c r="BO114" i="9"/>
  <c r="AH73" i="9"/>
  <c r="BO86" i="9"/>
  <c r="AH43" i="9"/>
  <c r="BM84" i="9"/>
  <c r="BO128" i="9"/>
  <c r="AH188" i="9"/>
  <c r="AH288" i="9"/>
  <c r="BN86" i="9"/>
  <c r="AH153" i="9"/>
  <c r="BO85" i="9"/>
  <c r="AH139" i="9"/>
  <c r="AH298" i="9"/>
  <c r="AH123" i="9"/>
  <c r="BO81" i="9"/>
  <c r="AK104" i="9"/>
  <c r="AH85" i="9"/>
  <c r="AH62" i="9"/>
  <c r="AH66" i="9"/>
  <c r="AH75" i="9"/>
  <c r="AH56" i="9"/>
  <c r="AH273" i="9"/>
  <c r="BV2" i="9"/>
  <c r="AH308" i="9"/>
  <c r="AH97" i="9"/>
  <c r="BN83" i="9"/>
  <c r="BN81" i="9"/>
  <c r="AH49" i="9"/>
  <c r="AH193" i="9"/>
  <c r="AH179" i="9"/>
  <c r="AH149" i="9"/>
  <c r="BM86" i="9"/>
  <c r="AH39" i="9"/>
  <c r="AH223" i="9"/>
  <c r="AH159" i="9"/>
  <c r="BN82" i="9"/>
  <c r="AH142" i="9"/>
  <c r="BO87" i="9"/>
  <c r="AH239" i="9"/>
  <c r="AH77" i="9"/>
  <c r="AH19" i="9"/>
  <c r="AK102" i="9"/>
  <c r="AH74" i="9"/>
  <c r="AH297" i="9"/>
  <c r="AH57" i="9"/>
  <c r="AH65" i="9"/>
  <c r="AH36" i="9"/>
  <c r="AH93" i="9"/>
  <c r="AH242" i="9"/>
  <c r="AH28" i="9"/>
  <c r="AH38" i="9"/>
  <c r="AH198" i="9"/>
  <c r="AH269" i="9"/>
  <c r="AH299" i="9"/>
  <c r="BO83" i="9"/>
  <c r="AH262" i="9"/>
  <c r="AH267" i="9"/>
  <c r="AH133" i="9"/>
  <c r="AH12" i="9"/>
  <c r="AH9" i="9"/>
  <c r="AH219" i="9"/>
  <c r="AH169" i="9"/>
  <c r="AH233" i="9"/>
  <c r="AH32" i="9"/>
  <c r="BM82" i="9"/>
  <c r="AH229" i="9"/>
  <c r="AH102" i="9"/>
  <c r="AH25" i="9"/>
  <c r="AH67" i="9"/>
  <c r="AH27" i="9"/>
  <c r="AH46" i="9"/>
  <c r="AH54" i="9"/>
  <c r="AH272" i="9"/>
  <c r="BM85" i="9"/>
  <c r="AH162" i="9"/>
  <c r="AH252" i="9"/>
  <c r="BN114" i="9"/>
  <c r="BN85" i="9"/>
  <c r="BO82" i="9"/>
  <c r="AH22" i="9"/>
  <c r="AH182" i="9"/>
  <c r="AH228" i="9"/>
  <c r="AH293" i="9"/>
  <c r="AH287" i="9"/>
  <c r="BM81" i="9"/>
  <c r="AH18" i="9"/>
  <c r="AH263" i="9"/>
  <c r="AH173" i="9"/>
  <c r="BN128" i="9"/>
  <c r="AH82" i="9"/>
  <c r="AH119" i="9"/>
  <c r="AK28" i="9"/>
  <c r="AK36" i="9"/>
  <c r="AK272" i="9"/>
  <c r="AK233" i="9"/>
  <c r="AK2" i="9"/>
  <c r="AK5" i="9"/>
  <c r="AK92" i="9"/>
  <c r="AK229" i="9"/>
  <c r="AK74" i="9"/>
  <c r="AK168" i="9"/>
  <c r="AK97" i="9"/>
  <c r="AK287" i="9"/>
  <c r="AK7" i="9"/>
  <c r="AK65" i="9"/>
  <c r="AK93" i="9"/>
  <c r="AK242" i="9"/>
  <c r="AK25" i="9"/>
  <c r="AK34" i="9"/>
  <c r="AK3" i="9"/>
  <c r="AK59" i="9"/>
  <c r="AK296" i="9"/>
  <c r="AK133" i="9"/>
  <c r="AK277" i="9"/>
  <c r="AK4" i="9"/>
  <c r="AK137" i="9"/>
  <c r="AK153" i="9"/>
  <c r="AK294" i="9"/>
  <c r="AK46" i="9"/>
  <c r="AK29" i="9"/>
  <c r="AK188" i="9"/>
  <c r="AK27" i="9"/>
  <c r="AK267" i="9"/>
  <c r="AK269" i="9"/>
  <c r="AK75" i="9"/>
  <c r="AK149" i="9"/>
  <c r="AK243" i="9"/>
  <c r="AK8" i="9"/>
  <c r="AK157" i="9"/>
  <c r="AK122" i="9"/>
  <c r="AK303" i="9"/>
  <c r="AK22" i="9"/>
  <c r="AK228" i="9"/>
  <c r="AK142" i="9"/>
  <c r="AK152" i="9"/>
  <c r="AK84" i="9"/>
  <c r="AK16" i="9"/>
  <c r="AK208" i="9"/>
  <c r="AK273" i="9"/>
  <c r="AK99" i="9"/>
  <c r="AK108" i="9"/>
  <c r="AK193" i="9"/>
  <c r="AK24" i="9"/>
  <c r="AK289" i="9"/>
  <c r="AK173" i="9"/>
  <c r="AK162" i="9"/>
  <c r="AK239" i="9"/>
  <c r="AK113" i="9"/>
  <c r="AK13" i="9"/>
  <c r="AK299" i="9"/>
  <c r="AK39" i="9"/>
  <c r="AK68" i="9"/>
  <c r="AK49" i="9"/>
  <c r="AK297" i="9"/>
  <c r="AK159" i="9"/>
  <c r="AK82" i="9"/>
  <c r="AK73" i="9"/>
  <c r="AK66" i="9"/>
  <c r="AK223" i="9"/>
  <c r="AK79" i="9"/>
  <c r="AK56" i="9"/>
  <c r="AK42" i="9"/>
  <c r="AK263" i="9"/>
  <c r="AK118" i="9"/>
  <c r="AK213" i="9"/>
  <c r="AK293" i="9"/>
  <c r="AK38" i="9"/>
  <c r="AK12" i="9"/>
  <c r="AK14" i="9"/>
  <c r="AK88" i="9"/>
  <c r="AK278" i="9"/>
  <c r="AK209" i="9"/>
  <c r="AK252" i="9"/>
  <c r="AK288" i="9"/>
  <c r="AK298" i="9"/>
  <c r="AK283" i="9"/>
  <c r="AK85" i="9"/>
  <c r="AK219" i="9"/>
  <c r="AK284" i="9"/>
  <c r="AK197" i="9"/>
  <c r="AK57" i="9"/>
  <c r="AK183" i="9"/>
  <c r="AK119" i="9"/>
  <c r="AK259" i="9"/>
  <c r="AK198" i="9"/>
  <c r="AK62" i="9"/>
  <c r="AK67" i="9"/>
  <c r="AK268" i="9"/>
  <c r="AK169" i="9"/>
  <c r="AK53" i="9"/>
  <c r="AK279" i="9"/>
  <c r="AK17" i="9"/>
  <c r="AK86" i="9"/>
  <c r="AK148" i="9"/>
  <c r="AK292" i="9"/>
  <c r="AK182" i="9"/>
  <c r="AK139" i="9"/>
  <c r="AK262" i="9"/>
  <c r="AK32" i="9"/>
  <c r="AK77" i="9"/>
  <c r="AK308" i="9"/>
  <c r="AK179" i="9"/>
  <c r="AK54" i="9"/>
  <c r="AK19" i="9"/>
  <c r="AK123" i="9"/>
  <c r="AK43" i="9"/>
  <c r="AK6" i="9"/>
  <c r="AK18" i="9"/>
  <c r="AK177" i="9"/>
  <c r="AK9" i="9"/>
  <c r="AK217" i="9"/>
  <c r="AK309" i="9"/>
  <c r="BN92" i="9"/>
  <c r="BM92" i="9"/>
  <c r="BO92" i="9"/>
  <c r="BO103" i="9"/>
  <c r="BM103" i="9"/>
  <c r="BN103" i="9"/>
  <c r="BM115" i="9"/>
  <c r="BO115" i="9"/>
  <c r="BN115" i="9"/>
  <c r="BO126" i="9"/>
  <c r="BN126" i="9"/>
  <c r="BM126" i="9"/>
  <c r="BN9" i="9"/>
  <c r="BO9" i="9"/>
  <c r="BM9" i="9"/>
  <c r="BN124" i="9"/>
  <c r="BM124" i="9"/>
  <c r="BO124" i="9"/>
  <c r="BN55" i="9"/>
  <c r="BO55" i="9"/>
  <c r="BM55" i="9"/>
  <c r="BM49" i="9"/>
  <c r="BO49" i="9"/>
  <c r="BN49" i="9"/>
  <c r="BN31" i="9"/>
  <c r="BO31" i="9"/>
  <c r="BM31" i="9"/>
  <c r="BO17" i="9"/>
  <c r="BM17" i="9"/>
  <c r="BN17" i="9"/>
  <c r="BM28" i="9"/>
  <c r="BO28" i="9"/>
  <c r="BN28" i="9"/>
  <c r="BN76" i="9"/>
  <c r="BM76" i="9"/>
  <c r="BO76" i="9"/>
  <c r="BN88" i="9"/>
  <c r="BM88" i="9"/>
  <c r="BO88" i="9"/>
  <c r="BN47" i="9"/>
  <c r="BM6" i="9"/>
  <c r="BN37" i="9"/>
  <c r="BM11" i="9"/>
  <c r="BO47" i="9"/>
  <c r="BO6" i="9"/>
  <c r="BM37" i="9"/>
  <c r="BN11" i="9"/>
  <c r="BM47" i="9"/>
  <c r="BN6" i="9"/>
  <c r="BO37" i="9"/>
  <c r="BO11" i="9"/>
  <c r="BN111" i="9"/>
  <c r="BN102" i="9"/>
  <c r="BO30" i="9"/>
  <c r="BM111" i="9"/>
  <c r="BM102" i="9"/>
  <c r="BN30" i="9"/>
  <c r="BO111" i="9"/>
  <c r="BO102" i="9"/>
  <c r="BM30" i="9"/>
  <c r="BO113" i="9"/>
  <c r="BM113" i="9"/>
  <c r="BN113" i="9"/>
  <c r="BO58" i="9"/>
  <c r="BN58" i="9"/>
  <c r="BM58" i="9"/>
  <c r="BN33" i="9"/>
  <c r="BM33" i="9"/>
  <c r="BO33" i="9"/>
  <c r="BN119" i="9"/>
  <c r="BM119" i="9"/>
  <c r="BO119" i="9"/>
  <c r="BO105" i="9"/>
  <c r="BM75" i="9"/>
  <c r="BM105" i="9"/>
  <c r="BO75" i="9"/>
  <c r="BN105" i="9"/>
  <c r="BN75" i="9"/>
  <c r="BM32" i="9"/>
  <c r="BN32" i="9"/>
  <c r="BO32" i="9"/>
  <c r="BM25" i="9"/>
  <c r="BN25" i="9"/>
  <c r="BO25" i="9"/>
  <c r="BN79" i="9"/>
  <c r="BM79" i="9"/>
  <c r="BO79" i="9"/>
  <c r="BO122" i="9"/>
  <c r="BM48" i="9"/>
  <c r="BN122" i="9"/>
  <c r="BO48" i="9"/>
  <c r="BM122" i="9"/>
  <c r="BN48" i="9"/>
  <c r="BO19" i="9"/>
  <c r="BM118" i="9"/>
  <c r="BN19" i="9"/>
  <c r="BO118" i="9"/>
  <c r="BM19" i="9"/>
  <c r="BN118" i="9"/>
  <c r="BO41" i="9"/>
  <c r="BM5" i="9"/>
  <c r="BN41" i="9"/>
  <c r="BO5" i="9"/>
  <c r="BM41" i="9"/>
  <c r="BN5" i="9"/>
  <c r="BN78" i="9"/>
  <c r="BM96" i="9"/>
  <c r="BO78" i="9"/>
  <c r="BO96" i="9"/>
  <c r="BM78" i="9"/>
  <c r="BN96" i="9"/>
  <c r="BN107" i="9"/>
  <c r="BN52" i="9"/>
  <c r="BO107" i="9"/>
  <c r="BO52" i="9"/>
  <c r="BM107" i="9"/>
  <c r="BM52" i="9"/>
  <c r="BO16" i="9"/>
  <c r="BN16" i="9"/>
  <c r="BM16" i="9"/>
  <c r="BN27" i="9"/>
  <c r="BM112" i="9"/>
  <c r="BO27" i="9"/>
  <c r="BN112" i="9"/>
  <c r="BM27" i="9"/>
  <c r="BO112" i="9"/>
  <c r="BN63" i="9"/>
  <c r="BO63" i="9"/>
  <c r="BM63" i="9"/>
  <c r="BO69" i="9"/>
  <c r="BM93" i="9"/>
  <c r="BN69" i="9"/>
  <c r="BN93" i="9"/>
  <c r="BM69" i="9"/>
  <c r="BO93" i="9"/>
  <c r="BN26" i="9"/>
  <c r="BM26" i="9"/>
  <c r="BO26" i="9"/>
  <c r="BM59" i="9"/>
  <c r="BO61" i="9"/>
  <c r="BN66" i="9"/>
  <c r="BN59" i="9"/>
  <c r="BN61" i="9"/>
  <c r="BO66" i="9"/>
  <c r="BO59" i="9"/>
  <c r="BM61" i="9"/>
  <c r="BM66" i="9"/>
  <c r="BN71" i="9"/>
  <c r="BM13" i="9"/>
  <c r="BO71" i="9"/>
  <c r="BO13" i="9"/>
  <c r="BM71" i="9"/>
  <c r="BN13" i="9"/>
  <c r="BO45" i="9"/>
  <c r="BO104" i="9"/>
  <c r="BM45" i="9"/>
  <c r="BM104" i="9"/>
  <c r="BN45" i="9"/>
  <c r="BM50" i="9"/>
  <c r="BO50" i="9"/>
  <c r="BN50" i="9"/>
  <c r="BN104" i="9"/>
  <c r="BN38" i="9"/>
  <c r="BO38" i="9"/>
  <c r="BM38" i="9"/>
  <c r="BN97" i="9"/>
  <c r="BO97" i="9"/>
  <c r="BM97" i="9"/>
  <c r="BN44" i="9"/>
  <c r="BN125" i="9"/>
  <c r="BM98" i="9"/>
  <c r="BM44" i="9"/>
  <c r="BO125" i="9"/>
  <c r="BO98" i="9"/>
  <c r="BO44" i="9"/>
  <c r="BM125" i="9"/>
  <c r="BN98" i="9"/>
  <c r="BM120" i="9"/>
  <c r="BN108" i="9"/>
  <c r="BN120" i="9"/>
  <c r="BO108" i="9"/>
  <c r="BO120" i="9"/>
  <c r="BM108" i="9"/>
  <c r="BN20" i="9"/>
  <c r="BO20" i="9"/>
  <c r="BM20" i="9"/>
  <c r="BN91" i="9"/>
  <c r="BO91" i="9"/>
  <c r="BM91" i="9"/>
  <c r="BM22" i="9"/>
  <c r="BN22" i="9"/>
  <c r="BO22" i="9"/>
  <c r="BM99" i="9"/>
  <c r="BN99" i="9"/>
  <c r="BO99" i="9"/>
  <c r="BO116" i="9"/>
  <c r="BN36" i="9"/>
  <c r="BN116" i="9"/>
  <c r="BM36" i="9"/>
  <c r="BM116" i="9"/>
  <c r="BO36" i="9"/>
  <c r="BN7" i="9"/>
  <c r="BM7" i="9"/>
  <c r="BO7" i="9"/>
  <c r="BM127" i="9"/>
  <c r="BN72" i="9"/>
  <c r="BO127" i="9"/>
  <c r="BO72" i="9"/>
  <c r="BN127" i="9"/>
  <c r="BM72" i="9"/>
  <c r="BN35" i="9"/>
  <c r="BO35" i="9"/>
  <c r="BM35" i="9"/>
  <c r="BN46" i="9"/>
  <c r="BM101" i="9"/>
  <c r="BO46" i="9"/>
  <c r="BO101" i="9"/>
  <c r="BM46" i="9"/>
  <c r="BN101" i="9"/>
  <c r="BO90" i="9"/>
  <c r="BN10" i="9"/>
  <c r="BM90" i="9"/>
  <c r="BM10" i="9"/>
  <c r="BN90" i="9"/>
  <c r="BO10" i="9"/>
  <c r="BN57" i="9"/>
  <c r="BM21" i="9"/>
  <c r="BO57" i="9"/>
  <c r="BN21" i="9"/>
  <c r="BM57" i="9"/>
  <c r="BO21" i="9"/>
  <c r="BM106" i="9"/>
  <c r="BN106" i="9"/>
  <c r="BO106" i="9"/>
  <c r="BO62" i="9"/>
  <c r="BO80" i="9"/>
  <c r="BM62" i="9"/>
  <c r="BM80" i="9"/>
  <c r="BN62" i="9"/>
  <c r="BN80" i="9"/>
  <c r="BN14" i="9"/>
  <c r="BM14" i="9"/>
  <c r="BO14" i="9"/>
  <c r="BN117" i="9"/>
  <c r="BO12" i="9"/>
  <c r="BM34" i="9"/>
  <c r="BN89" i="9"/>
  <c r="BM117" i="9"/>
  <c r="BN12" i="9"/>
  <c r="BN34" i="9"/>
  <c r="BM89" i="9"/>
  <c r="BO117" i="9"/>
  <c r="BM12" i="9"/>
  <c r="BO34" i="9"/>
  <c r="BO89" i="9"/>
  <c r="BM3" i="9"/>
  <c r="BM23" i="9"/>
  <c r="BM54" i="9"/>
  <c r="BO3" i="9"/>
  <c r="BO23" i="9"/>
  <c r="BN54" i="9"/>
  <c r="BN3" i="9"/>
  <c r="BN23" i="9"/>
  <c r="BO54" i="9"/>
  <c r="BM94" i="9"/>
  <c r="BN24" i="9"/>
  <c r="BN94" i="9"/>
  <c r="BM24" i="9"/>
  <c r="BO94" i="9"/>
  <c r="BO24" i="9"/>
  <c r="BN73" i="9"/>
  <c r="BO73" i="9"/>
  <c r="BM73" i="9"/>
  <c r="BO60" i="9"/>
  <c r="BN64" i="9"/>
  <c r="BM43" i="9"/>
  <c r="BN60" i="9"/>
  <c r="BM64" i="9"/>
  <c r="BN43" i="9"/>
  <c r="BM60" i="9"/>
  <c r="BO64" i="9"/>
  <c r="BO43" i="9"/>
  <c r="BM53" i="9"/>
  <c r="BN39" i="9"/>
  <c r="BM70" i="9"/>
  <c r="BN53" i="9"/>
  <c r="BO39" i="9"/>
  <c r="BN70" i="9"/>
  <c r="BO53" i="9"/>
  <c r="BM39" i="9"/>
  <c r="BO70" i="9"/>
  <c r="BN123" i="9"/>
  <c r="BN18" i="9"/>
  <c r="BO123" i="9"/>
  <c r="BM18" i="9"/>
  <c r="BM123" i="9"/>
  <c r="BO18" i="9"/>
  <c r="BM109" i="9"/>
  <c r="BN74" i="9"/>
  <c r="BN109" i="9"/>
  <c r="BM74" i="9"/>
  <c r="BO109" i="9"/>
  <c r="BO74" i="9"/>
  <c r="BN121" i="9"/>
  <c r="BO65" i="9"/>
  <c r="BO121" i="9"/>
  <c r="BN65" i="9"/>
  <c r="BM121" i="9"/>
  <c r="BM65" i="9"/>
  <c r="BO29" i="9"/>
  <c r="BM29" i="9"/>
  <c r="BN29" i="9"/>
  <c r="BO77" i="9"/>
  <c r="BO95" i="9"/>
  <c r="BN77" i="9"/>
  <c r="BN95" i="9"/>
  <c r="BM77" i="9"/>
  <c r="BM95" i="9"/>
  <c r="BN4" i="9"/>
  <c r="BM40" i="9"/>
  <c r="BM4" i="9"/>
  <c r="BN40" i="9"/>
  <c r="BO4" i="9"/>
  <c r="BO40" i="9"/>
  <c r="BM51" i="9"/>
  <c r="BO100" i="9"/>
  <c r="BN100" i="9"/>
  <c r="BN51" i="9"/>
  <c r="BO51" i="9"/>
  <c r="BN15" i="9"/>
  <c r="BM15" i="9"/>
  <c r="BO15" i="9"/>
  <c r="BM100" i="9"/>
  <c r="BM56" i="9"/>
  <c r="BM68" i="9"/>
  <c r="BN56" i="9"/>
  <c r="BN68" i="9"/>
  <c r="BO56" i="9"/>
  <c r="BN8" i="9"/>
  <c r="BM8" i="9"/>
  <c r="BO8" i="9"/>
  <c r="BO68" i="9"/>
  <c r="BN110" i="9"/>
  <c r="BN42" i="9"/>
  <c r="BO42" i="9"/>
  <c r="BM42" i="9"/>
  <c r="AI1" i="9" l="1" a="1"/>
  <c r="AI1" i="9" s="1"/>
  <c r="BN2" i="9"/>
  <c r="BQ108" i="9" s="1"/>
  <c r="BO2" i="9"/>
  <c r="BR89" i="9" s="1"/>
  <c r="BS1" i="9"/>
  <c r="BM2" i="9"/>
  <c r="BP68" i="9" s="1"/>
  <c r="AD1" i="9" a="1"/>
  <c r="AD1" i="9" s="1"/>
  <c r="Q124" i="9"/>
  <c r="R124" i="9"/>
  <c r="BR76" i="9" l="1"/>
  <c r="BQ103" i="9"/>
  <c r="BP123" i="9"/>
  <c r="BP54" i="9"/>
  <c r="BP111" i="9"/>
  <c r="BP74" i="9"/>
  <c r="BP106" i="9"/>
  <c r="BP51" i="9"/>
  <c r="BP40" i="9"/>
  <c r="BP59" i="9"/>
  <c r="BP79" i="9"/>
  <c r="BP104" i="9"/>
  <c r="BP46" i="9"/>
  <c r="BP72" i="9"/>
  <c r="BP94" i="9"/>
  <c r="BP57" i="9"/>
  <c r="BQ70" i="9"/>
  <c r="BP36" i="9"/>
  <c r="BP107" i="9"/>
  <c r="BP84" i="9"/>
  <c r="BR90" i="9"/>
  <c r="BQ99" i="9"/>
  <c r="BQ75" i="9"/>
  <c r="BP83" i="9"/>
  <c r="BP53" i="9"/>
  <c r="BP112" i="9"/>
  <c r="BP42" i="9"/>
  <c r="BP52" i="9"/>
  <c r="BQ120" i="9"/>
  <c r="BQ88" i="9"/>
  <c r="BQ35" i="9"/>
  <c r="BQ111" i="9"/>
  <c r="BQ63" i="9"/>
  <c r="BQ41" i="9"/>
  <c r="BQ124" i="9"/>
  <c r="BQ92" i="9"/>
  <c r="BQ82" i="9"/>
  <c r="BQ116" i="9"/>
  <c r="BQ121" i="9"/>
  <c r="BQ49" i="9"/>
  <c r="BQ19" i="9"/>
  <c r="BP20" i="9"/>
  <c r="BP43" i="9"/>
  <c r="BQ47" i="9"/>
  <c r="BP3" i="9"/>
  <c r="BQ81" i="9"/>
  <c r="BQ6" i="9"/>
  <c r="BQ93" i="9"/>
  <c r="BP127" i="9"/>
  <c r="BQ73" i="9"/>
  <c r="BQ42" i="9"/>
  <c r="BP122" i="9"/>
  <c r="BP116" i="9"/>
  <c r="BP121" i="9"/>
  <c r="BP128" i="9"/>
  <c r="BQ115" i="9"/>
  <c r="BQ76" i="9"/>
  <c r="BP91" i="9"/>
  <c r="BP86" i="9"/>
  <c r="BP30" i="9"/>
  <c r="BR66" i="9"/>
  <c r="BP90" i="9"/>
  <c r="BQ15" i="9"/>
  <c r="BP44" i="9"/>
  <c r="BP56" i="9"/>
  <c r="BQ55" i="9"/>
  <c r="BQ79" i="9"/>
  <c r="BQ44" i="9"/>
  <c r="BQ89" i="9"/>
  <c r="BQ65" i="9"/>
  <c r="BP102" i="9"/>
  <c r="BQ45" i="9"/>
  <c r="BP14" i="9"/>
  <c r="BP80" i="9"/>
  <c r="BP65" i="9"/>
  <c r="BQ83" i="9"/>
  <c r="BQ37" i="9"/>
  <c r="BQ69" i="9"/>
  <c r="BQ29" i="9"/>
  <c r="BQ112" i="9"/>
  <c r="BQ40" i="9"/>
  <c r="BQ9" i="9"/>
  <c r="BQ33" i="9"/>
  <c r="BQ14" i="9"/>
  <c r="BP85" i="9"/>
  <c r="BP58" i="9"/>
  <c r="BQ104" i="9"/>
  <c r="BP34" i="9"/>
  <c r="BQ85" i="9"/>
  <c r="BP110" i="9"/>
  <c r="BQ31" i="9"/>
  <c r="BQ27" i="9"/>
  <c r="BP99" i="9"/>
  <c r="BP12" i="9"/>
  <c r="BQ4" i="9"/>
  <c r="BP33" i="9"/>
  <c r="BQ125" i="9"/>
  <c r="BP64" i="9"/>
  <c r="BQ34" i="9"/>
  <c r="BQ26" i="9"/>
  <c r="BP114" i="9"/>
  <c r="BQ17" i="9"/>
  <c r="BQ122" i="9"/>
  <c r="BP97" i="9"/>
  <c r="BQ80" i="9"/>
  <c r="BP95" i="9"/>
  <c r="BQ78" i="9"/>
  <c r="BP24" i="9"/>
  <c r="BQ86" i="9"/>
  <c r="BP28" i="9"/>
  <c r="BR118" i="9"/>
  <c r="BQ38" i="9"/>
  <c r="BQ21" i="9"/>
  <c r="BQ60" i="9"/>
  <c r="BQ110" i="9"/>
  <c r="BQ32" i="9"/>
  <c r="BP71" i="9"/>
  <c r="BQ72" i="9"/>
  <c r="BQ39" i="9"/>
  <c r="BQ59" i="9"/>
  <c r="BQ84" i="9"/>
  <c r="BP82" i="9"/>
  <c r="BQ96" i="9"/>
  <c r="BP108" i="9"/>
  <c r="BR70" i="9"/>
  <c r="BQ107" i="9"/>
  <c r="BP8" i="9"/>
  <c r="BQ58" i="9"/>
  <c r="BQ127" i="9"/>
  <c r="BQ25" i="9"/>
  <c r="BP21" i="9"/>
  <c r="BP55" i="9"/>
  <c r="BP63" i="9"/>
  <c r="BQ101" i="9"/>
  <c r="BQ100" i="9"/>
  <c r="BQ97" i="9"/>
  <c r="BQ87" i="9"/>
  <c r="BP5" i="9"/>
  <c r="BQ23" i="9"/>
  <c r="BP41" i="9"/>
  <c r="BP125" i="9"/>
  <c r="BR80" i="9"/>
  <c r="BR95" i="9"/>
  <c r="BQ123" i="9"/>
  <c r="BQ30" i="9"/>
  <c r="BP66" i="9"/>
  <c r="BP62" i="9"/>
  <c r="BP100" i="9"/>
  <c r="BQ46" i="9"/>
  <c r="BQ126" i="9"/>
  <c r="BQ16" i="9"/>
  <c r="BQ74" i="9"/>
  <c r="BP105" i="9"/>
  <c r="BQ13" i="9"/>
  <c r="BQ54" i="9"/>
  <c r="BP49" i="9"/>
  <c r="BQ117" i="9"/>
  <c r="BP17" i="9"/>
  <c r="BP26" i="9"/>
  <c r="BP77" i="9"/>
  <c r="BQ48" i="9"/>
  <c r="BP38" i="9"/>
  <c r="BP73" i="9"/>
  <c r="BR17" i="9"/>
  <c r="BP60" i="9"/>
  <c r="BQ11" i="9"/>
  <c r="BQ22" i="9"/>
  <c r="BR119" i="9"/>
  <c r="BR43" i="9"/>
  <c r="BR45" i="9"/>
  <c r="BR81" i="9"/>
  <c r="BR37" i="9"/>
  <c r="BR38" i="9"/>
  <c r="BR26" i="9"/>
  <c r="BR48" i="9"/>
  <c r="BR50" i="9"/>
  <c r="BR6" i="9"/>
  <c r="BR12" i="9"/>
  <c r="BR87" i="9"/>
  <c r="BR7" i="9"/>
  <c r="BR117" i="9"/>
  <c r="BR5" i="9"/>
  <c r="BR77" i="9"/>
  <c r="BR63" i="9"/>
  <c r="BR92" i="9"/>
  <c r="BR10" i="9"/>
  <c r="BR18" i="9"/>
  <c r="BR125" i="9"/>
  <c r="BR64" i="9"/>
  <c r="BR40" i="9"/>
  <c r="BR113" i="9"/>
  <c r="BR9" i="9"/>
  <c r="BR60" i="9"/>
  <c r="BR32" i="9"/>
  <c r="BR78" i="9"/>
  <c r="BR98" i="9"/>
  <c r="BR46" i="9"/>
  <c r="BR44" i="9"/>
  <c r="BR62" i="9"/>
  <c r="BR55" i="9"/>
  <c r="BR111" i="9"/>
  <c r="BR91" i="9"/>
  <c r="BR2" i="9"/>
  <c r="BU3" i="9" s="1"/>
  <c r="BR110" i="9"/>
  <c r="BR8" i="9"/>
  <c r="BR65" i="9"/>
  <c r="BR94" i="9"/>
  <c r="BR114" i="9"/>
  <c r="BR128" i="9"/>
  <c r="BR14" i="9"/>
  <c r="BR127" i="9"/>
  <c r="BR93" i="9"/>
  <c r="BR85" i="9"/>
  <c r="BR16" i="9"/>
  <c r="BR56" i="9"/>
  <c r="BR109" i="9"/>
  <c r="BR23" i="9"/>
  <c r="BR120" i="9"/>
  <c r="BR3" i="9"/>
  <c r="BR13" i="9"/>
  <c r="BR52" i="9"/>
  <c r="BR75" i="9"/>
  <c r="BR54" i="9"/>
  <c r="BR57" i="9"/>
  <c r="BR22" i="9"/>
  <c r="BR25" i="9"/>
  <c r="BR104" i="9"/>
  <c r="BR58" i="9"/>
  <c r="BR42" i="9"/>
  <c r="BR36" i="9"/>
  <c r="BR29" i="9"/>
  <c r="BR72" i="9"/>
  <c r="BR122" i="9"/>
  <c r="BR15" i="9"/>
  <c r="BR34" i="9"/>
  <c r="BR61" i="9"/>
  <c r="BR28" i="9"/>
  <c r="BR84" i="9"/>
  <c r="BR53" i="9"/>
  <c r="BR101" i="9"/>
  <c r="BR108" i="9"/>
  <c r="BR59" i="9"/>
  <c r="BR96" i="9"/>
  <c r="BR105" i="9"/>
  <c r="BR123" i="9"/>
  <c r="BR71" i="9"/>
  <c r="BR107" i="9"/>
  <c r="BR51" i="9"/>
  <c r="BR20" i="9"/>
  <c r="BR67" i="9"/>
  <c r="BR74" i="9"/>
  <c r="BR21" i="9"/>
  <c r="BR99" i="9"/>
  <c r="BR27" i="9"/>
  <c r="BR79" i="9"/>
  <c r="BR11" i="9"/>
  <c r="BR100" i="9"/>
  <c r="BR35" i="9"/>
  <c r="BR31" i="9"/>
  <c r="BR4" i="9"/>
  <c r="BR39" i="9"/>
  <c r="BR97" i="9"/>
  <c r="BR102" i="9"/>
  <c r="BR49" i="9"/>
  <c r="BR83" i="9"/>
  <c r="BR41" i="9"/>
  <c r="BR103" i="9"/>
  <c r="BR33" i="9"/>
  <c r="BR69" i="9"/>
  <c r="BR126" i="9"/>
  <c r="BR73" i="9"/>
  <c r="BR47" i="9"/>
  <c r="BR115" i="9"/>
  <c r="BR86" i="9"/>
  <c r="BR116" i="9"/>
  <c r="BR19" i="9"/>
  <c r="BR68" i="9"/>
  <c r="BR121" i="9"/>
  <c r="BR24" i="9"/>
  <c r="BR106" i="9"/>
  <c r="BR112" i="9"/>
  <c r="BR30" i="9"/>
  <c r="BR124" i="9"/>
  <c r="BR88" i="9"/>
  <c r="BR82" i="9"/>
  <c r="BP15" i="9"/>
  <c r="BP2" i="9"/>
  <c r="BS3" i="9" s="1"/>
  <c r="BQ128" i="9"/>
  <c r="BQ28" i="9"/>
  <c r="BQ5" i="9"/>
  <c r="BQ66" i="9"/>
  <c r="BQ98" i="9"/>
  <c r="BP35" i="9"/>
  <c r="BQ12" i="9"/>
  <c r="BP70" i="9"/>
  <c r="BP4" i="9"/>
  <c r="BQ7" i="9"/>
  <c r="BQ95" i="9"/>
  <c r="BP118" i="9"/>
  <c r="BP93" i="9"/>
  <c r="BP7" i="9"/>
  <c r="BQ62" i="9"/>
  <c r="BQ64" i="9"/>
  <c r="BP29" i="9"/>
  <c r="BP81" i="9"/>
  <c r="BP76" i="9"/>
  <c r="BP119" i="9"/>
  <c r="BP96" i="9"/>
  <c r="BQ61" i="9"/>
  <c r="BP101" i="9"/>
  <c r="BP89" i="9"/>
  <c r="BP113" i="9"/>
  <c r="BP19" i="9"/>
  <c r="BP69" i="9"/>
  <c r="BP117" i="9"/>
  <c r="BP39" i="9"/>
  <c r="BP25" i="9"/>
  <c r="BP120" i="9"/>
  <c r="BP67" i="9"/>
  <c r="BQ24" i="9"/>
  <c r="BQ2" i="9"/>
  <c r="BT3" i="9" s="1"/>
  <c r="BP9" i="9"/>
  <c r="BP50" i="9"/>
  <c r="BQ94" i="9"/>
  <c r="BQ8" i="9"/>
  <c r="BP37" i="9"/>
  <c r="BQ71" i="9"/>
  <c r="BQ3" i="9"/>
  <c r="BP103" i="9"/>
  <c r="BP6" i="9"/>
  <c r="BQ105" i="9"/>
  <c r="BQ52" i="9"/>
  <c r="BP13" i="9"/>
  <c r="BQ10" i="9"/>
  <c r="BP23" i="9"/>
  <c r="BQ18" i="9"/>
  <c r="BQ67" i="9"/>
  <c r="BP126" i="9"/>
  <c r="BP47" i="9"/>
  <c r="BP16" i="9"/>
  <c r="BP45" i="9"/>
  <c r="BQ109" i="9"/>
  <c r="BQ56" i="9"/>
  <c r="BQ20" i="9"/>
  <c r="BQ53" i="9"/>
  <c r="BP87" i="9"/>
  <c r="BP115" i="9"/>
  <c r="BP11" i="9"/>
  <c r="BP32" i="9"/>
  <c r="BQ91" i="9"/>
  <c r="BP10" i="9"/>
  <c r="BP18" i="9"/>
  <c r="BQ68" i="9"/>
  <c r="BP92" i="9"/>
  <c r="BP88" i="9"/>
  <c r="BP75" i="9"/>
  <c r="BP78" i="9"/>
  <c r="BP61" i="9"/>
  <c r="BQ90" i="9"/>
  <c r="BQ57" i="9"/>
  <c r="BQ51" i="9"/>
  <c r="BQ114" i="9"/>
  <c r="BP31" i="9"/>
  <c r="BQ113" i="9"/>
  <c r="BQ118" i="9"/>
  <c r="BP98" i="9"/>
  <c r="BQ43" i="9"/>
  <c r="BQ77" i="9"/>
  <c r="BQ119" i="9"/>
  <c r="BP22" i="9"/>
  <c r="BP109" i="9"/>
  <c r="BP124" i="9"/>
  <c r="BQ102" i="9"/>
  <c r="BP48" i="9"/>
  <c r="BP27" i="9"/>
  <c r="BQ50" i="9"/>
  <c r="BQ36" i="9"/>
  <c r="BQ106" i="9"/>
  <c r="BS4" i="9" l="1"/>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27"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27" i="9" l="1"/>
  <c r="S127" i="9"/>
  <c r="P127" i="9"/>
  <c r="N117" i="9"/>
  <c r="N27" i="9"/>
  <c r="N97" i="9"/>
  <c r="N57" i="9"/>
  <c r="N167" i="9"/>
  <c r="N207" i="9"/>
  <c r="N77" i="9"/>
  <c r="N277" i="9"/>
  <c r="N17" i="9"/>
  <c r="N227" i="9"/>
  <c r="N107" i="9"/>
  <c r="N287" i="9"/>
  <c r="N257" i="9"/>
  <c r="N67" i="9"/>
  <c r="N237" i="9"/>
  <c r="N37" i="9"/>
  <c r="N217" i="9"/>
  <c r="N147" i="9"/>
  <c r="N272" i="9"/>
  <c r="N197" i="9"/>
  <c r="N122" i="9"/>
  <c r="N212" i="9"/>
  <c r="N168" i="9"/>
  <c r="N58" i="9"/>
  <c r="N268" i="9"/>
  <c r="N148" i="9"/>
  <c r="N198" i="9"/>
  <c r="N88" i="9"/>
  <c r="N18" i="9"/>
  <c r="N28" i="9"/>
  <c r="N118" i="9"/>
  <c r="N98" i="9"/>
  <c r="N298" i="9"/>
  <c r="N228" i="9"/>
  <c r="N48" i="9"/>
  <c r="N68" i="9"/>
  <c r="N308" i="9"/>
  <c r="N138" i="9"/>
  <c r="N188" i="9"/>
  <c r="N128" i="9"/>
  <c r="N278" i="9"/>
  <c r="N158" i="9"/>
  <c r="N38" i="9"/>
  <c r="N78" i="9"/>
  <c r="N208" i="9"/>
  <c r="N108" i="9"/>
  <c r="N248" i="9"/>
  <c r="N258" i="9"/>
  <c r="N178" i="9"/>
  <c r="N8" i="9"/>
  <c r="N238" i="9"/>
  <c r="N288" i="9"/>
  <c r="N218" i="9"/>
  <c r="N289" i="9"/>
  <c r="N199" i="9"/>
  <c r="N39" i="9"/>
  <c r="N269" i="9"/>
  <c r="N69" i="9"/>
  <c r="N89" i="9"/>
  <c r="N229" i="9"/>
  <c r="N259" i="9"/>
  <c r="N59" i="9"/>
  <c r="N109" i="9"/>
  <c r="N299" i="9"/>
  <c r="N309" i="9"/>
  <c r="N29" i="9"/>
  <c r="N159" i="9"/>
  <c r="N49" i="9"/>
  <c r="N279" i="9"/>
  <c r="N169" i="9"/>
  <c r="N179" i="9"/>
  <c r="N239" i="9"/>
  <c r="N129" i="9"/>
  <c r="N209" i="9"/>
  <c r="N19" i="9"/>
  <c r="N219" i="9"/>
  <c r="N99" i="9"/>
  <c r="N189" i="9"/>
  <c r="N149" i="9"/>
  <c r="N119" i="9"/>
  <c r="N249" i="9"/>
  <c r="N139" i="9"/>
  <c r="N9" i="9"/>
  <c r="N79" i="9"/>
  <c r="N87" i="9"/>
  <c r="N252" i="9"/>
  <c r="N182" i="9"/>
  <c r="N213" i="9"/>
  <c r="N177" i="9"/>
  <c r="N133" i="9"/>
  <c r="N23" i="9"/>
  <c r="N267" i="9"/>
  <c r="N3" i="9"/>
  <c r="N223" i="9"/>
  <c r="N143" i="9"/>
  <c r="N73" i="9"/>
  <c r="N183" i="9"/>
  <c r="N142" i="9"/>
  <c r="N242" i="9"/>
  <c r="N203" i="9"/>
  <c r="N42" i="9"/>
  <c r="N222" i="9"/>
  <c r="N22" i="9"/>
  <c r="N162" i="9"/>
  <c r="N172" i="9"/>
  <c r="N43" i="9"/>
  <c r="N52" i="9"/>
  <c r="N13" i="9"/>
  <c r="N153" i="9"/>
  <c r="N113" i="9"/>
  <c r="N92" i="9"/>
  <c r="N192" i="9"/>
  <c r="N62" i="9"/>
  <c r="N7" i="9"/>
  <c r="N303" i="9"/>
  <c r="N123" i="9"/>
  <c r="N47" i="9"/>
  <c r="N293" i="9"/>
  <c r="N273" i="9"/>
  <c r="N232" i="9"/>
  <c r="N302" i="9"/>
  <c r="N297" i="9"/>
  <c r="N63" i="9"/>
  <c r="N32" i="9"/>
  <c r="N82" i="9"/>
  <c r="N283" i="9"/>
  <c r="N93" i="9"/>
  <c r="N253" i="9"/>
  <c r="N83" i="9"/>
  <c r="N2" i="9"/>
  <c r="N103" i="9"/>
  <c r="N193" i="9"/>
  <c r="N137" i="9"/>
  <c r="N233" i="9"/>
  <c r="N187" i="9"/>
  <c r="N152" i="9"/>
  <c r="N33" i="9"/>
  <c r="N262" i="9"/>
  <c r="N282" i="9"/>
  <c r="N173" i="9"/>
  <c r="N202" i="9"/>
  <c r="N263" i="9"/>
  <c r="N112" i="9"/>
  <c r="N157" i="9"/>
  <c r="N307" i="9"/>
  <c r="N292" i="9"/>
  <c r="N53" i="9"/>
  <c r="N247" i="9"/>
  <c r="N243" i="9"/>
  <c r="N132" i="9"/>
  <c r="N102" i="9"/>
  <c r="N12" i="9"/>
  <c r="N163" i="9"/>
  <c r="N72" i="9"/>
  <c r="Q127" i="9" l="1"/>
  <c r="R127" i="9"/>
  <c r="P27" i="9"/>
  <c r="S27" i="9"/>
  <c r="T27" i="9"/>
  <c r="T117" i="9"/>
  <c r="S117" i="9"/>
  <c r="P117" i="9"/>
  <c r="P57" i="9"/>
  <c r="T57" i="9"/>
  <c r="S57" i="9"/>
  <c r="S97" i="9"/>
  <c r="T97" i="9"/>
  <c r="P97" i="9"/>
  <c r="S227" i="9"/>
  <c r="P227" i="9"/>
  <c r="T227" i="9"/>
  <c r="P17" i="9"/>
  <c r="S17" i="9"/>
  <c r="T17" i="9"/>
  <c r="T277" i="9"/>
  <c r="P277" i="9"/>
  <c r="S277" i="9"/>
  <c r="T77" i="9"/>
  <c r="P77" i="9"/>
  <c r="S77" i="9"/>
  <c r="S207" i="9"/>
  <c r="T207" i="9"/>
  <c r="P207" i="9"/>
  <c r="S167" i="9"/>
  <c r="T167" i="9"/>
  <c r="P167" i="9"/>
  <c r="P212" i="9"/>
  <c r="S212" i="9"/>
  <c r="T212" i="9"/>
  <c r="T37" i="9"/>
  <c r="S37" i="9"/>
  <c r="P37" i="9"/>
  <c r="S122" i="9"/>
  <c r="T122" i="9"/>
  <c r="P122" i="9"/>
  <c r="S237" i="9"/>
  <c r="T237" i="9"/>
  <c r="P237" i="9"/>
  <c r="P197" i="9"/>
  <c r="T197" i="9"/>
  <c r="S197" i="9"/>
  <c r="S67" i="9"/>
  <c r="T67" i="9"/>
  <c r="P67" i="9"/>
  <c r="T272" i="9"/>
  <c r="S272" i="9"/>
  <c r="P272" i="9"/>
  <c r="S257" i="9"/>
  <c r="P257" i="9"/>
  <c r="T257" i="9"/>
  <c r="P147" i="9"/>
  <c r="S147" i="9"/>
  <c r="T147" i="9"/>
  <c r="T287" i="9"/>
  <c r="P287" i="9"/>
  <c r="S287" i="9"/>
  <c r="P217" i="9"/>
  <c r="T217" i="9"/>
  <c r="S217" i="9"/>
  <c r="S107" i="9"/>
  <c r="T107" i="9"/>
  <c r="P107" i="9"/>
  <c r="P163" i="9"/>
  <c r="T163" i="9"/>
  <c r="S163" i="9"/>
  <c r="P63" i="9"/>
  <c r="T63" i="9"/>
  <c r="S63" i="9"/>
  <c r="S3" i="9"/>
  <c r="P3" i="9"/>
  <c r="T3" i="9"/>
  <c r="P33" i="9"/>
  <c r="T33" i="9"/>
  <c r="S33" i="9"/>
  <c r="P82" i="9"/>
  <c r="S82" i="9"/>
  <c r="T82" i="9"/>
  <c r="P72" i="9"/>
  <c r="S72" i="9"/>
  <c r="T72" i="9"/>
  <c r="T247" i="9"/>
  <c r="S247" i="9"/>
  <c r="P247" i="9"/>
  <c r="P263" i="9"/>
  <c r="S263" i="9"/>
  <c r="T263" i="9"/>
  <c r="P152" i="9"/>
  <c r="S152" i="9"/>
  <c r="T152" i="9"/>
  <c r="S2" i="9"/>
  <c r="P2" i="9"/>
  <c r="AT19" i="9"/>
  <c r="T2" i="9"/>
  <c r="AT20" i="9"/>
  <c r="AT21" i="9"/>
  <c r="T32" i="9"/>
  <c r="S32" i="9"/>
  <c r="P32" i="9"/>
  <c r="T293" i="9"/>
  <c r="S293" i="9"/>
  <c r="P293" i="9"/>
  <c r="T192" i="9"/>
  <c r="P192" i="9"/>
  <c r="S192" i="9"/>
  <c r="S43" i="9"/>
  <c r="T43" i="9"/>
  <c r="P43" i="9"/>
  <c r="T203" i="9"/>
  <c r="P203" i="9"/>
  <c r="S203" i="9"/>
  <c r="T223" i="9"/>
  <c r="P223" i="9"/>
  <c r="S223" i="9"/>
  <c r="S213" i="9"/>
  <c r="T213" i="9"/>
  <c r="P213" i="9"/>
  <c r="T139" i="9"/>
  <c r="S139" i="9"/>
  <c r="P139" i="9"/>
  <c r="S219" i="9"/>
  <c r="P219" i="9"/>
  <c r="T219" i="9"/>
  <c r="P169" i="9"/>
  <c r="T169" i="9"/>
  <c r="S169" i="9"/>
  <c r="P299" i="9"/>
  <c r="T299" i="9"/>
  <c r="S299" i="9"/>
  <c r="P69" i="9"/>
  <c r="S69" i="9"/>
  <c r="T69" i="9"/>
  <c r="P288" i="9"/>
  <c r="S288" i="9"/>
  <c r="T288" i="9"/>
  <c r="S108" i="9"/>
  <c r="T108" i="9"/>
  <c r="P108" i="9"/>
  <c r="S128" i="9"/>
  <c r="P128" i="9"/>
  <c r="T128" i="9"/>
  <c r="S228" i="9"/>
  <c r="P228" i="9"/>
  <c r="T228" i="9"/>
  <c r="T88" i="9"/>
  <c r="P88" i="9"/>
  <c r="S88" i="9"/>
  <c r="P187" i="9"/>
  <c r="T187" i="9"/>
  <c r="S187" i="9"/>
  <c r="P172" i="9"/>
  <c r="T172" i="9"/>
  <c r="S172" i="9"/>
  <c r="T249" i="9"/>
  <c r="P249" i="9"/>
  <c r="S249" i="9"/>
  <c r="T109" i="9"/>
  <c r="P109" i="9"/>
  <c r="S109" i="9"/>
  <c r="P238" i="9"/>
  <c r="T238" i="9"/>
  <c r="S238" i="9"/>
  <c r="T188" i="9"/>
  <c r="P188" i="9"/>
  <c r="S188" i="9"/>
  <c r="P198" i="9"/>
  <c r="T198" i="9"/>
  <c r="S198" i="9"/>
  <c r="P12" i="9"/>
  <c r="T12" i="9"/>
  <c r="S12" i="9"/>
  <c r="S292" i="9"/>
  <c r="T292" i="9"/>
  <c r="P292" i="9"/>
  <c r="S173" i="9"/>
  <c r="P173" i="9"/>
  <c r="T173" i="9"/>
  <c r="T233" i="9"/>
  <c r="P233" i="9"/>
  <c r="S233" i="9"/>
  <c r="S253" i="9"/>
  <c r="P253" i="9"/>
  <c r="T253" i="9"/>
  <c r="P297" i="9"/>
  <c r="S297" i="9"/>
  <c r="T297" i="9"/>
  <c r="T123" i="9"/>
  <c r="S123" i="9"/>
  <c r="P123" i="9"/>
  <c r="P113" i="9"/>
  <c r="T113" i="9"/>
  <c r="S113" i="9"/>
  <c r="P162" i="9"/>
  <c r="T162" i="9"/>
  <c r="S162" i="9"/>
  <c r="T142" i="9"/>
  <c r="S142" i="9"/>
  <c r="P142" i="9"/>
  <c r="P267" i="9"/>
  <c r="S267" i="9"/>
  <c r="T267" i="9"/>
  <c r="P252" i="9"/>
  <c r="T252" i="9"/>
  <c r="S252" i="9"/>
  <c r="S119" i="9"/>
  <c r="P119" i="9"/>
  <c r="T119" i="9"/>
  <c r="T209" i="9"/>
  <c r="P209" i="9"/>
  <c r="S209" i="9"/>
  <c r="P49" i="9"/>
  <c r="T49" i="9"/>
  <c r="S49" i="9"/>
  <c r="P59" i="9"/>
  <c r="T59" i="9"/>
  <c r="S59" i="9"/>
  <c r="S39" i="9"/>
  <c r="P39" i="9"/>
  <c r="T39" i="9"/>
  <c r="T8" i="9"/>
  <c r="P8" i="9"/>
  <c r="S8" i="9"/>
  <c r="P78" i="9"/>
  <c r="S78" i="9"/>
  <c r="T78" i="9"/>
  <c r="T138" i="9"/>
  <c r="S138" i="9"/>
  <c r="P138" i="9"/>
  <c r="P98" i="9"/>
  <c r="S98" i="9"/>
  <c r="T98" i="9"/>
  <c r="P148" i="9"/>
  <c r="T148" i="9"/>
  <c r="S148" i="9"/>
  <c r="P83" i="9"/>
  <c r="S83" i="9"/>
  <c r="T83" i="9"/>
  <c r="S242" i="9"/>
  <c r="P242" i="9"/>
  <c r="T242" i="9"/>
  <c r="S19" i="9"/>
  <c r="P19" i="9"/>
  <c r="T19" i="9"/>
  <c r="T269" i="9"/>
  <c r="S269" i="9"/>
  <c r="P269" i="9"/>
  <c r="S298" i="9"/>
  <c r="T298" i="9"/>
  <c r="P298" i="9"/>
  <c r="P307" i="9"/>
  <c r="S307" i="9"/>
  <c r="T307" i="9"/>
  <c r="T282" i="9"/>
  <c r="S282" i="9"/>
  <c r="P282" i="9"/>
  <c r="T137" i="9"/>
  <c r="S137" i="9"/>
  <c r="P137" i="9"/>
  <c r="S93" i="9"/>
  <c r="T93" i="9"/>
  <c r="P93" i="9"/>
  <c r="T302" i="9"/>
  <c r="S302" i="9"/>
  <c r="P302" i="9"/>
  <c r="P303" i="9"/>
  <c r="T303" i="9"/>
  <c r="S303" i="9"/>
  <c r="S153" i="9"/>
  <c r="T153" i="9"/>
  <c r="P153" i="9"/>
  <c r="P22" i="9"/>
  <c r="S22" i="9"/>
  <c r="T22" i="9"/>
  <c r="P183" i="9"/>
  <c r="S183" i="9"/>
  <c r="T183" i="9"/>
  <c r="S23" i="9"/>
  <c r="P23" i="9"/>
  <c r="T23" i="9"/>
  <c r="P87" i="9"/>
  <c r="S87" i="9"/>
  <c r="T87" i="9"/>
  <c r="T149" i="9"/>
  <c r="P149" i="9"/>
  <c r="S149" i="9"/>
  <c r="T129" i="9"/>
  <c r="P129" i="9"/>
  <c r="S129" i="9"/>
  <c r="P159" i="9"/>
  <c r="T159" i="9"/>
  <c r="S159" i="9"/>
  <c r="T259" i="9"/>
  <c r="P259" i="9"/>
  <c r="S259" i="9"/>
  <c r="T199" i="9"/>
  <c r="S199" i="9"/>
  <c r="P199" i="9"/>
  <c r="S178" i="9"/>
  <c r="P178" i="9"/>
  <c r="T178" i="9"/>
  <c r="P38" i="9"/>
  <c r="T38" i="9"/>
  <c r="S38" i="9"/>
  <c r="T308" i="9"/>
  <c r="S308" i="9"/>
  <c r="P308" i="9"/>
  <c r="S118" i="9"/>
  <c r="P118" i="9"/>
  <c r="T118" i="9"/>
  <c r="T268" i="9"/>
  <c r="S268" i="9"/>
  <c r="P268" i="9"/>
  <c r="T202" i="9"/>
  <c r="P202" i="9"/>
  <c r="S202" i="9"/>
  <c r="T92" i="9"/>
  <c r="S92" i="9"/>
  <c r="P92" i="9"/>
  <c r="P182" i="9"/>
  <c r="T182" i="9"/>
  <c r="S182" i="9"/>
  <c r="S279" i="9"/>
  <c r="T279" i="9"/>
  <c r="P279" i="9"/>
  <c r="P208" i="9"/>
  <c r="S208" i="9"/>
  <c r="T208" i="9"/>
  <c r="P102" i="9"/>
  <c r="S102" i="9"/>
  <c r="T102" i="9"/>
  <c r="T132" i="9"/>
  <c r="P132" i="9"/>
  <c r="S132" i="9"/>
  <c r="S157" i="9"/>
  <c r="P157" i="9"/>
  <c r="T157" i="9"/>
  <c r="P262" i="9"/>
  <c r="T262" i="9"/>
  <c r="S262" i="9"/>
  <c r="T193" i="9"/>
  <c r="S193" i="9"/>
  <c r="P193" i="9"/>
  <c r="P283" i="9"/>
  <c r="T283" i="9"/>
  <c r="S283" i="9"/>
  <c r="P232" i="9"/>
  <c r="S232" i="9"/>
  <c r="T232" i="9"/>
  <c r="T7" i="9"/>
  <c r="P7" i="9"/>
  <c r="S7" i="9"/>
  <c r="T13" i="9"/>
  <c r="S13" i="9"/>
  <c r="P13" i="9"/>
  <c r="P222" i="9"/>
  <c r="S222" i="9"/>
  <c r="T222" i="9"/>
  <c r="S73" i="9"/>
  <c r="T73" i="9"/>
  <c r="P73" i="9"/>
  <c r="T133" i="9"/>
  <c r="P133" i="9"/>
  <c r="S133" i="9"/>
  <c r="S79" i="9"/>
  <c r="T79" i="9"/>
  <c r="P79" i="9"/>
  <c r="S189" i="9"/>
  <c r="T189" i="9"/>
  <c r="P189" i="9"/>
  <c r="S239" i="9"/>
  <c r="T239" i="9"/>
  <c r="P239" i="9"/>
  <c r="T29" i="9"/>
  <c r="S29" i="9"/>
  <c r="P29" i="9"/>
  <c r="P229" i="9"/>
  <c r="S229" i="9"/>
  <c r="T229" i="9"/>
  <c r="T289" i="9"/>
  <c r="P289" i="9"/>
  <c r="S289" i="9"/>
  <c r="T258" i="9"/>
  <c r="S258" i="9"/>
  <c r="P258" i="9"/>
  <c r="T158" i="9"/>
  <c r="S158" i="9"/>
  <c r="P158" i="9"/>
  <c r="S68" i="9"/>
  <c r="P68" i="9"/>
  <c r="T68" i="9"/>
  <c r="T28" i="9"/>
  <c r="S28" i="9"/>
  <c r="P28" i="9"/>
  <c r="S58" i="9"/>
  <c r="P58" i="9"/>
  <c r="T58" i="9"/>
  <c r="T53" i="9"/>
  <c r="S53" i="9"/>
  <c r="P53" i="9"/>
  <c r="S47" i="9"/>
  <c r="P47" i="9"/>
  <c r="T47" i="9"/>
  <c r="T243" i="9"/>
  <c r="S243" i="9"/>
  <c r="P243" i="9"/>
  <c r="T112" i="9"/>
  <c r="P112" i="9"/>
  <c r="S112" i="9"/>
  <c r="P103" i="9"/>
  <c r="T103" i="9"/>
  <c r="S103" i="9"/>
  <c r="P273" i="9"/>
  <c r="S273" i="9"/>
  <c r="T273" i="9"/>
  <c r="P62" i="9"/>
  <c r="T62" i="9"/>
  <c r="S62" i="9"/>
  <c r="T52" i="9"/>
  <c r="S52" i="9"/>
  <c r="P52" i="9"/>
  <c r="S42" i="9"/>
  <c r="T42" i="9"/>
  <c r="P42" i="9"/>
  <c r="T143" i="9"/>
  <c r="P143" i="9"/>
  <c r="S143" i="9"/>
  <c r="S177" i="9"/>
  <c r="T177" i="9"/>
  <c r="P177" i="9"/>
  <c r="P9" i="9"/>
  <c r="S9" i="9"/>
  <c r="T9" i="9"/>
  <c r="P99" i="9"/>
  <c r="T99" i="9"/>
  <c r="S99" i="9"/>
  <c r="S179" i="9"/>
  <c r="T179" i="9"/>
  <c r="P179" i="9"/>
  <c r="T309" i="9"/>
  <c r="P309" i="9"/>
  <c r="S309" i="9"/>
  <c r="T89" i="9"/>
  <c r="P89" i="9"/>
  <c r="S89" i="9"/>
  <c r="S218" i="9"/>
  <c r="T218" i="9"/>
  <c r="P218" i="9"/>
  <c r="S248" i="9"/>
  <c r="P248" i="9"/>
  <c r="T248" i="9"/>
  <c r="T278" i="9"/>
  <c r="P278" i="9"/>
  <c r="S278" i="9"/>
  <c r="P48" i="9"/>
  <c r="T48" i="9"/>
  <c r="S48" i="9"/>
  <c r="S18" i="9"/>
  <c r="T18" i="9"/>
  <c r="P18" i="9"/>
  <c r="S168" i="9"/>
  <c r="T168" i="9"/>
  <c r="P168" i="9"/>
  <c r="AV15" i="9" l="1"/>
  <c r="AV4" i="9"/>
  <c r="R117" i="9"/>
  <c r="Q117" i="9"/>
  <c r="AV14" i="9"/>
  <c r="R27" i="9"/>
  <c r="Q27" i="9"/>
  <c r="R97" i="9"/>
  <c r="Q97" i="9"/>
  <c r="AV3" i="9"/>
  <c r="Q57" i="9"/>
  <c r="R57" i="9"/>
  <c r="Q167" i="9"/>
  <c r="R167" i="9"/>
  <c r="R77" i="9"/>
  <c r="Q77" i="9"/>
  <c r="Q17" i="9"/>
  <c r="R17" i="9"/>
  <c r="R207" i="9"/>
  <c r="Q207" i="9"/>
  <c r="Q277" i="9"/>
  <c r="R277" i="9"/>
  <c r="R227" i="9"/>
  <c r="Q227" i="9"/>
  <c r="R107" i="9"/>
  <c r="Q107" i="9"/>
  <c r="R67" i="9"/>
  <c r="Q67" i="9"/>
  <c r="R237" i="9"/>
  <c r="Q237" i="9"/>
  <c r="Q37" i="9"/>
  <c r="R37" i="9"/>
  <c r="Q287" i="9"/>
  <c r="R287" i="9"/>
  <c r="R257" i="9"/>
  <c r="Q257" i="9"/>
  <c r="R272" i="9"/>
  <c r="Q272" i="9"/>
  <c r="R122" i="9"/>
  <c r="Q122" i="9"/>
  <c r="R217" i="9"/>
  <c r="Q217" i="9"/>
  <c r="Q147" i="9"/>
  <c r="R147" i="9"/>
  <c r="R197" i="9"/>
  <c r="Q197" i="9"/>
  <c r="R212" i="9"/>
  <c r="Q212" i="9"/>
  <c r="AT17" i="9"/>
  <c r="AT18" i="9"/>
  <c r="R18" i="9"/>
  <c r="Q18" i="9"/>
  <c r="R218" i="9"/>
  <c r="Q218" i="9"/>
  <c r="Q177" i="9"/>
  <c r="R177" i="9"/>
  <c r="R42" i="9"/>
  <c r="Q42" i="9"/>
  <c r="Q243" i="9"/>
  <c r="R243" i="9"/>
  <c r="Q53" i="9"/>
  <c r="R53" i="9"/>
  <c r="R28" i="9"/>
  <c r="Q28" i="9"/>
  <c r="R158" i="9"/>
  <c r="Q158" i="9"/>
  <c r="Q29" i="9"/>
  <c r="R29" i="9"/>
  <c r="R189" i="9"/>
  <c r="Q189" i="9"/>
  <c r="R199" i="9"/>
  <c r="Q199" i="9"/>
  <c r="R93" i="9"/>
  <c r="Q93" i="9"/>
  <c r="Q282" i="9"/>
  <c r="R282" i="9"/>
  <c r="Q298" i="9"/>
  <c r="R298" i="9"/>
  <c r="Q123" i="9"/>
  <c r="R123" i="9"/>
  <c r="Q213" i="9"/>
  <c r="R213" i="9"/>
  <c r="Q32" i="9"/>
  <c r="R32" i="9"/>
  <c r="R278" i="9"/>
  <c r="Q278" i="9"/>
  <c r="R309" i="9"/>
  <c r="Q309" i="9"/>
  <c r="R289" i="9"/>
  <c r="Q289" i="9"/>
  <c r="Q133" i="9"/>
  <c r="R133" i="9"/>
  <c r="R7" i="9"/>
  <c r="Q7" i="9"/>
  <c r="R132" i="9"/>
  <c r="Q132" i="9"/>
  <c r="R202" i="9"/>
  <c r="Q202" i="9"/>
  <c r="Q118" i="9"/>
  <c r="R118" i="9"/>
  <c r="R149" i="9"/>
  <c r="Q149" i="9"/>
  <c r="Q23" i="9"/>
  <c r="R23" i="9"/>
  <c r="R19" i="9"/>
  <c r="Q19" i="9"/>
  <c r="R39" i="9"/>
  <c r="Q39" i="9"/>
  <c r="R119" i="9"/>
  <c r="Q119" i="9"/>
  <c r="Q253" i="9"/>
  <c r="R253" i="9"/>
  <c r="Q173" i="9"/>
  <c r="R173" i="9"/>
  <c r="Q188" i="9"/>
  <c r="R188" i="9"/>
  <c r="R109" i="9"/>
  <c r="Q109" i="9"/>
  <c r="Q88" i="9"/>
  <c r="R88" i="9"/>
  <c r="R128" i="9"/>
  <c r="Q128" i="9"/>
  <c r="Q219" i="9"/>
  <c r="R219" i="9"/>
  <c r="Q203" i="9"/>
  <c r="R203" i="9"/>
  <c r="Q192" i="9"/>
  <c r="R192" i="9"/>
  <c r="R2" i="9"/>
  <c r="Q2" i="9"/>
  <c r="Q99" i="9"/>
  <c r="R99" i="9"/>
  <c r="Q62" i="9"/>
  <c r="R62" i="9"/>
  <c r="R103" i="9"/>
  <c r="Q103" i="9"/>
  <c r="R222" i="9"/>
  <c r="Q222" i="9"/>
  <c r="Q283" i="9"/>
  <c r="R283" i="9"/>
  <c r="R262" i="9"/>
  <c r="Q262" i="9"/>
  <c r="Q208" i="9"/>
  <c r="R208" i="9"/>
  <c r="Q182" i="9"/>
  <c r="R182" i="9"/>
  <c r="Q38" i="9"/>
  <c r="R38" i="9"/>
  <c r="Q159" i="9"/>
  <c r="R159" i="9"/>
  <c r="Q22" i="9"/>
  <c r="R22" i="9"/>
  <c r="Q303" i="9"/>
  <c r="R303" i="9"/>
  <c r="Q83" i="9"/>
  <c r="R83" i="9"/>
  <c r="Q98" i="9"/>
  <c r="R98" i="9"/>
  <c r="R78" i="9"/>
  <c r="Q78" i="9"/>
  <c r="R49" i="9"/>
  <c r="Q49" i="9"/>
  <c r="R267" i="9"/>
  <c r="Q267" i="9"/>
  <c r="Q162" i="9"/>
  <c r="R162" i="9"/>
  <c r="R12" i="9"/>
  <c r="Q12" i="9"/>
  <c r="Q172" i="9"/>
  <c r="R172" i="9"/>
  <c r="Q288" i="9"/>
  <c r="R288" i="9"/>
  <c r="Q299" i="9"/>
  <c r="R299" i="9"/>
  <c r="R247" i="9"/>
  <c r="Q247" i="9"/>
  <c r="R3" i="9"/>
  <c r="Q3" i="9"/>
  <c r="T1" i="9" a="1"/>
  <c r="T1" i="9" s="1"/>
  <c r="Q263" i="9"/>
  <c r="R263" i="9"/>
  <c r="Q72" i="9"/>
  <c r="R72" i="9"/>
  <c r="Q33" i="9"/>
  <c r="R33" i="9"/>
  <c r="Q63" i="9"/>
  <c r="R63" i="9"/>
  <c r="R168" i="9"/>
  <c r="Q168" i="9"/>
  <c r="R179" i="9"/>
  <c r="Q179" i="9"/>
  <c r="R52" i="9"/>
  <c r="Q52" i="9"/>
  <c r="R258" i="9"/>
  <c r="Q258" i="9"/>
  <c r="Q239" i="9"/>
  <c r="R239" i="9"/>
  <c r="Q79" i="9"/>
  <c r="R79" i="9"/>
  <c r="R73" i="9"/>
  <c r="Q73" i="9"/>
  <c r="Q13" i="9"/>
  <c r="R13" i="9"/>
  <c r="Q193" i="9"/>
  <c r="R193" i="9"/>
  <c r="R279" i="9"/>
  <c r="Q279" i="9"/>
  <c r="R92" i="9"/>
  <c r="Q92" i="9"/>
  <c r="Q268" i="9"/>
  <c r="R268" i="9"/>
  <c r="R308" i="9"/>
  <c r="Q308" i="9"/>
  <c r="R153" i="9"/>
  <c r="Q153" i="9"/>
  <c r="Q302" i="9"/>
  <c r="R302" i="9"/>
  <c r="R137" i="9"/>
  <c r="Q137" i="9"/>
  <c r="Q269" i="9"/>
  <c r="R269" i="9"/>
  <c r="Q138" i="9"/>
  <c r="R138" i="9"/>
  <c r="Q142" i="9"/>
  <c r="R142" i="9"/>
  <c r="R292" i="9"/>
  <c r="Q292" i="9"/>
  <c r="Q108" i="9"/>
  <c r="R108" i="9"/>
  <c r="Q139" i="9"/>
  <c r="R139" i="9"/>
  <c r="R43" i="9"/>
  <c r="Q43" i="9"/>
  <c r="R293" i="9"/>
  <c r="Q293" i="9"/>
  <c r="R248" i="9"/>
  <c r="Q248" i="9"/>
  <c r="R89" i="9"/>
  <c r="Q89" i="9"/>
  <c r="R143" i="9"/>
  <c r="Q143" i="9"/>
  <c r="Q112" i="9"/>
  <c r="R112" i="9"/>
  <c r="Q47" i="9"/>
  <c r="R47" i="9"/>
  <c r="R58" i="9"/>
  <c r="Q58" i="9"/>
  <c r="Q68" i="9"/>
  <c r="R68" i="9"/>
  <c r="Q157" i="9"/>
  <c r="R157" i="9"/>
  <c r="Q178" i="9"/>
  <c r="R178" i="9"/>
  <c r="R259" i="9"/>
  <c r="Q259" i="9"/>
  <c r="R129" i="9"/>
  <c r="Q129" i="9"/>
  <c r="R242" i="9"/>
  <c r="Q242" i="9"/>
  <c r="R8" i="9"/>
  <c r="Q8" i="9"/>
  <c r="R209" i="9"/>
  <c r="Q209" i="9"/>
  <c r="Q233" i="9"/>
  <c r="R233" i="9"/>
  <c r="Q249" i="9"/>
  <c r="R249" i="9"/>
  <c r="R228" i="9"/>
  <c r="Q228" i="9"/>
  <c r="R223" i="9"/>
  <c r="Q223" i="9"/>
  <c r="Q48" i="9"/>
  <c r="R48" i="9"/>
  <c r="Q9" i="9"/>
  <c r="R9" i="9"/>
  <c r="Q273" i="9"/>
  <c r="R273" i="9"/>
  <c r="Q229" i="9"/>
  <c r="R229" i="9"/>
  <c r="Q232" i="9"/>
  <c r="R232" i="9"/>
  <c r="R102" i="9"/>
  <c r="Q102" i="9"/>
  <c r="Q87" i="9"/>
  <c r="R87" i="9"/>
  <c r="R183" i="9"/>
  <c r="Q183" i="9"/>
  <c r="R307" i="9"/>
  <c r="Q307" i="9"/>
  <c r="Q148" i="9"/>
  <c r="R148" i="9"/>
  <c r="Q59" i="9"/>
  <c r="R59" i="9"/>
  <c r="Q252" i="9"/>
  <c r="R252" i="9"/>
  <c r="R113" i="9"/>
  <c r="Q113" i="9"/>
  <c r="R297" i="9"/>
  <c r="Q297" i="9"/>
  <c r="R198" i="9"/>
  <c r="Q198" i="9"/>
  <c r="R238" i="9"/>
  <c r="Q238" i="9"/>
  <c r="Q187" i="9"/>
  <c r="R187" i="9"/>
  <c r="R69" i="9"/>
  <c r="Q69" i="9"/>
  <c r="R169" i="9"/>
  <c r="Q169" i="9"/>
  <c r="AV2" i="9"/>
  <c r="Q152" i="9"/>
  <c r="R152" i="9"/>
  <c r="R82" i="9"/>
  <c r="Q82" i="9"/>
  <c r="Q163" i="9"/>
  <c r="R163" i="9"/>
  <c r="AA361" i="9"/>
  <c r="AA143" i="9"/>
  <c r="AA167" i="9"/>
  <c r="AA82" i="9"/>
  <c r="AA210" i="9"/>
  <c r="AA225" i="9"/>
  <c r="AA76" i="9"/>
  <c r="AA8" i="9"/>
  <c r="AA95" i="9"/>
  <c r="AA38" i="9"/>
  <c r="AA285" i="9"/>
  <c r="AA260" i="9"/>
  <c r="AA158" i="9"/>
  <c r="AA59" i="9"/>
  <c r="AA194" i="9"/>
  <c r="AA13" i="9"/>
  <c r="AA32" i="9"/>
  <c r="AA69" i="9"/>
  <c r="AA232" i="9"/>
  <c r="AA264" i="9"/>
  <c r="AA178" i="9"/>
  <c r="AA274" i="9"/>
  <c r="AA258" i="9"/>
  <c r="AA164" i="9"/>
  <c r="AA180" i="9"/>
  <c r="AA56" i="9"/>
  <c r="AA153" i="9"/>
  <c r="AA284" i="9"/>
  <c r="AA142" i="9"/>
  <c r="AA243" i="9"/>
  <c r="AA193" i="9"/>
  <c r="AA229" i="9"/>
  <c r="AA18" i="9"/>
  <c r="AA15" i="9"/>
  <c r="AA7" i="9"/>
  <c r="AA257" i="9"/>
  <c r="AA74" i="9"/>
  <c r="AA182" i="9"/>
  <c r="AA123" i="9"/>
  <c r="AA255" i="9"/>
  <c r="AA288" i="9"/>
  <c r="AA12" i="9"/>
  <c r="AA157" i="9"/>
  <c r="AA269" i="9"/>
  <c r="AA362" i="9"/>
  <c r="AA249" i="9"/>
  <c r="AA235" i="9"/>
  <c r="AA110" i="9"/>
  <c r="AA107" i="9"/>
  <c r="AA97" i="9"/>
  <c r="AA163" i="9"/>
  <c r="AA293" i="9"/>
  <c r="AA188" i="9"/>
  <c r="AA308" i="9"/>
  <c r="AA276" i="9"/>
  <c r="AA181" i="9"/>
  <c r="AA128" i="9"/>
  <c r="AA195" i="9"/>
  <c r="AA6" i="9"/>
  <c r="AA334" i="9"/>
  <c r="AA118" i="9"/>
  <c r="AA305" i="9"/>
  <c r="AA132" i="9"/>
  <c r="AA28" i="9"/>
  <c r="AA299" i="9"/>
  <c r="AA357" i="9"/>
  <c r="AA209" i="9"/>
  <c r="AA152" i="9"/>
  <c r="AA287" i="9"/>
  <c r="AA224" i="9"/>
  <c r="AA35" i="9"/>
  <c r="AA192" i="9"/>
  <c r="AA146" i="9"/>
  <c r="AA29" i="9"/>
  <c r="AA44" i="9"/>
  <c r="AA272" i="9"/>
  <c r="AA144" i="9"/>
  <c r="AA134" i="9"/>
  <c r="AA176" i="9"/>
  <c r="AA117" i="9"/>
  <c r="AA105" i="9"/>
  <c r="AA72" i="9"/>
  <c r="AA67" i="9"/>
  <c r="AA283" i="9"/>
  <c r="AA126" i="9"/>
  <c r="AA183" i="9"/>
  <c r="AA170" i="9"/>
  <c r="AA266" i="9"/>
  <c r="AA98" i="9"/>
  <c r="AA252" i="9"/>
  <c r="AA165" i="9"/>
  <c r="AA14" i="9"/>
  <c r="AA186" i="9"/>
  <c r="AA87" i="9"/>
  <c r="AA62" i="9"/>
  <c r="AA245" i="9"/>
  <c r="AA109" i="9"/>
  <c r="AA141" i="9"/>
  <c r="AA140" i="9"/>
  <c r="AA171" i="9"/>
  <c r="AA196" i="9"/>
  <c r="AA286" i="9"/>
  <c r="AA187" i="9"/>
  <c r="AA108" i="9"/>
  <c r="AA133" i="9"/>
  <c r="AA184" i="9"/>
  <c r="AA242" i="9"/>
  <c r="AA250" i="9"/>
  <c r="AA127" i="9"/>
  <c r="AA248" i="9"/>
  <c r="AA214" i="9"/>
  <c r="AA154" i="9"/>
  <c r="AA24" i="9"/>
  <c r="AA156" i="9"/>
  <c r="AA129" i="9"/>
  <c r="AA204" i="9"/>
  <c r="AA145" i="9"/>
  <c r="AA49" i="9"/>
  <c r="AA45" i="9"/>
  <c r="AA297" i="9"/>
  <c r="AA363" i="9"/>
  <c r="AA218" i="9"/>
  <c r="AA36" i="9"/>
  <c r="AA207" i="9"/>
  <c r="AA228" i="9"/>
  <c r="AA236" i="9"/>
  <c r="AA88" i="9"/>
  <c r="AA200" i="9"/>
  <c r="AA332" i="9"/>
  <c r="AA366" i="9"/>
  <c r="AA307" i="9"/>
  <c r="AA64" i="9"/>
  <c r="AA253" i="9"/>
  <c r="AA175" i="9"/>
  <c r="AA42" i="9"/>
  <c r="AA25" i="9"/>
  <c r="AA247" i="9"/>
  <c r="AA289" i="9"/>
  <c r="AA93" i="9"/>
  <c r="AA336" i="9"/>
  <c r="AA100" i="9"/>
  <c r="AA115" i="9"/>
  <c r="AA16" i="9"/>
  <c r="AA259" i="9"/>
  <c r="AA34" i="9"/>
  <c r="AA106" i="9"/>
  <c r="AA96" i="9"/>
  <c r="AA219" i="9"/>
  <c r="AA213" i="9"/>
  <c r="AA33" i="9"/>
  <c r="AA275" i="9"/>
  <c r="AA68" i="9"/>
  <c r="AA365" i="9"/>
  <c r="AA22" i="9"/>
  <c r="AA86" i="9"/>
  <c r="AA368" i="9"/>
  <c r="AA265" i="9"/>
  <c r="AA66" i="9"/>
  <c r="AA122" i="9"/>
  <c r="AA92" i="9"/>
  <c r="AA268" i="9"/>
  <c r="AA168" i="9"/>
  <c r="AA296" i="9"/>
  <c r="AA65" i="9"/>
  <c r="AA99" i="9"/>
  <c r="AA238" i="9"/>
  <c r="AA179" i="9"/>
  <c r="AA302" i="9"/>
  <c r="AA43" i="9"/>
  <c r="AA262" i="9"/>
  <c r="AA279" i="9"/>
  <c r="AA155" i="9"/>
  <c r="AA212" i="9"/>
  <c r="AA4" i="9"/>
  <c r="AA254" i="9"/>
  <c r="AA138" i="9"/>
  <c r="AA304" i="9"/>
  <c r="AA46" i="9"/>
  <c r="AA267" i="9"/>
  <c r="AA337" i="9"/>
  <c r="AA159" i="9"/>
  <c r="AA103" i="9"/>
  <c r="AA77" i="9"/>
  <c r="AA111" i="9"/>
  <c r="AA94" i="9"/>
  <c r="AA190" i="9"/>
  <c r="AA223" i="9"/>
  <c r="AA83" i="9"/>
  <c r="AA237" i="9"/>
  <c r="AA137" i="9"/>
  <c r="AA139" i="9"/>
  <c r="AA104" i="9"/>
  <c r="AA306" i="9"/>
  <c r="AA331" i="9"/>
  <c r="AA208" i="9"/>
  <c r="AA173" i="9"/>
  <c r="AA135" i="9"/>
  <c r="AA298" i="9"/>
  <c r="AA292" i="9"/>
  <c r="AA202" i="9"/>
  <c r="AA233" i="9"/>
  <c r="AA367" i="9"/>
  <c r="AA26" i="9"/>
  <c r="AA39" i="9"/>
  <c r="AA295" i="9"/>
  <c r="AA227" i="9"/>
  <c r="AA185" i="9"/>
  <c r="AA303" i="9"/>
  <c r="AA217" i="9"/>
  <c r="AA358" i="9"/>
  <c r="AA234" i="9"/>
  <c r="AA203" i="9"/>
  <c r="AA37" i="9"/>
  <c r="AA149" i="9"/>
  <c r="AA79" i="9"/>
  <c r="AA89" i="9"/>
  <c r="AA17" i="9"/>
  <c r="AA327" i="9"/>
  <c r="AA78" i="9"/>
  <c r="AA220" i="9"/>
  <c r="AA63" i="9"/>
  <c r="AA113" i="9"/>
  <c r="AA239" i="9"/>
  <c r="AA189" i="9"/>
  <c r="AA27" i="9"/>
  <c r="AA177" i="9"/>
  <c r="AA277" i="9"/>
  <c r="AA199" i="9"/>
  <c r="AA166" i="9"/>
  <c r="AA169" i="9"/>
  <c r="AA9" i="9"/>
  <c r="AA162" i="9"/>
  <c r="AA147" i="9"/>
  <c r="AA330" i="9"/>
  <c r="AA205" i="9"/>
  <c r="AA222" i="9"/>
  <c r="AA102" i="9"/>
  <c r="AA240" i="9"/>
  <c r="AA282" i="9"/>
  <c r="AA125" i="9"/>
  <c r="AA54" i="9"/>
  <c r="AA23" i="9"/>
  <c r="AA174" i="9"/>
  <c r="AA216" i="9"/>
  <c r="AA57" i="9"/>
  <c r="AA55" i="9"/>
  <c r="AA326" i="9"/>
  <c r="AA335" i="9"/>
  <c r="AA119" i="9"/>
  <c r="AA256" i="9"/>
  <c r="AA58" i="9"/>
  <c r="AA206" i="9"/>
  <c r="AA198" i="9"/>
  <c r="AA75" i="9"/>
  <c r="AA53" i="9"/>
  <c r="AA221" i="9"/>
  <c r="AA215" i="9"/>
  <c r="AA148" i="9"/>
  <c r="AA114" i="9"/>
  <c r="AA5" i="9"/>
  <c r="AA48" i="9"/>
  <c r="AA85" i="9"/>
  <c r="AA246" i="9"/>
  <c r="AA101" i="9"/>
  <c r="AA226" i="9"/>
  <c r="AA263" i="9"/>
  <c r="AA47" i="9"/>
  <c r="AA84" i="9"/>
  <c r="AA278" i="9"/>
  <c r="AA197" i="9"/>
  <c r="AA2" i="9"/>
  <c r="AA52" i="9"/>
  <c r="AA230" i="9"/>
  <c r="AA19" i="9"/>
  <c r="AA112" i="9"/>
  <c r="AA124" i="9"/>
  <c r="AA73" i="9"/>
  <c r="AA116" i="9"/>
  <c r="AA244" i="9"/>
  <c r="AA136" i="9"/>
  <c r="AA172" i="9"/>
  <c r="AA273" i="9"/>
  <c r="AA309" i="9"/>
  <c r="AA294" i="9"/>
  <c r="AA3" i="9"/>
  <c r="AN110" i="9" l="1"/>
  <c r="AN3" i="9"/>
  <c r="AN137" i="9"/>
  <c r="AN115" i="9"/>
  <c r="AN62" i="9"/>
  <c r="AN102" i="9"/>
  <c r="AN235" i="9"/>
  <c r="AN294" i="9"/>
  <c r="AN237" i="9"/>
  <c r="AN100" i="9"/>
  <c r="AN87" i="9"/>
  <c r="AN222" i="9"/>
  <c r="AN249" i="9"/>
  <c r="AN309" i="9"/>
  <c r="AN83" i="9"/>
  <c r="AN336" i="9"/>
  <c r="AN186" i="9"/>
  <c r="AN205" i="9"/>
  <c r="AN362" i="9"/>
  <c r="AN273" i="9"/>
  <c r="AN223" i="9"/>
  <c r="AN93" i="9"/>
  <c r="AN14" i="9"/>
  <c r="AN330" i="9"/>
  <c r="AN269" i="9"/>
  <c r="AN172" i="9"/>
  <c r="AN190" i="9"/>
  <c r="AN289" i="9"/>
  <c r="AN165" i="9"/>
  <c r="AN147" i="9"/>
  <c r="AN157" i="9"/>
  <c r="AN136" i="9"/>
  <c r="AN94" i="9"/>
  <c r="AN247" i="9"/>
  <c r="AN252" i="9"/>
  <c r="AN162" i="9"/>
  <c r="AN12" i="9"/>
  <c r="AN244" i="9"/>
  <c r="AN111" i="9"/>
  <c r="AN25" i="9"/>
  <c r="AN98" i="9"/>
  <c r="AN9" i="9"/>
  <c r="AN288" i="9"/>
  <c r="AN116" i="9"/>
  <c r="AN77" i="9"/>
  <c r="AN42" i="9"/>
  <c r="AN266" i="9"/>
  <c r="AN169" i="9"/>
  <c r="AN255" i="9"/>
  <c r="AN73" i="9"/>
  <c r="AN103" i="9"/>
  <c r="AN175" i="9"/>
  <c r="AN170" i="9"/>
  <c r="AN166" i="9"/>
  <c r="AN123" i="9"/>
  <c r="AN124" i="9"/>
  <c r="AN159" i="9"/>
  <c r="AN253" i="9"/>
  <c r="AN183" i="9"/>
  <c r="AN199" i="9"/>
  <c r="AN182" i="9"/>
  <c r="AN112" i="9"/>
  <c r="AN337" i="9"/>
  <c r="AN64" i="9"/>
  <c r="AN126" i="9"/>
  <c r="AN277" i="9"/>
  <c r="AN74" i="9"/>
  <c r="AN19" i="9"/>
  <c r="AN267" i="9"/>
  <c r="AN307" i="9"/>
  <c r="AN283" i="9"/>
  <c r="AN177" i="9"/>
  <c r="AN257" i="9"/>
  <c r="AN230" i="9"/>
  <c r="AN46" i="9"/>
  <c r="AN366" i="9"/>
  <c r="AN67" i="9"/>
  <c r="AN27" i="9"/>
  <c r="AN7" i="9"/>
  <c r="AN52" i="9"/>
  <c r="AN304" i="9"/>
  <c r="AN332" i="9"/>
  <c r="AN72" i="9"/>
  <c r="AN189" i="9"/>
  <c r="AN15" i="9"/>
  <c r="AN2" i="9"/>
  <c r="AM2" i="9" s="1"/>
  <c r="AN138" i="9"/>
  <c r="AN200" i="9"/>
  <c r="AN105" i="9"/>
  <c r="AN239" i="9"/>
  <c r="AN18" i="9"/>
  <c r="AN197" i="9"/>
  <c r="AN254" i="9"/>
  <c r="AN88" i="9"/>
  <c r="AN117" i="9"/>
  <c r="AN113" i="9"/>
  <c r="AN229" i="9"/>
  <c r="AN278" i="9"/>
  <c r="AN4" i="9"/>
  <c r="AN236" i="9"/>
  <c r="AN176" i="9"/>
  <c r="AN63" i="9"/>
  <c r="AN193" i="9"/>
  <c r="AN84" i="9"/>
  <c r="AN212" i="9"/>
  <c r="AN228" i="9"/>
  <c r="AN134" i="9"/>
  <c r="AN220" i="9"/>
  <c r="AN243" i="9"/>
  <c r="AN47" i="9"/>
  <c r="AN155" i="9"/>
  <c r="AN207" i="9"/>
  <c r="AN144" i="9"/>
  <c r="AN78" i="9"/>
  <c r="AN142" i="9"/>
  <c r="AN263" i="9"/>
  <c r="AN279" i="9"/>
  <c r="AN36" i="9"/>
  <c r="AN272" i="9"/>
  <c r="AN327" i="9"/>
  <c r="AN284" i="9"/>
  <c r="AN226" i="9"/>
  <c r="AN262" i="9"/>
  <c r="AN218" i="9"/>
  <c r="AN44" i="9"/>
  <c r="AN17" i="9"/>
  <c r="AN153" i="9"/>
  <c r="AN101" i="9"/>
  <c r="AN43" i="9"/>
  <c r="AN363" i="9"/>
  <c r="AN29" i="9"/>
  <c r="AN89" i="9"/>
  <c r="AN56" i="9"/>
  <c r="AN246" i="9"/>
  <c r="AN302" i="9"/>
  <c r="AN297" i="9"/>
  <c r="AN146" i="9"/>
  <c r="AN79" i="9"/>
  <c r="AN180" i="9"/>
  <c r="AN85" i="9"/>
  <c r="AN179" i="9"/>
  <c r="AN45" i="9"/>
  <c r="AN192" i="9"/>
  <c r="AN149" i="9"/>
  <c r="AN164" i="9"/>
  <c r="AN48" i="9"/>
  <c r="AN238" i="9"/>
  <c r="AN49" i="9"/>
  <c r="AN35" i="9"/>
  <c r="AN37" i="9"/>
  <c r="AN258" i="9"/>
  <c r="AN5" i="9"/>
  <c r="AN99" i="9"/>
  <c r="AN145" i="9"/>
  <c r="AN224" i="9"/>
  <c r="AN203" i="9"/>
  <c r="AN274" i="9"/>
  <c r="AN114" i="9"/>
  <c r="AN65" i="9"/>
  <c r="AN204" i="9"/>
  <c r="AN287" i="9"/>
  <c r="AN234" i="9"/>
  <c r="AN178" i="9"/>
  <c r="AN148" i="9"/>
  <c r="AN296" i="9"/>
  <c r="AN129" i="9"/>
  <c r="AN152" i="9"/>
  <c r="AN358" i="9"/>
  <c r="AN264" i="9"/>
  <c r="AN215" i="9"/>
  <c r="AN168" i="9"/>
  <c r="AN156" i="9"/>
  <c r="AN209" i="9"/>
  <c r="AN217" i="9"/>
  <c r="AN232" i="9"/>
  <c r="AN221" i="9"/>
  <c r="AN268" i="9"/>
  <c r="AN24" i="9"/>
  <c r="AN357" i="9"/>
  <c r="AN303" i="9"/>
  <c r="AN69" i="9"/>
  <c r="AN53" i="9"/>
  <c r="AN92" i="9"/>
  <c r="AN154" i="9"/>
  <c r="AN299" i="9"/>
  <c r="AN185" i="9"/>
  <c r="AN32" i="9"/>
  <c r="AN75" i="9"/>
  <c r="AN122" i="9"/>
  <c r="AN214" i="9"/>
  <c r="AN28" i="9"/>
  <c r="AN227" i="9"/>
  <c r="AN13" i="9"/>
  <c r="AN198" i="9"/>
  <c r="AN66" i="9"/>
  <c r="AN248" i="9"/>
  <c r="AN132" i="9"/>
  <c r="AN295" i="9"/>
  <c r="AN194" i="9"/>
  <c r="AN206" i="9"/>
  <c r="AN265" i="9"/>
  <c r="AN127" i="9"/>
  <c r="AN305" i="9"/>
  <c r="AN39" i="9"/>
  <c r="AN59" i="9"/>
  <c r="AN58" i="9"/>
  <c r="AN368" i="9"/>
  <c r="AN250" i="9"/>
  <c r="AN118" i="9"/>
  <c r="AN26" i="9"/>
  <c r="AN158" i="9"/>
  <c r="AN256" i="9"/>
  <c r="AN86" i="9"/>
  <c r="AN242" i="9"/>
  <c r="AN334" i="9"/>
  <c r="AN367" i="9"/>
  <c r="AN260" i="9"/>
  <c r="AN119" i="9"/>
  <c r="AN22" i="9"/>
  <c r="AN184" i="9"/>
  <c r="AN6" i="9"/>
  <c r="AN233" i="9"/>
  <c r="AN285" i="9"/>
  <c r="AN335" i="9"/>
  <c r="AN365" i="9"/>
  <c r="AN133" i="9"/>
  <c r="AN195" i="9"/>
  <c r="AN202" i="9"/>
  <c r="AN38" i="9"/>
  <c r="AN326" i="9"/>
  <c r="AN68" i="9"/>
  <c r="AN108" i="9"/>
  <c r="AN128" i="9"/>
  <c r="AN292" i="9"/>
  <c r="AN95" i="9"/>
  <c r="AN55" i="9"/>
  <c r="AN275" i="9"/>
  <c r="AN187" i="9"/>
  <c r="AN181" i="9"/>
  <c r="AN298" i="9"/>
  <c r="AN8" i="9"/>
  <c r="AN57" i="9"/>
  <c r="AN33" i="9"/>
  <c r="AN286" i="9"/>
  <c r="AN276" i="9"/>
  <c r="AN135" i="9"/>
  <c r="AN76" i="9"/>
  <c r="AN216" i="9"/>
  <c r="AN213" i="9"/>
  <c r="AN196" i="9"/>
  <c r="AN308" i="9"/>
  <c r="AN173" i="9"/>
  <c r="AN225" i="9"/>
  <c r="AN174" i="9"/>
  <c r="AN219" i="9"/>
  <c r="AN171" i="9"/>
  <c r="AN188" i="9"/>
  <c r="AN208" i="9"/>
  <c r="AN210" i="9"/>
  <c r="AN23" i="9"/>
  <c r="AN96" i="9"/>
  <c r="AN140" i="9"/>
  <c r="AN293" i="9"/>
  <c r="AN331" i="9"/>
  <c r="AN82" i="9"/>
  <c r="AN54" i="9"/>
  <c r="AN106" i="9"/>
  <c r="AN141" i="9"/>
  <c r="AN163" i="9"/>
  <c r="AN306" i="9"/>
  <c r="AN167" i="9"/>
  <c r="AN125" i="9"/>
  <c r="AN34" i="9"/>
  <c r="AN109" i="9"/>
  <c r="AN97" i="9"/>
  <c r="AN104" i="9"/>
  <c r="AN143" i="9"/>
  <c r="AN282" i="9"/>
  <c r="AN259" i="9"/>
  <c r="AN245" i="9"/>
  <c r="AN107" i="9"/>
  <c r="AN139" i="9"/>
  <c r="AN361" i="9"/>
  <c r="AN240" i="9"/>
  <c r="AN16"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<sst xmlns="http://schemas.openxmlformats.org/spreadsheetml/2006/main" count="1877" uniqueCount="462">
  <si>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</si>
  <si>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</si>
  <si>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</si>
  <si>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</si>
  <si>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</si>
  <si>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</si>
  <si>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</si>
  <si>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</si>
  <si>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</si>
  <si>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</si>
  <si>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</si>
  <si>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</si>
  <si>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</si>
  <si>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</si>
  <si>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</si>
  <si>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</si>
  <si>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</si>
  <si>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</si>
  <si>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</si>
  <si>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</si>
  <si>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</si>
  <si>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</si>
  <si>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</si>
  <si>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</si>
  <si>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</si>
  <si>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</si>
  <si>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</si>
  <si>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</si>
  <si>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</si>
  <si>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</si>
  <si>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</si>
  <si>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</si>
  <si>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</si>
  <si>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</si>
  <si>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</si>
  <si>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</si>
  <si>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</si>
  <si>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</si>
  <si>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</si>
  <si>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</si>
  <si>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</si>
  <si>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</si>
  <si>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</si>
  <si>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</si>
  <si>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</si>
  <si>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</si>
  <si>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</si>
  <si>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</si>
  <si>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</si>
  <si>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</si>
  <si>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</si>
  <si>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</si>
  <si>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</si>
  <si>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</si>
  <si>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</si>
  <si>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</si>
  <si>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</si>
  <si>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</si>
  <si>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</si>
  <si>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</si>
  <si>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</si>
  <si>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</si>
  <si>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</si>
  <si>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</si>
  <si>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</si>
  <si>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</si>
  <si>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</si>
  <si>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</si>
  <si>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</si>
  <si>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</si>
  <si>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</si>
  <si>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</si>
  <si>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</si>
  <si>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</si>
  <si>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</si>
  <si>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</si>
  <si>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</si>
  <si>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</si>
  <si>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</si>
  <si>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</si>
  <si>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</si>
  <si>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</si>
  <si>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</si>
  <si>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</si>
  <si>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</si>
  <si>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</si>
  <si>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</si>
  <si>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</si>
  <si>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</si>
  <si>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</si>
  <si>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</si>
  <si>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</si>
  <si>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</si>
  <si>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</si>
  <si>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</si>
  <si>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</si>
  <si>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</si>
  <si>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</si>
  <si>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</si>
  <si>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</si>
  <si>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</si>
  <si>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</si>
  <si>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</si>
  <si>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</si>
  <si>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</si>
  <si>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</si>
  <si>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</si>
  <si>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</si>
  <si>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</si>
  <si>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</si>
  <si>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</si>
  <si>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</si>
  <si>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</si>
  <si>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</si>
  <si>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</si>
  <si>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</si>
  <si>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</si>
  <si>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</si>
  <si>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</si>
  <si>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</si>
  <si>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</si>
  <si>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</si>
  <si>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</si>
  <si>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</si>
  <si>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</si>
  <si>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</si>
  <si>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</si>
  <si>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</si>
  <si>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</si>
  <si>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</si>
  <si>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</si>
  <si>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</si>
  <si>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</si>
  <si>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</si>
  <si>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</si>
  <si>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</si>
  <si>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</si>
  <si>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</si>
  <si>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</si>
  <si>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</si>
  <si>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</si>
  <si>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</si>
  <si>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</si>
  <si>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</si>
  <si>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</si>
  <si>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</si>
  <si>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</si>
  <si>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</si>
  <si>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</si>
  <si>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</si>
  <si>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</si>
  <si>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</si>
  <si>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</si>
  <si>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</si>
  <si>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</si>
  <si>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</si>
  <si>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</si>
  <si>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</si>
  <si>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</si>
  <si>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</si>
  <si>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</si>
  <si>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</si>
  <si>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</si>
  <si>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</si>
  <si>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</si>
  <si>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</si>
  <si>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</si>
  <si>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</si>
  <si>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</si>
  <si>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</si>
  <si>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</si>
  <si>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</si>
  <si>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</si>
  <si>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</si>
  <si>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</si>
  <si>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</si>
  <si>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</si>
  <si>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</si>
  <si>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</si>
  <si>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</si>
  <si>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</si>
  <si>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</si>
  <si>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</si>
  <si>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</si>
  <si>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</si>
  <si>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</si>
  <si>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</si>
  <si>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</si>
  <si>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</si>
  <si>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</si>
  <si>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</si>
  <si>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</si>
  <si>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</si>
  <si>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</si>
  <si>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</si>
  <si>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</si>
  <si>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</si>
  <si>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</si>
  <si>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</si>
  <si>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</si>
  <si>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</si>
  <si>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</si>
  <si>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</si>
  <si>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</si>
  <si>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</si>
  <si>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</si>
  <si>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</si>
  <si>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</si>
  <si>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</si>
  <si>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</si>
  <si>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</si>
  <si>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</si>
  <si>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</si>
  <si>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</si>
  <si>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</si>
  <si>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</si>
  <si>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</si>
  <si>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</si>
  <si>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</si>
  <si>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</si>
  <si>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</si>
  <si>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</si>
  <si>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</si>
  <si>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</si>
  <si>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</si>
  <si>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</si>
  <si>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</si>
  <si>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</si>
  <si>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</si>
  <si>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</si>
  <si>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</si>
  <si>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</si>
  <si>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</si>
  <si>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</si>
  <si>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</si>
  <si>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</si>
  <si>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</si>
  <si>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</si>
  <si>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</si>
  <si>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</si>
  <si>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</si>
  <si>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</si>
  <si>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</si>
  <si>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</si>
  <si>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</si>
  <si>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</si>
  <si>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</si>
  <si>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</si>
  <si>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</si>
  <si>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</si>
  <si>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</si>
  <si>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</si>
  <si>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</si>
  <si>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</si>
  <si>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</si>
  <si>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</si>
  <si>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</si>
  <si>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</si>
  <si>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</si>
  <si>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</si>
  <si>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</si>
  <si>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</si>
  <si>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</si>
  <si>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</si>
  <si>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</si>
  <si>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</si>
  <si>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</si>
  <si>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</si>
  <si>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</si>
  <si>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</si>
  <si>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</si>
  <si>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</si>
  <si>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</si>
  <si>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</si>
  <si>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</si>
  <si>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</si>
  <si>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</si>
  <si>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</si>
  <si>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</si>
  <si>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</si>
  <si>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</si>
  <si>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</si>
  <si>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</si>
  <si>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</si>
  <si>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</si>
  <si>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</si>
  <si>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</si>
  <si>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</si>
  <si>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</si>
  <si>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</si>
  <si>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</si>
  <si>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</si>
  <si>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</si>
  <si>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</si>
  <si>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</si>
  <si>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</si>
  <si>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</si>
  <si>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</si>
  <si>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</si>
  <si>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</si>
  <si>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</si>
  <si>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</si>
  <si>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</si>
  <si>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</si>
  <si>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</si>
  <si>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</si>
  <si>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</si>
  <si>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</si>
  <si>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</si>
  <si>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</si>
  <si>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</si>
  <si>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</si>
  <si>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</si>
  <si>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</si>
  <si>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</si>
  <si>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</si>
  <si>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</si>
  <si>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</si>
  <si>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</si>
  <si>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</si>
  <si>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</si>
  <si>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</si>
  <si>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</si>
  <si>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</si>
  <si>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</si>
  <si>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</si>
  <si>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</si>
  <si>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</si>
  <si>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</si>
  <si>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</si>
  <si>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</si>
  <si>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</si>
  <si>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</si>
  <si>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</si>
  <si>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</si>
  <si>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</si>
  <si>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</si>
  <si>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</si>
  <si>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</si>
  <si>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</si>
  <si>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</si>
  <si>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</si>
  <si>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</si>
  <si>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</si>
  <si>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</si>
  <si>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</si>
  <si>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</si>
  <si>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</si>
  <si>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</si>
  <si>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</si>
  <si>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</si>
  <si>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</si>
  <si>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</si>
  <si>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</si>
  <si>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</si>
  <si>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</si>
  <si>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</si>
  <si>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</si>
  <si>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</si>
  <si>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</si>
  <si>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</si>
  <si>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</si>
  <si>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</si>
  <si>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</si>
  <si>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</si>
  <si>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</si>
  <si>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</si>
  <si>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</si>
  <si>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</si>
  <si>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</si>
  <si>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</si>
  <si>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</si>
  <si>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</si>
  <si>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</si>
  <si>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</si>
  <si>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</si>
  <si>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</si>
  <si>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</si>
  <si>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</si>
  <si>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</si>
  <si>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</si>
  <si>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</si>
  <si>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</si>
  <si>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</si>
  <si>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</si>
  <si>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</si>
  <si>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</si>
  <si>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Actor3117</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</si>
  <si>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</si>
  <si>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</si>
  <si>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</si>
  <si>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</si>
  <si>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</si>
  <si>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</si>
  <si>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</si>
  <si>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</si>
  <si>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</si>
  <si>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</si>
  <si>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</si>
  <si>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Equip0402</t>
    <phoneticPr fontId="1" type="noConversion"/>
  </si>
  <si>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</si>
  <si>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</si>
  <si>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</si>
  <si>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</si>
  <si>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</si>
  <si>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</si>
  <si>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</si>
  <si>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</si>
  <si>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</si>
  <si>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</si>
  <si>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</si>
  <si>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</si>
  <si>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</si>
  <si>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</si>
  <si>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</si>
  <si>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</si>
  <si>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</si>
  <si>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</si>
  <si>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</si>
  <si>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</si>
  <si>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</si>
  <si>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</si>
  <si>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</si>
  <si>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</si>
  <si>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</si>
  <si>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슬로니카</t>
  </si>
  <si>
    <t>Actor3114</t>
  </si>
  <si>
    <t>Equip6101</t>
    <phoneticPr fontId="1" type="noConversion"/>
  </si>
  <si>
    <t>Equip2202</t>
    <phoneticPr fontId="1" type="noConversion"/>
  </si>
  <si>
    <t>DI</t>
    <phoneticPr fontId="1" type="noConversion"/>
  </si>
  <si>
    <t>Equip3401</t>
  </si>
  <si>
    <t>Actor2128</t>
  </si>
  <si>
    <t>Actor1141</t>
    <phoneticPr fontId="1" type="noConversion"/>
  </si>
  <si>
    <t>원더</t>
  </si>
  <si>
    <t>Actor0113</t>
    <phoneticPr fontId="1" type="noConversion"/>
  </si>
  <si>
    <t>Actor1109</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</si>
  <si>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</si>
  <si>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</si>
  <si>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</si>
  <si>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</si>
  <si>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</si>
  <si>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</si>
  <si>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</si>
  <si>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</si>
  <si>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</si>
  <si>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</si>
  <si>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</si>
  <si>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</si>
  <si>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</si>
  <si>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</si>
  <si>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</si>
  <si>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</si>
  <si>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</si>
  <si>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베이</t>
  </si>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</sst>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7.5455829789516553</v>
          </cell>
          <cell r="W2">
            <v>10.451981594977166</v>
          </cell>
          <cell r="X2">
            <v>11.32</v>
          </cell>
          <cell r="Y2">
            <v>15.68</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7.2753871146342082</v>
          </cell>
          <cell r="W3">
            <v>11.30121615832824</v>
          </cell>
          <cell r="X3">
            <v>10.91</v>
          </cell>
          <cell r="Y3">
            <v>16.95</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7.6807241977155112</v>
          </cell>
          <cell r="W4">
            <v>10.336757447446322</v>
          </cell>
          <cell r="X4">
            <v>16.87</v>
          </cell>
          <cell r="Y4">
            <v>22.7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7.1776459106985975</v>
          </cell>
          <cell r="W5">
            <v>11.440934196609877</v>
          </cell>
          <cell r="X5">
            <v>15.76</v>
          </cell>
          <cell r="Y5">
            <v>25.13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7.6377110688429326</v>
          </cell>
          <cell r="W6">
            <v>10.554526761879986</v>
          </cell>
          <cell r="X6">
            <v>27.01</v>
          </cell>
          <cell r="Y6">
            <v>37.33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6.6926760731955</v>
          </cell>
          <cell r="W7">
            <v>11.395232751758332</v>
          </cell>
          <cell r="X7">
            <v>23.67</v>
          </cell>
          <cell r="Y7">
            <v>40.299999999999997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7.7441340875648192</v>
          </cell>
          <cell r="W8">
            <v>10.606913831214987</v>
          </cell>
          <cell r="X8">
            <v>53.38</v>
          </cell>
          <cell r="Y8">
            <v>73.11</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6.8226768895557672</v>
          </cell>
          <cell r="W9">
            <v>11.191255110146793</v>
          </cell>
          <cell r="X9">
            <v>47.03</v>
          </cell>
          <cell r="Y9">
            <v>77.14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7.758954976425751</v>
          </cell>
          <cell r="W10">
            <v>10.595938574524334</v>
          </cell>
          <cell r="X10">
            <v>114.64</v>
          </cell>
          <cell r="Y10">
            <v>156.55000000000001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6.7084516575715272</v>
          </cell>
          <cell r="W11">
            <v>11.570686699194278</v>
          </cell>
          <cell r="X11">
            <v>99.11</v>
          </cell>
          <cell r="Y11">
            <v>170.95</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7.6191176280086461</v>
          </cell>
          <cell r="W12">
            <v>10.983323997220012</v>
          </cell>
          <cell r="X12">
            <v>146.71</v>
          </cell>
          <cell r="Y12">
            <v>211.49</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7.1881809989567351</v>
          </cell>
          <cell r="W13">
            <v>11.452692980246777</v>
          </cell>
          <cell r="X13">
            <v>138.41</v>
          </cell>
          <cell r="Y13">
            <v>220.53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7.5749901852286836</v>
          </cell>
          <cell r="W14">
            <v>10.848594159432659</v>
          </cell>
          <cell r="X14">
            <v>190.09</v>
          </cell>
          <cell r="Y14">
            <v>272.25</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7.6983860231461367</v>
          </cell>
          <cell r="W15">
            <v>10.56823680597082</v>
          </cell>
          <cell r="X15">
            <v>11.55</v>
          </cell>
          <cell r="Y15">
            <v>15.85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7.3201391576480246</v>
          </cell>
          <cell r="W16">
            <v>11.875396630691251</v>
          </cell>
          <cell r="X16">
            <v>10.98</v>
          </cell>
          <cell r="Y16">
            <v>17.809999999999999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7.6198181880777316</v>
          </cell>
          <cell r="W17">
            <v>10.869007976085291</v>
          </cell>
          <cell r="X17">
            <v>16.73</v>
          </cell>
          <cell r="Y17">
            <v>23.87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7.130799120092659</v>
          </cell>
          <cell r="W18">
            <v>11.201115333956821</v>
          </cell>
          <cell r="X18">
            <v>15.66</v>
          </cell>
          <cell r="Y18">
            <v>24.6</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7.5898500426346143</v>
          </cell>
          <cell r="W19">
            <v>10.386269408404663</v>
          </cell>
          <cell r="X19">
            <v>26.84</v>
          </cell>
          <cell r="Y19">
            <v>36.74</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6.6083290112443205</v>
          </cell>
          <cell r="W20">
            <v>11.689704686854828</v>
          </cell>
          <cell r="X20">
            <v>23.37</v>
          </cell>
          <cell r="Y20">
            <v>41.35</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7.5656669860207462</v>
          </cell>
          <cell r="W21">
            <v>10.862761006932596</v>
          </cell>
          <cell r="X21">
            <v>52.15</v>
          </cell>
          <cell r="Y21">
            <v>74.87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6.6112816346204282</v>
          </cell>
          <cell r="W22">
            <v>11.505996269121834</v>
          </cell>
          <cell r="X22">
            <v>45.57</v>
          </cell>
          <cell r="Y22">
            <v>79.3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7.6127338204228741</v>
          </cell>
          <cell r="W23">
            <v>10.733185084489039</v>
          </cell>
          <cell r="X23">
            <v>112.48</v>
          </cell>
          <cell r="Y23">
            <v>158.58000000000001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7.2155901461307801</v>
          </cell>
          <cell r="W24">
            <v>11.394603462597326</v>
          </cell>
          <cell r="X24">
            <v>106.61</v>
          </cell>
          <cell r="Y24">
            <v>168.35</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8.2027442866277305</v>
          </cell>
          <cell r="W25">
            <v>10.529457864675402</v>
          </cell>
          <cell r="X25">
            <v>157.94999999999999</v>
          </cell>
          <cell r="Y25">
            <v>202.75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6.6792936561856315</v>
          </cell>
          <cell r="W26">
            <v>11.880836765002872</v>
          </cell>
          <cell r="X26">
            <v>128.61000000000001</v>
          </cell>
          <cell r="Y26">
            <v>228.77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7.4131990437220381</v>
          </cell>
          <cell r="W27">
            <v>10.862697319682937</v>
          </cell>
          <cell r="X27">
            <v>186.03</v>
          </cell>
          <cell r="Y27">
            <v>272.60000000000002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8.0986477664301635</v>
          </cell>
          <cell r="W28">
            <v>10.407318184737843</v>
          </cell>
          <cell r="X28">
            <v>12.15</v>
          </cell>
          <cell r="Y28">
            <v>15.61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7.0918214324210718</v>
          </cell>
          <cell r="W29">
            <v>11.847270700284176</v>
          </cell>
          <cell r="X29">
            <v>10.64</v>
          </cell>
          <cell r="Y29">
            <v>17.77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7.4323828428545422</v>
          </cell>
          <cell r="W30">
            <v>10.567021822682328</v>
          </cell>
          <cell r="X30">
            <v>16.32</v>
          </cell>
          <cell r="Y30">
            <v>23.21</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7.1408900147328254</v>
          </cell>
          <cell r="W31">
            <v>11.503740111602687</v>
          </cell>
          <cell r="X31">
            <v>15.68</v>
          </cell>
          <cell r="Y31">
            <v>25.26</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7.8931992115389367</v>
          </cell>
          <cell r="W32">
            <v>11.069415956722802</v>
          </cell>
          <cell r="X32">
            <v>27.92</v>
          </cell>
          <cell r="Y32">
            <v>39.15</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7.1918487544962399</v>
          </cell>
          <cell r="W33">
            <v>11.476367332392204</v>
          </cell>
          <cell r="X33">
            <v>25.44</v>
          </cell>
          <cell r="Y33">
            <v>40.590000000000003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7.5184919845764515</v>
          </cell>
          <cell r="W34">
            <v>10.573619317556982</v>
          </cell>
          <cell r="X34">
            <v>51.82</v>
          </cell>
          <cell r="Y34">
            <v>72.88</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7.1265440499287891</v>
          </cell>
          <cell r="W35">
            <v>11.242267282658201</v>
          </cell>
          <cell r="X35">
            <v>49.12</v>
          </cell>
          <cell r="Y35">
            <v>77.489999999999995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8.0561073806478518</v>
          </cell>
          <cell r="W36">
            <v>10.972471512367566</v>
          </cell>
          <cell r="X36">
            <v>119.03</v>
          </cell>
          <cell r="Y36">
            <v>162.11000000000001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7.2391073194722617</v>
          </cell>
          <cell r="W37">
            <v>11.7217331837358</v>
          </cell>
          <cell r="X37">
            <v>106.95</v>
          </cell>
          <cell r="Y37">
            <v>173.18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7.7081059459526733</v>
          </cell>
          <cell r="W38">
            <v>10.956798644199344</v>
          </cell>
          <cell r="X38">
            <v>148.41999999999999</v>
          </cell>
          <cell r="Y38">
            <v>210.98</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6.8800416310662493</v>
          </cell>
          <cell r="W39">
            <v>11.720644430865145</v>
          </cell>
          <cell r="X39">
            <v>132.47999999999999</v>
          </cell>
          <cell r="Y39">
            <v>225.69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8.1613355960051202</v>
          </cell>
          <cell r="W40">
            <v>11.068448414236522</v>
          </cell>
          <cell r="X40">
            <v>204.81</v>
          </cell>
          <cell r="Y40">
            <v>277.76</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7.5678567707806144</v>
          </cell>
          <cell r="W41">
            <v>10.856819361803195</v>
          </cell>
          <cell r="X41">
            <v>11.35</v>
          </cell>
          <cell r="Y41">
            <v>16.29</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7.3185625942559644</v>
          </cell>
          <cell r="W42">
            <v>11.395393581006646</v>
          </cell>
          <cell r="X42">
            <v>10.98</v>
          </cell>
          <cell r="Y42">
            <v>17.09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7.6649907535016695</v>
          </cell>
          <cell r="W43">
            <v>10.489692374375467</v>
          </cell>
          <cell r="X43">
            <v>16.829999999999998</v>
          </cell>
          <cell r="Y43">
            <v>23.04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7.0736549839215481</v>
          </cell>
          <cell r="W44">
            <v>11.147235567198397</v>
          </cell>
          <cell r="X44">
            <v>15.53</v>
          </cell>
          <cell r="Y44">
            <v>24.48</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7.4414207444458356</v>
          </cell>
          <cell r="W45">
            <v>10.609643326923388</v>
          </cell>
          <cell r="X45">
            <v>26.32</v>
          </cell>
          <cell r="Y45">
            <v>37.53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6.7186249540388649</v>
          </cell>
          <cell r="W46">
            <v>11.586467460788791</v>
          </cell>
          <cell r="X46">
            <v>23.76</v>
          </cell>
          <cell r="Y46">
            <v>40.98</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8.0480124418525971</v>
          </cell>
          <cell r="W47">
            <v>10.933026175527276</v>
          </cell>
          <cell r="X47">
            <v>55.47</v>
          </cell>
          <cell r="Y47">
            <v>75.36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6.8080989821939335</v>
          </cell>
          <cell r="W48">
            <v>11.588154576068877</v>
          </cell>
          <cell r="X48">
            <v>46.92</v>
          </cell>
          <cell r="Y48">
            <v>79.87</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7.6185060817654042</v>
          </cell>
          <cell r="W49">
            <v>10.926155046790361</v>
          </cell>
          <cell r="X49">
            <v>112.56</v>
          </cell>
          <cell r="Y49">
            <v>161.43</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6.9559355663591784</v>
          </cell>
          <cell r="W50">
            <v>11.213935735000941</v>
          </cell>
          <cell r="X50">
            <v>102.77</v>
          </cell>
          <cell r="Y50">
            <v>165.68</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7.9013616452715594</v>
          </cell>
          <cell r="W51">
            <v>10.872566950304542</v>
          </cell>
          <cell r="X51">
            <v>152.13999999999999</v>
          </cell>
          <cell r="Y51">
            <v>209.36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7.1395263125345405</v>
          </cell>
          <cell r="W52">
            <v>11.85926187704934</v>
          </cell>
          <cell r="X52">
            <v>137.47</v>
          </cell>
          <cell r="Y52">
            <v>228.35</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7.6934957598198794</v>
          </cell>
          <cell r="W53">
            <v>10.870071014741445</v>
          </cell>
          <cell r="X53">
            <v>193.07</v>
          </cell>
          <cell r="Y53">
            <v>272.79000000000002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8.1839672869599571</v>
          </cell>
          <cell r="W54">
            <v>10.576715558500373</v>
          </cell>
          <cell r="X54">
            <v>12.28</v>
          </cell>
          <cell r="Y54">
            <v>15.87</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6.6867736404084557</v>
          </cell>
          <cell r="W55">
            <v>11.187305407195598</v>
          </cell>
          <cell r="X55">
            <v>10.029999999999999</v>
          </cell>
          <cell r="Y55">
            <v>16.78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7.5207391145944964</v>
          </cell>
          <cell r="W56">
            <v>10.424599377781053</v>
          </cell>
          <cell r="X56">
            <v>16.52</v>
          </cell>
          <cell r="Y56">
            <v>22.89</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7.2442504087357342</v>
          </cell>
          <cell r="W57">
            <v>11.177430093416397</v>
          </cell>
          <cell r="X57">
            <v>15.91</v>
          </cell>
          <cell r="Y57">
            <v>24.55</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7.8277999498240183</v>
          </cell>
          <cell r="W58">
            <v>10.72606551854029</v>
          </cell>
          <cell r="X58">
            <v>27.69</v>
          </cell>
          <cell r="Y58">
            <v>37.94</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7.005455035549554</v>
          </cell>
          <cell r="W59">
            <v>11.768930785396719</v>
          </cell>
          <cell r="X59">
            <v>24.78</v>
          </cell>
          <cell r="Y59">
            <v>41.63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8.0664076633149815</v>
          </cell>
          <cell r="W60">
            <v>10.442638897048951</v>
          </cell>
          <cell r="X60">
            <v>55.6</v>
          </cell>
          <cell r="Y60">
            <v>71.98</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7.3917055208160178</v>
          </cell>
          <cell r="W61">
            <v>11.447994518768706</v>
          </cell>
          <cell r="X61">
            <v>50.95</v>
          </cell>
          <cell r="Y61">
            <v>78.900000000000006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7.9374231998011924</v>
          </cell>
          <cell r="W62">
            <v>10.799410658451006</v>
          </cell>
          <cell r="X62">
            <v>117.27</v>
          </cell>
          <cell r="Y62">
            <v>159.56</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7.0222607543432716</v>
          </cell>
          <cell r="W63">
            <v>11.31383729333538</v>
          </cell>
          <cell r="X63">
            <v>103.75</v>
          </cell>
          <cell r="Y63">
            <v>167.16</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7.4916458620685731</v>
          </cell>
          <cell r="W64">
            <v>10.631848298392812</v>
          </cell>
          <cell r="X64">
            <v>144.25</v>
          </cell>
          <cell r="Y64">
            <v>204.72</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7.2232402159538447</v>
          </cell>
          <cell r="W65">
            <v>11.546649252846473</v>
          </cell>
          <cell r="X65">
            <v>139.09</v>
          </cell>
          <cell r="Y65">
            <v>222.34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7.5162479435618863</v>
          </cell>
          <cell r="W66">
            <v>10.945283353645038</v>
          </cell>
          <cell r="X66">
            <v>188.62</v>
          </cell>
          <cell r="Y66">
            <v>274.67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7.5494871901060074</v>
          </cell>
          <cell r="W68">
            <v>10.864015621021105</v>
          </cell>
          <cell r="X68">
            <v>11.32</v>
          </cell>
          <cell r="Y68">
            <v>16.3</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7.2280697912018841</v>
          </cell>
          <cell r="W69">
            <v>11.273203324507342</v>
          </cell>
          <cell r="X69">
            <v>10.84</v>
          </cell>
          <cell r="Y69">
            <v>16.91</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7.4147419936400825</v>
          </cell>
          <cell r="W70">
            <v>11.033049322798783</v>
          </cell>
          <cell r="X70">
            <v>16.28</v>
          </cell>
          <cell r="Y70">
            <v>24.23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6.6323488040337937</v>
          </cell>
          <cell r="W71">
            <v>11.694405970543912</v>
          </cell>
          <cell r="X71">
            <v>14.57</v>
          </cell>
          <cell r="Y71">
            <v>25.68</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7.9040528888238244</v>
          </cell>
          <cell r="W72">
            <v>11.102298838721081</v>
          </cell>
          <cell r="X72">
            <v>27.96</v>
          </cell>
          <cell r="Y72">
            <v>39.270000000000003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7.3400793278677732</v>
          </cell>
          <cell r="W73">
            <v>11.739164628710824</v>
          </cell>
          <cell r="X73">
            <v>25.96</v>
          </cell>
          <cell r="Y73">
            <v>41.52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7.8108572576454556</v>
          </cell>
          <cell r="W74">
            <v>10.530135513514164</v>
          </cell>
          <cell r="X74">
            <v>53.84</v>
          </cell>
          <cell r="Y74">
            <v>72.58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7.0821591276390832</v>
          </cell>
          <cell r="W75">
            <v>11.214238245395697</v>
          </cell>
          <cell r="X75">
            <v>48.81</v>
          </cell>
          <cell r="Y75">
            <v>77.290000000000006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7.916823757036175</v>
          </cell>
          <cell r="W76">
            <v>10.926895044112554</v>
          </cell>
          <cell r="X76">
            <v>116.97</v>
          </cell>
          <cell r="Y76">
            <v>161.44</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6.7297158009168596</v>
          </cell>
          <cell r="W77">
            <v>11.75940280634803</v>
          </cell>
          <cell r="X77">
            <v>99.43</v>
          </cell>
          <cell r="Y77">
            <v>173.74</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7.8069698833615879</v>
          </cell>
          <cell r="W78">
            <v>10.845284898666046</v>
          </cell>
          <cell r="X78">
            <v>150.33000000000001</v>
          </cell>
          <cell r="Y78">
            <v>208.83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7.3253556306464684</v>
          </cell>
          <cell r="W79">
            <v>11.290219039179027</v>
          </cell>
          <cell r="X79">
            <v>141.05000000000001</v>
          </cell>
          <cell r="Y79">
            <v>217.4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8.056898193179924</v>
          </cell>
          <cell r="W80">
            <v>10.732417855337928</v>
          </cell>
          <cell r="X80">
            <v>202.19</v>
          </cell>
          <cell r="Y80">
            <v>269.33</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8.1141285488736727</v>
          </cell>
          <cell r="W88">
            <v>10.764984828079276</v>
          </cell>
          <cell r="X88">
            <v>12.17</v>
          </cell>
          <cell r="Y88">
            <v>16.149999999999999</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6.7620753808564187</v>
          </cell>
          <cell r="W89">
            <v>11.567674501231517</v>
          </cell>
          <cell r="X89">
            <v>10.14</v>
          </cell>
          <cell r="Y89">
            <v>17.350000000000001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7.6281979544684066</v>
          </cell>
          <cell r="W90">
            <v>10.319030099500186</v>
          </cell>
          <cell r="X90">
            <v>16.75</v>
          </cell>
          <cell r="Y90">
            <v>22.66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7.2220178659864533</v>
          </cell>
          <cell r="W91">
            <v>11.890809045943792</v>
          </cell>
          <cell r="X91">
            <v>15.86</v>
          </cell>
          <cell r="Y91">
            <v>26.11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7.6753769834051138</v>
          </cell>
          <cell r="W92">
            <v>10.831153356618225</v>
          </cell>
          <cell r="X92">
            <v>27.15</v>
          </cell>
          <cell r="Y92">
            <v>38.31</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6.9984268645226342</v>
          </cell>
          <cell r="W93">
            <v>11.303135616962232</v>
          </cell>
          <cell r="X93">
            <v>24.75</v>
          </cell>
          <cell r="Y93">
            <v>39.979999999999997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7.9826381871337704</v>
          </cell>
          <cell r="W94">
            <v>10.944702822610326</v>
          </cell>
          <cell r="X94">
            <v>55.02</v>
          </cell>
          <cell r="Y94">
            <v>75.44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6.6406019756627934</v>
          </cell>
          <cell r="W95">
            <v>11.336284896202102</v>
          </cell>
          <cell r="X95">
            <v>45.77</v>
          </cell>
          <cell r="Y95">
            <v>78.13</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7.4171868922671909</v>
          </cell>
          <cell r="W96">
            <v>10.987437201082097</v>
          </cell>
          <cell r="X96">
            <v>109.59</v>
          </cell>
          <cell r="Y96">
            <v>162.33000000000001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6.9122553214536371</v>
          </cell>
          <cell r="W97">
            <v>11.398612396774649</v>
          </cell>
          <cell r="X97">
            <v>102.13</v>
          </cell>
          <cell r="Y97">
            <v>168.41</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7.5430233603914951</v>
          </cell>
          <cell r="W98">
            <v>11.046852885717215</v>
          </cell>
          <cell r="X98">
            <v>145.24</v>
          </cell>
          <cell r="Y98">
            <v>212.71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7.2433174220498069</v>
          </cell>
          <cell r="W99">
            <v>11.405220195254429</v>
          </cell>
          <cell r="X99">
            <v>139.47</v>
          </cell>
          <cell r="Y99">
            <v>219.61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7.6572992992447357</v>
          </cell>
          <cell r="W100">
            <v>10.804230544866106</v>
          </cell>
          <cell r="X100">
            <v>192.16</v>
          </cell>
          <cell r="Y100">
            <v>271.13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8.1604787318372072</v>
          </cell>
          <cell r="W101">
            <v>10.814119860154969</v>
          </cell>
          <cell r="X101">
            <v>12.24</v>
          </cell>
          <cell r="Y101">
            <v>16.22</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7.3885990278185121</v>
          </cell>
          <cell r="W102">
            <v>11.429520868231791</v>
          </cell>
          <cell r="X102">
            <v>11.08</v>
          </cell>
          <cell r="Y102">
            <v>17.14</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7.7698409587985831</v>
          </cell>
          <cell r="W103">
            <v>10.96806223013717</v>
          </cell>
          <cell r="X103">
            <v>17.059999999999999</v>
          </cell>
          <cell r="Y103">
            <v>24.09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7.1811186587662634</v>
          </cell>
          <cell r="W104">
            <v>11.342009965131625</v>
          </cell>
          <cell r="X104">
            <v>15.77</v>
          </cell>
          <cell r="Y104">
            <v>24.91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7.5476003721192004</v>
          </cell>
          <cell r="W105">
            <v>11.048280539700805</v>
          </cell>
          <cell r="X105">
            <v>26.7</v>
          </cell>
          <cell r="Y105">
            <v>39.08</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7.1589570442168196</v>
          </cell>
          <cell r="W106">
            <v>11.671542652125268</v>
          </cell>
          <cell r="X106">
            <v>25.32</v>
          </cell>
          <cell r="Y106">
            <v>41.28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7.6151769683633663</v>
          </cell>
          <cell r="W107">
            <v>10.692909540706863</v>
          </cell>
          <cell r="X107">
            <v>52.49</v>
          </cell>
          <cell r="Y107">
            <v>73.7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7.0176088777899261</v>
          </cell>
          <cell r="W108">
            <v>11.55712692926123</v>
          </cell>
          <cell r="X108">
            <v>48.37</v>
          </cell>
          <cell r="Y108">
            <v>79.66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7.5680823946671527</v>
          </cell>
          <cell r="W109">
            <v>10.459214513966513</v>
          </cell>
          <cell r="X109">
            <v>111.82</v>
          </cell>
          <cell r="Y109">
            <v>154.53</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7.0584588008923062</v>
          </cell>
          <cell r="W110">
            <v>11.600214490057573</v>
          </cell>
          <cell r="X110">
            <v>104.29</v>
          </cell>
          <cell r="Y110">
            <v>171.39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7.6372850358863955</v>
          </cell>
          <cell r="W111">
            <v>10.494590133731446</v>
          </cell>
          <cell r="X111">
            <v>147.06</v>
          </cell>
          <cell r="Y111">
            <v>202.08</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6.6727770455854278</v>
          </cell>
          <cell r="W112">
            <v>11.849562003822196</v>
          </cell>
          <cell r="X112">
            <v>128.49</v>
          </cell>
          <cell r="Y112">
            <v>228.17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8.127926592915891</v>
          </cell>
          <cell r="W113">
            <v>10.793651765775229</v>
          </cell>
          <cell r="X113">
            <v>203.97</v>
          </cell>
          <cell r="Y113">
            <v>270.87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7.6921130458298528</v>
          </cell>
          <cell r="W115">
            <v>10.526706555870057</v>
          </cell>
          <cell r="X115">
            <v>11.54</v>
          </cell>
          <cell r="Y115">
            <v>15.79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7.1299907889825764</v>
          </cell>
          <cell r="W116">
            <v>11.113026682587419</v>
          </cell>
          <cell r="X116">
            <v>10.69</v>
          </cell>
          <cell r="Y116">
            <v>16.670000000000002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8.1770841850729852</v>
          </cell>
          <cell r="W117">
            <v>10.657243560456667</v>
          </cell>
          <cell r="X117">
            <v>17.96</v>
          </cell>
          <cell r="Y117">
            <v>23.4</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7.1625415468709788</v>
          </cell>
          <cell r="W118">
            <v>11.485096882101425</v>
          </cell>
          <cell r="X118">
            <v>15.73</v>
          </cell>
          <cell r="Y118">
            <v>25.22</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7.9378676774836983</v>
          </cell>
          <cell r="W119">
            <v>10.717901031544542</v>
          </cell>
          <cell r="X119">
            <v>28.08</v>
          </cell>
          <cell r="Y119">
            <v>37.909999999999997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6.7431412192825269</v>
          </cell>
          <cell r="W120">
            <v>11.488463490018946</v>
          </cell>
          <cell r="X120">
            <v>23.85</v>
          </cell>
          <cell r="Y120">
            <v>40.630000000000003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7.5360890175130715</v>
          </cell>
          <cell r="W121">
            <v>10.360319109347424</v>
          </cell>
          <cell r="X121">
            <v>51.94</v>
          </cell>
          <cell r="Y121">
            <v>71.41</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6.7984561931337613</v>
          </cell>
          <cell r="W122">
            <v>11.30465808485414</v>
          </cell>
          <cell r="X122">
            <v>46.86</v>
          </cell>
          <cell r="Y122">
            <v>77.92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7.9863094442400149</v>
          </cell>
          <cell r="W123">
            <v>10.460382340514574</v>
          </cell>
          <cell r="X123">
            <v>117.99</v>
          </cell>
          <cell r="Y123">
            <v>154.55000000000001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6.8095122988936225</v>
          </cell>
          <cell r="W124">
            <v>11.666152881206097</v>
          </cell>
          <cell r="X124">
            <v>100.61</v>
          </cell>
          <cell r="Y124">
            <v>172.36</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7.9716435441063602</v>
          </cell>
          <cell r="W125">
            <v>10.798708947340355</v>
          </cell>
          <cell r="X125">
            <v>153.5</v>
          </cell>
          <cell r="Y125">
            <v>207.93</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6.7399104899639521</v>
          </cell>
          <cell r="W126">
            <v>11.133355624870696</v>
          </cell>
          <cell r="X126">
            <v>129.78</v>
          </cell>
          <cell r="Y126">
            <v>214.38</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7.7890524036935913</v>
          </cell>
          <cell r="W127">
            <v>10.714616014651842</v>
          </cell>
          <cell r="X127">
            <v>195.47</v>
          </cell>
          <cell r="Y127">
            <v>268.88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1</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row r="2">
          <cell r="B2">
            <v>400</v>
          </cell>
        </row>
      </sheetData>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tabSelected="1"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topLeftCell="A10" zoomScaleNormal="100" workbookViewId="1">
      <selection activeCell="A19" sqref="A19"/>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0.74343772881733505</v>
      </c>
      <c r="C2">
        <f t="shared" ref="C2:C32" ca="1" si="0">RAND()</f>
        <v>0.47132564094368612</v>
      </c>
      <c r="D2" t="str">
        <f ca="1">VLOOKUP($B2
+IF(D1="DI",1,
IF(D1="EN",2,
IF(D1="GO",3,0))),$AC:$AD,MATCH($AD$1,$AC$1:$AD$1,0),1)</f>
        <v>EN</v>
      </c>
      <c r="E2">
        <f ca="1">ROUNDDOWN(VLOOKUP(D2,$P:$W,MATCH($U$1,$P$1:$W$1,0),0)+C2*(VLOOKUP(D2,$P:$W,MATCH($V$1,$P$1:$W$1,0),0)-VLOOKUP(D2,$P:$W,MATCH($U$1,$P$1:$W$1,0),0)+10^ABS(VLOOKUP(D2,$P:$W,MATCH($W$1,$P$1:$W$1,0),0))),VLOOKUP(D2,$P:$W,MATCH($W$1,$P$1:$W$1,0),0))</f>
        <v>7</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13</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0.95240430919539676</v>
      </c>
      <c r="C3">
        <f t="shared" ca="1" si="0"/>
        <v>0.64823375920265436</v>
      </c>
      <c r="D3" t="str">
        <f t="shared" ref="D3:D32" ca="1" si="2">VLOOKUP($B3
+IF(D2="DI",1,
IF(D2="EN",2,
IF(D2="GO",3,0))),$AC:$AD,MATCH($AD$1,$AC$1:$AD$1,0),1)</f>
        <v>DI</v>
      </c>
      <c r="E3">
        <f t="shared" ref="E3:E32" ca="1" si="3">ROUNDDOWN(VLOOKUP(D3,$P:$W,MATCH($U$1,$P$1:$W$1,0),0)+C3*(VLOOKUP(D3,$P:$W,MATCH($V$1,$P$1:$W$1,0),0)-VLOOKUP(D3,$P:$W,MATCH($U$1,$P$1:$W$1,0),0)+10^ABS(VLOOKUP(D3,$P:$W,MATCH($W$1,$P$1:$W$1,0),0))),VLOOKUP(D3,$P:$W,MATCH($W$1,$P$1:$W$1,0),0))</f>
        <v>5</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13</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0.51070271380805243</v>
      </c>
      <c r="C4">
        <f t="shared" ca="1" si="0"/>
        <v>0.24200085308928165</v>
      </c>
      <c r="D4" t="str">
        <f t="shared" ca="1" si="2"/>
        <v>EN</v>
      </c>
      <c r="E4">
        <f t="shared" ca="1" si="3"/>
        <v>6</v>
      </c>
      <c r="F4" t="s">
        <v>128</v>
      </c>
      <c r="G4">
        <v>12</v>
      </c>
      <c r="H4" t="s">
        <v>128</v>
      </c>
      <c r="I4">
        <v>7</v>
      </c>
      <c r="J4" t="str">
        <f t="shared" si="4"/>
        <v/>
      </c>
      <c r="K4" t="str">
        <f t="shared" ca="1" si="5"/>
        <v>{"dy":1,"cd":"EN","cn":5},{"dy":2,"cd":"GO","cn":1900},{"dy":3,"cd":"EN","cn":7}</v>
      </c>
      <c r="L4" t="str">
        <f t="shared" si="6"/>
        <v>{"dy":3,"cd":"EN","cn":7}</v>
      </c>
      <c r="P4" t="s">
        <v>98</v>
      </c>
      <c r="Q4">
        <f t="shared" ca="1" si="7"/>
        <v>5</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0.55250985539398123</v>
      </c>
      <c r="C5">
        <f t="shared" ca="1" si="0"/>
        <v>0.69311930138591527</v>
      </c>
      <c r="D5" t="str">
        <f t="shared" ca="1" si="2"/>
        <v>GO</v>
      </c>
      <c r="E5">
        <f t="shared" ca="1" si="3"/>
        <v>2600</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0.97129329320847169</v>
      </c>
      <c r="C6">
        <f t="shared" ca="1" si="0"/>
        <v>0.68249811394819127</v>
      </c>
      <c r="D6" t="str">
        <f t="shared" ca="1" si="2"/>
        <v>DI</v>
      </c>
      <c r="E6">
        <f t="shared" ca="1" si="3"/>
        <v>5</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0.89017114347788717</v>
      </c>
      <c r="C7">
        <f t="shared" ca="1" si="0"/>
        <v>0.58738077925307164</v>
      </c>
      <c r="D7" t="str">
        <f t="shared" ca="1" si="2"/>
        <v>EN</v>
      </c>
      <c r="E7">
        <f t="shared" ca="1" si="3"/>
        <v>8</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0.78111049817129552</v>
      </c>
      <c r="C8">
        <f t="shared" ca="1" si="0"/>
        <v>0.72646974013372634</v>
      </c>
      <c r="D8" t="str">
        <f t="shared" ca="1" si="2"/>
        <v>GO</v>
      </c>
      <c r="E8">
        <f t="shared" ca="1" si="3"/>
        <v>2700</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0.1463153336879438</v>
      </c>
      <c r="C9">
        <f t="shared" ca="1" si="0"/>
        <v>0.78383084713922524</v>
      </c>
      <c r="D9" t="str">
        <f t="shared" ca="1" si="2"/>
        <v>EN</v>
      </c>
      <c r="E9">
        <f t="shared" ca="1" si="3"/>
        <v>9</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0.18050243398578858</v>
      </c>
      <c r="C10">
        <f t="shared" ca="1" si="0"/>
        <v>0.26381100699813409</v>
      </c>
      <c r="D10" t="str">
        <f t="shared" ca="1" si="2"/>
        <v>GO</v>
      </c>
      <c r="E10">
        <f t="shared" ca="1" si="3"/>
        <v>1300</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0.58466680584036035</v>
      </c>
      <c r="C11">
        <f t="shared" ca="1" si="0"/>
        <v>0.14558525955773183</v>
      </c>
      <c r="D11" t="str">
        <f t="shared" ca="1" si="2"/>
        <v>EN</v>
      </c>
      <c r="E11">
        <f t="shared" ca="1" si="3"/>
        <v>6</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0.58395566677002708</v>
      </c>
      <c r="C12">
        <f t="shared" ca="1" si="0"/>
        <v>0.25620767877781381</v>
      </c>
      <c r="D12" t="str">
        <f t="shared" ca="1" si="2"/>
        <v>GO</v>
      </c>
      <c r="E12">
        <f t="shared" ca="1" si="3"/>
        <v>1200</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5.7743397367477689E-2</v>
      </c>
      <c r="C13">
        <f t="shared" ca="1" si="0"/>
        <v>0.77722725644848278</v>
      </c>
      <c r="D13" t="str">
        <f t="shared" ca="1" si="2"/>
        <v>EN</v>
      </c>
      <c r="E13">
        <f t="shared" ca="1" si="3"/>
        <v>9</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0.58356455318348011</v>
      </c>
      <c r="C14">
        <f t="shared" ca="1" si="0"/>
        <v>0.36109992770106658</v>
      </c>
      <c r="D14" t="str">
        <f t="shared" ca="1" si="2"/>
        <v>GO</v>
      </c>
      <c r="E14">
        <f t="shared" ca="1" si="3"/>
        <v>1600</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0.65184732401277945</v>
      </c>
      <c r="C15">
        <f t="shared" ca="1" si="0"/>
        <v>0.9071550325298201</v>
      </c>
      <c r="D15" t="str">
        <f t="shared" ca="1" si="2"/>
        <v>EN</v>
      </c>
      <c r="E15">
        <f t="shared" ca="1" si="3"/>
        <v>9</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0.22593867840855542</v>
      </c>
      <c r="C16">
        <f t="shared" ca="1" si="0"/>
        <v>0.38540650032142432</v>
      </c>
      <c r="D16" t="str">
        <f t="shared" ca="1" si="2"/>
        <v>GO</v>
      </c>
      <c r="E16">
        <f t="shared" ca="1" si="3"/>
        <v>1600</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0.31028110275892695</v>
      </c>
      <c r="C17">
        <f t="shared" ca="1" si="0"/>
        <v>0.690868201698977</v>
      </c>
      <c r="D17" t="str">
        <f t="shared" ca="1" si="2"/>
        <v>EN</v>
      </c>
      <c r="E17">
        <f t="shared" ca="1" si="3"/>
        <v>8</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0.7633950039169205</v>
      </c>
      <c r="C18">
        <f t="shared" ca="1" si="0"/>
        <v>0.55945843883102087</v>
      </c>
      <c r="D18" t="str">
        <f t="shared" ca="1" si="2"/>
        <v>GO</v>
      </c>
      <c r="E18">
        <f t="shared" ca="1" si="3"/>
        <v>2200</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0.9683961123681003</v>
      </c>
      <c r="C19">
        <f t="shared" ca="1" si="0"/>
        <v>0.93470332068008499</v>
      </c>
      <c r="D19" t="str">
        <f t="shared" ca="1" si="2"/>
        <v>DI</v>
      </c>
      <c r="E19">
        <f t="shared" ca="1" si="3"/>
        <v>6</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0.48740497545177219</v>
      </c>
      <c r="C20">
        <f t="shared" ca="1" si="0"/>
        <v>0.99823285575850584</v>
      </c>
      <c r="D20" t="str">
        <f t="shared" ca="1" si="2"/>
        <v>GO</v>
      </c>
      <c r="E20">
        <f t="shared" ca="1" si="3"/>
        <v>3500</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0.39884083886901411</v>
      </c>
      <c r="C21">
        <f t="shared" ca="1" si="0"/>
        <v>1.0084143408263246E-2</v>
      </c>
      <c r="D21" t="str">
        <f t="shared" ca="1" si="2"/>
        <v>EN</v>
      </c>
      <c r="E21">
        <f t="shared" ca="1" si="3"/>
        <v>6</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0.66176817338494021</v>
      </c>
      <c r="C22">
        <f t="shared" ca="1" si="0"/>
        <v>0.2546098227034127</v>
      </c>
      <c r="D22" t="str">
        <f t="shared" ca="1" si="2"/>
        <v>GO</v>
      </c>
      <c r="E22">
        <f t="shared" ca="1" si="3"/>
        <v>1200</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0.97221778429276773</v>
      </c>
      <c r="C23">
        <f t="shared" ca="1" si="0"/>
        <v>0.5089790411725138</v>
      </c>
      <c r="D23" t="str">
        <f t="shared" ca="1" si="2"/>
        <v>DI</v>
      </c>
      <c r="E23">
        <f t="shared" ca="1" si="3"/>
        <v>5</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5.5328651146799857E-3</v>
      </c>
      <c r="C24">
        <f t="shared" ca="1" si="0"/>
        <v>0.60111350382580231</v>
      </c>
      <c r="D24" t="str">
        <f t="shared" ca="1" si="2"/>
        <v>GO</v>
      </c>
      <c r="E24">
        <f t="shared" ca="1" si="3"/>
        <v>2300</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0.44965740932160692</v>
      </c>
      <c r="C25">
        <f t="shared" ca="1" si="0"/>
        <v>1.5279963113249417E-2</v>
      </c>
      <c r="D25" t="str">
        <f t="shared" ca="1" si="2"/>
        <v>EN</v>
      </c>
      <c r="E25">
        <f t="shared" ca="1" si="3"/>
        <v>6</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0.46846831164995795</v>
      </c>
      <c r="C26">
        <f t="shared" ca="1" si="0"/>
        <v>0.78518570997251258</v>
      </c>
      <c r="D26" t="str">
        <f t="shared" ca="1" si="2"/>
        <v>GO</v>
      </c>
      <c r="E26">
        <f t="shared" ca="1" si="3"/>
        <v>2900</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0.9689453070852122</v>
      </c>
      <c r="C27">
        <f t="shared" ca="1" si="0"/>
        <v>0.55521499386919759</v>
      </c>
      <c r="D27" t="str">
        <f t="shared" ca="1" si="2"/>
        <v>DI</v>
      </c>
      <c r="E27">
        <f t="shared" ca="1" si="3"/>
        <v>5</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0.80271041881806104</v>
      </c>
      <c r="C28">
        <f t="shared" ca="1" si="0"/>
        <v>0.50822417724816471</v>
      </c>
      <c r="D28" t="str">
        <f t="shared" ca="1" si="2"/>
        <v>EN</v>
      </c>
      <c r="E28">
        <f t="shared" ca="1" si="3"/>
        <v>8</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2.1297615848001605E-3</v>
      </c>
      <c r="C29">
        <f t="shared" ca="1" si="0"/>
        <v>2.1095984000444545E-2</v>
      </c>
      <c r="D29" t="str">
        <f t="shared" ca="1" si="2"/>
        <v>GO</v>
      </c>
      <c r="E29">
        <f t="shared" ca="1" si="3"/>
        <v>500</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6.0409366054249292E-3</v>
      </c>
      <c r="C30">
        <f t="shared" ca="1" si="0"/>
        <v>0.35496928449600562</v>
      </c>
      <c r="D30" t="str">
        <f t="shared" ca="1" si="2"/>
        <v>EN</v>
      </c>
      <c r="E30">
        <f t="shared" ca="1" si="3"/>
        <v>7</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0.30376197014170592</v>
      </c>
      <c r="C31">
        <f t="shared" ca="1" si="0"/>
        <v>0.86436532640619623</v>
      </c>
      <c r="D31" t="str">
        <f t="shared" ca="1" si="2"/>
        <v>GO</v>
      </c>
      <c r="E31">
        <f t="shared" ca="1" si="3"/>
        <v>3100</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0.43584734347933685</v>
      </c>
      <c r="C32">
        <f t="shared" ca="1" si="0"/>
        <v>0.81480824742736935</v>
      </c>
      <c r="D32" t="str">
        <f t="shared" ca="1" si="2"/>
        <v>EN</v>
      </c>
      <c r="E32">
        <f t="shared" ca="1" si="3"/>
        <v>9</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C2" activePane="bottomRight" state="frozen"/>
      <selection pane="topRight" activeCell="C1" sqref="C1"/>
      <selection pane="bottomLeft" activeCell="A2" sqref="A2"/>
      <selection pane="bottomRight" activeCell="AJ156" sqref="AJ156"/>
    </sheetView>
    <sheetView workbookViewId="1">
      <pane xSplit="2" ySplit="1" topLeftCell="S173" activePane="bottomRight" state="frozen"/>
      <selection pane="topRight" activeCell="C1" sqref="C1"/>
      <selection pane="bottomLeft" activeCell="A2" sqref="A2"/>
      <selection pane="bottomRight" activeCell="AG189" sqref="AG189"/>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e">
        <f t="array" aca="1" ref="T1" ca="1">IF(SUM(IF(S:S="업데이트순번이상",1,0))&gt;0,"순번이상","")</f>
        <v>#VALUE!</v>
      </c>
      <c r="U1" s="6" t="s">
        <v>152</v>
      </c>
      <c r="V1" s="6" t="s">
        <v>147</v>
      </c>
      <c r="W1" s="6" t="s">
        <v>162</v>
      </c>
      <c r="X1" s="6" t="s">
        <v>163</v>
      </c>
      <c r="Y1" s="6" t="s">
        <v>164</v>
      </c>
      <c r="Z1" s="6" t="s">
        <v>165</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173</v>
      </c>
      <c r="AI1" s="9" t="str">
        <f t="array" ref="AI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수량이상</v>
      </c>
      <c r="CA1" t="s">
        <v>167</v>
      </c>
      <c r="CB1" t="s">
        <v>150</v>
      </c>
      <c r="CD1" t="s">
        <v>166</v>
      </c>
    </row>
    <row r="2" spans="1:82">
      <c r="A2">
        <v>1</v>
      </c>
      <c r="B2">
        <v>0</v>
      </c>
      <c r="C2">
        <f t="shared" ref="C2:C65" si="0">IF(B2&lt;=9,0,
IF(B2=10,1,2))</f>
        <v>0</v>
      </c>
      <c r="D2">
        <f t="shared" ref="D2:I11" ca="1" si="1">RAND()</f>
        <v>6.2920785986154359E-2</v>
      </c>
      <c r="E2">
        <f t="shared" ca="1" si="1"/>
        <v>0.63201454878775376</v>
      </c>
      <c r="F2">
        <f t="shared" ca="1" si="1"/>
        <v>3.7455890077319864E-2</v>
      </c>
      <c r="G2">
        <f t="shared" ca="1" si="1"/>
        <v>9.8148170034692783E-2</v>
      </c>
      <c r="H2">
        <f t="shared" ca="1" si="1"/>
        <v>0.17595669648903867</v>
      </c>
      <c r="I2">
        <f t="shared" ca="1" si="1"/>
        <v>0.69736096500881084</v>
      </c>
      <c r="M2" t="str">
        <f t="shared" ref="M2:M65" ca="1" si="2">IF(LEN(J2)&lt;&gt;0,J2,VLOOKUP(D2+$B2,$BJ:$BK,MATCH($BK$1,$BJ$1:$BK$1,0),1))</f>
        <v>지정 장비</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e">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#VALUE!</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102</v>
      </c>
      <c r="W2">
        <v>1</v>
      </c>
      <c r="X2" t="s">
        <v>130</v>
      </c>
      <c r="Z2">
        <v>11</v>
      </c>
      <c r="AA2" t="str">
        <f t="shared" ref="AA2:AA65" ca="1" si="6">IF(ISBLANK(AB2),"",
VLOOKUP(AB2,OFFSET(INDIRECT("$A:$B"),0,MATCH(AB$1&amp;"_Verify",INDIRECT("$1:$1"),0)-1),2,0)
)</f>
        <v>fe</v>
      </c>
      <c r="AB2" t="s">
        <v>82</v>
      </c>
      <c r="AC2" t="s">
        <v>102</v>
      </c>
      <c r="AD2">
        <v>1</v>
      </c>
      <c r="AE2" t="s">
        <v>130</v>
      </c>
      <c r="AG2">
        <v>11</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t="shared" ref="AM2:AM65" ca="1" si="9">IF(ROW()=2,AN2,OFFSET(AM2,-1,0)&amp;IF(LEN(AN2)=0,"",","&amp;AN2))</f>
        <v>{"dy":1,"sl":0,"tp":"fe","vl":"Equip2301","cn":1,"pt":"DI","pr":11}</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11">COUNTIF(M:M,AP2)</f>
        <v>141</v>
      </c>
      <c r="AU2">
        <f t="shared" ref="AU2:AU15" si="12">COUNTIF(AB:AB,AP2)</f>
        <v>157</v>
      </c>
      <c r="AV2">
        <f ca="1">COUNTIFS(M:M,AP2,T:T,"전설")</f>
        <v>1</v>
      </c>
      <c r="AW2">
        <f>COUNTIFS(AB:AB,AP2,AI:AI,"전설")</f>
        <v>9</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dy":29,"sl":11},{"dy":30,"sl":11},{"dy":31,"sl":11}]</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t="e">
        <f ca="1">IF(VLOOKUP($CA2,[2]ActorTable!$1:$1048576,MATCH("업데이트순번",[2]ActorTable!$1:$1,0),0)&lt;=$BY$1,1,0)
*IF(MID(CA2,7,1)="2",0.1,1)</f>
        <v>#VALUE!</v>
      </c>
      <c r="BY2" t="e">
        <f ca="1">BX2/SUM(BX:BX)</f>
        <v>#VALUE!</v>
      </c>
      <c r="BZ2">
        <v>0</v>
      </c>
      <c r="CA2" t="e">
        <f ca="1">OFFSET([2]ActorTable!$A$1,ROW()-1,0)</f>
        <v>#VALUE!</v>
      </c>
      <c r="CB2" t="e">
        <f ca="1">VLOOKUP($CA2,[2]ActorTable!$1:$1048576,MATCH("이름참고",[2]ActorTable!$1:$1,0),0)</f>
        <v>#VALUE!</v>
      </c>
      <c r="CD2" t="s">
        <v>168</v>
      </c>
    </row>
    <row r="3" spans="1:82">
      <c r="A3">
        <v>1</v>
      </c>
      <c r="B3">
        <v>1</v>
      </c>
      <c r="C3">
        <f t="shared" si="0"/>
        <v>0</v>
      </c>
      <c r="D3">
        <f t="shared" ca="1" si="1"/>
        <v>0.4870012299541695</v>
      </c>
      <c r="E3">
        <f t="shared" ca="1" si="1"/>
        <v>0.85369404314823394</v>
      </c>
      <c r="F3">
        <f t="shared" ca="1" si="1"/>
        <v>1.2385049294124095E-2</v>
      </c>
      <c r="G3">
        <f t="shared" ca="1" si="1"/>
        <v>0.79481563603531025</v>
      </c>
      <c r="H3">
        <f t="shared" ca="1" si="1"/>
        <v>0.97595406612504665</v>
      </c>
      <c r="I3">
        <f t="shared" ca="1" si="1"/>
        <v>0.56282510750737502</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245</v>
      </c>
      <c r="W3">
        <v>1</v>
      </c>
      <c r="X3" t="s">
        <v>126</v>
      </c>
      <c r="Z3">
        <v>7300</v>
      </c>
      <c r="AA3" t="str">
        <f t="shared" ca="1" si="6"/>
        <v>fe</v>
      </c>
      <c r="AB3" t="s">
        <v>82</v>
      </c>
      <c r="AC3" t="s">
        <v>245</v>
      </c>
      <c r="AD3">
        <v>1</v>
      </c>
      <c r="AE3" t="s">
        <v>126</v>
      </c>
      <c r="AG3">
        <v>7300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t="shared" ca="1" si="9"/>
        <v>{"dy":1,"sl":0,"tp":"fe","vl":"Equip2301","cn":1,"pt":"DI","pr":11},{"dy":1,"sl":1,"tp":"fe","vl":"Equip5301","cn":1,"pt":"GO","pr":7300}</v>
      </c>
      <c r="AN3" t="str">
        <f t="shared" ca="1" si="10"/>
        <v>{"dy":1,"sl":1,"tp":"fe","vl":"Equip5301","cn":1,"pt":"GO","pr":7300}</v>
      </c>
      <c r="AP3" t="s">
        <v>83</v>
      </c>
      <c r="AQ3" t="s">
        <v>71</v>
      </c>
      <c r="AR3">
        <v>0</v>
      </c>
      <c r="AS3">
        <v>7</v>
      </c>
      <c r="AT3">
        <f t="shared" ca="1" si="11"/>
        <v>1</v>
      </c>
      <c r="AU3">
        <f t="shared" si="12"/>
        <v>2</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t="e">
        <f ca="1">IF(VLOOKUP($CA3,[2]ActorTable!$1:$1048576,MATCH("업데이트순번",[2]ActorTable!$1:$1,0),0)&lt;=$BY$1,1,0)
*IF(MID(CA3,7,1)="2",0.1,1)</f>
        <v>#VALUE!</v>
      </c>
      <c r="BY3" t="e">
        <f t="shared" ref="BY3:BY45" ca="1" si="20">BX3/SUM(BX:BX)</f>
        <v>#VALUE!</v>
      </c>
      <c r="BZ3" t="e">
        <f t="shared" ref="BZ3:BZ45" ca="1" si="21">BZ2+BY2</f>
        <v>#VALUE!</v>
      </c>
      <c r="CA3" t="e">
        <f ca="1">OFFSET([2]ActorTable!$A$1,ROW()-1,0)</f>
        <v>#VALUE!</v>
      </c>
      <c r="CB3" t="e">
        <f ca="1">VLOOKUP($CA3,[2]ActorTable!$1:$1048576,MATCH("이름참고",[2]ActorTable!$1:$1,0),0)</f>
        <v>#VALUE!</v>
      </c>
    </row>
    <row r="4" spans="1:82">
      <c r="A4">
        <v>1</v>
      </c>
      <c r="B4">
        <v>2</v>
      </c>
      <c r="C4">
        <f t="shared" si="0"/>
        <v>0</v>
      </c>
      <c r="D4">
        <f t="shared" ca="1" si="1"/>
        <v>0.43842096775324335</v>
      </c>
      <c r="E4">
        <f t="shared" ca="1" si="1"/>
        <v>0.37465227722308492</v>
      </c>
      <c r="F4">
        <f t="shared" ca="1" si="1"/>
        <v>0.45426697085151313</v>
      </c>
      <c r="G4">
        <f t="shared" ca="1" si="1"/>
        <v>0.93849439194079509</v>
      </c>
      <c r="H4">
        <f t="shared" ca="1" si="1"/>
        <v>0.68677831107081111</v>
      </c>
      <c r="I4">
        <f t="shared" ca="1" si="1"/>
        <v>0.48608874632131616</v>
      </c>
      <c r="M4" t="str">
        <f t="shared" ca="1" si="2"/>
        <v>안 지정 캐릭터 PP 영웅등급</v>
      </c>
      <c r="N4">
        <f t="shared" ca="1" si="3"/>
        <v>37465</v>
      </c>
      <c r="O4">
        <f t="shared" ca="1" si="4"/>
        <v>7</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2100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99358</v>
      </c>
      <c r="W4">
        <v>14</v>
      </c>
      <c r="X4" t="s">
        <v>126</v>
      </c>
      <c r="Z4">
        <v>1400</v>
      </c>
      <c r="AA4" t="str">
        <f t="shared" ca="1" si="6"/>
        <v>fe</v>
      </c>
      <c r="AB4" t="s">
        <v>82</v>
      </c>
      <c r="AC4" t="s">
        <v>207</v>
      </c>
      <c r="AD4">
        <v>1</v>
      </c>
      <c r="AE4" t="s">
        <v>126</v>
      </c>
      <c r="AG4">
        <v>2800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t="shared" ca="1" si="9"/>
        <v>{"dy":1,"sl":0,"tp":"fe","vl":"Equip2301","cn":1,"pt":"DI","pr":11},{"dy":1,"sl":1,"tp":"fe","vl":"Equip5301","cn":1,"pt":"GO","pr":7300},{"dy":1,"sl":2,"tp":"fe","vl":"Equip0201","cn":1,"pt":"GO","pr":2800}</v>
      </c>
      <c r="AN4" t="str">
        <f t="shared" ca="1" si="10"/>
        <v>{"dy":1,"sl":2,"tp":"fe","vl":"Equip0201","cn":1,"pt":"GO","pr":2800}</v>
      </c>
      <c r="AP4" t="s">
        <v>84</v>
      </c>
      <c r="AQ4" t="s">
        <v>72</v>
      </c>
      <c r="AR4">
        <v>0</v>
      </c>
      <c r="AS4">
        <v>7</v>
      </c>
      <c r="AT4">
        <f t="shared" ca="1" si="11"/>
        <v>0</v>
      </c>
      <c r="AU4">
        <f t="shared" si="12"/>
        <v>1</v>
      </c>
      <c r="AV4">
        <f t="shared" ca="1" si="14"/>
        <v>0</v>
      </c>
      <c r="AW4">
        <f t="shared" si="15"/>
        <v>0</v>
      </c>
      <c r="AZ4">
        <v>149</v>
      </c>
      <c r="BE4" t="s">
        <v>192</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t="e">
        <f ca="1">IF(VLOOKUP($CA4,[2]ActorTable!$1:$1048576,MATCH("업데이트순번",[2]ActorTable!$1:$1,0),0)&lt;=$BY$1,1,0)
*IF(MID(CA4,7,1)="2",0.1,1)</f>
        <v>#VALUE!</v>
      </c>
      <c r="BY4" t="e">
        <f t="shared" ca="1" si="20"/>
        <v>#VALUE!</v>
      </c>
      <c r="BZ4" t="e">
        <f t="shared" ca="1" si="21"/>
        <v>#VALUE!</v>
      </c>
      <c r="CA4" t="e">
        <f ca="1">OFFSET([2]ActorTable!$A$1,ROW()-1,0)</f>
        <v>#VALUE!</v>
      </c>
      <c r="CB4" t="e">
        <f ca="1">VLOOKUP($CA4,[2]ActorTable!$1:$1048576,MATCH("이름참고",[2]ActorTable!$1:$1,0),0)</f>
        <v>#VALUE!</v>
      </c>
    </row>
    <row r="5" spans="1:82">
      <c r="A5">
        <v>1</v>
      </c>
      <c r="B5">
        <v>3</v>
      </c>
      <c r="C5">
        <f t="shared" si="0"/>
        <v>0</v>
      </c>
      <c r="D5">
        <f t="shared" ca="1" si="1"/>
        <v>5.8831895888192487E-2</v>
      </c>
      <c r="E5">
        <f t="shared" ca="1" si="1"/>
        <v>0.68785836975172787</v>
      </c>
      <c r="F5">
        <f t="shared" ca="1" si="1"/>
        <v>3.9165193480208749E-2</v>
      </c>
      <c r="G5">
        <f t="shared" ca="1" si="1"/>
        <v>3.4705687883555214E-2</v>
      </c>
      <c r="H5">
        <f t="shared" ca="1" si="1"/>
        <v>0.16366250807682514</v>
      </c>
      <c r="I5">
        <f t="shared" ca="1" si="1"/>
        <v>8.4610749247561623E-2</v>
      </c>
      <c r="M5" t="str">
        <f t="shared" ca="1" si="2"/>
        <v>안 지정 캐릭터 PP 영웅등급</v>
      </c>
      <c r="N5">
        <f t="shared" ca="1" si="3"/>
        <v>68785</v>
      </c>
      <c r="O5">
        <f t="shared" ca="1" si="4"/>
        <v>11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3300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91</v>
      </c>
      <c r="V5">
        <v>91869</v>
      </c>
      <c r="W5">
        <v>14</v>
      </c>
      <c r="X5" t="s">
        <v>126</v>
      </c>
      <c r="Z5">
        <v>1400</v>
      </c>
      <c r="AA5" t="str">
        <f t="shared" ca="1" si="6"/>
        <v>fe</v>
      </c>
      <c r="AB5" t="s">
        <v>82</v>
      </c>
      <c r="AC5" t="s">
        <v>308</v>
      </c>
      <c r="AD5">
        <v>1</v>
      </c>
      <c r="AE5" t="s">
        <v>130</v>
      </c>
      <c r="AF5">
        <v>139</v>
      </c>
      <c r="AG5">
        <v>59</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t="shared" ca="1" si="9"/>
        <v>{"dy":1,"sl":0,"tp":"fe","vl":"Equip2301","cn":1,"pt":"DI","pr":11},{"dy":1,"sl":1,"tp":"fe","vl":"Equip5301","cn":1,"pt":"GO","pr":7300},{"dy":1,"sl":2,"tp":"fe","vl":"Equip0201","cn":1,"pt":"GO","pr":2800},{"dy":1,"sl":3,"tp":"fe","vl":"Equip0401","cn":1,"pt":"DI","pp":139,"pr":59}</v>
      </c>
      <c r="AN5" t="str">
        <f t="shared" ca="1" si="10"/>
        <v>{"dy":1,"sl":3,"tp":"fe","vl":"Equip0401","cn":1,"pt":"DI","pp":139,"pr":59}</v>
      </c>
      <c r="AP5" t="s">
        <v>85</v>
      </c>
      <c r="AQ5" t="s">
        <v>73</v>
      </c>
      <c r="AR5">
        <v>8</v>
      </c>
      <c r="AS5">
        <v>11</v>
      </c>
      <c r="AT5">
        <f t="shared" ca="1" si="11"/>
        <v>1</v>
      </c>
      <c r="AU5">
        <f t="shared" si="12"/>
        <v>14</v>
      </c>
      <c r="AV5">
        <f t="shared" ca="1" si="14"/>
        <v>0</v>
      </c>
      <c r="AW5">
        <f t="shared" si="15"/>
        <v>0</v>
      </c>
      <c r="AZ5">
        <v>1</v>
      </c>
      <c r="BE5">
        <f ca="1">LEN(BE2)</f>
        <v>21646</v>
      </c>
      <c r="BG5">
        <v>1</v>
      </c>
      <c r="BH5">
        <v>1</v>
      </c>
      <c r="BI5">
        <f t="shared" si="13"/>
        <v>1</v>
      </c>
      <c r="BJ5">
        <f t="shared" ref="BJ5:BJ18" si="24">BJ4+BI4</f>
        <v>1</v>
      </c>
      <c r="BK5" t="s">
        <v>139</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t="e">
        <f ca="1">IF(VLOOKUP($CA5,[2]ActorTable!$1:$1048576,MATCH("업데이트순번",[2]ActorTable!$1:$1,0),0)&lt;=$BY$1,1,0)
*IF(MID(CA5,7,1)="2",0.1,1)</f>
        <v>#VALUE!</v>
      </c>
      <c r="BY5" t="e">
        <f t="shared" ca="1" si="20"/>
        <v>#VALUE!</v>
      </c>
      <c r="BZ5" t="e">
        <f t="shared" ca="1" si="21"/>
        <v>#VALUE!</v>
      </c>
      <c r="CA5" t="e">
        <f ca="1">OFFSET([2]ActorTable!$A$1,ROW()-1,0)</f>
        <v>#VALUE!</v>
      </c>
      <c r="CB5" t="e">
        <f ca="1">VLOOKUP($CA5,[2]ActorTable!$1:$1048576,MATCH("이름참고",[2]ActorTable!$1:$1,0),0)</f>
        <v>#VALUE!</v>
      </c>
    </row>
    <row r="6" spans="1:82">
      <c r="A6">
        <v>1</v>
      </c>
      <c r="B6">
        <v>4</v>
      </c>
      <c r="C6">
        <f t="shared" si="0"/>
        <v>0</v>
      </c>
      <c r="D6">
        <f t="shared" ca="1" si="1"/>
        <v>0.83149229658676571</v>
      </c>
      <c r="E6">
        <f t="shared" ca="1" si="1"/>
        <v>0.10584217848093846</v>
      </c>
      <c r="F6">
        <f t="shared" ca="1" si="1"/>
        <v>0.55951867674253597</v>
      </c>
      <c r="G6">
        <f t="shared" ca="1" si="1"/>
        <v>0.94590362150414509</v>
      </c>
      <c r="H6">
        <f t="shared" ca="1" si="1"/>
        <v>0.32096685811776593</v>
      </c>
      <c r="I6">
        <f t="shared" ca="1" si="1"/>
        <v>0.18728093587864758</v>
      </c>
      <c r="M6" t="str">
        <f t="shared" ca="1" si="2"/>
        <v>안 지정 캐릭터 PP 일반등급</v>
      </c>
      <c r="N6">
        <f t="shared" ca="1" si="3"/>
        <v>10584</v>
      </c>
      <c r="O6">
        <f t="shared" ca="1" si="4"/>
        <v>4</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1200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18038</v>
      </c>
      <c r="W6">
        <v>10</v>
      </c>
      <c r="X6" t="s">
        <v>126</v>
      </c>
      <c r="Z6">
        <v>1000</v>
      </c>
      <c r="AA6" t="str">
        <f t="shared" ca="1" si="6"/>
        <v>fe</v>
      </c>
      <c r="AB6" t="s">
        <v>82</v>
      </c>
      <c r="AC6" t="s">
        <v>197</v>
      </c>
      <c r="AD6">
        <v>1</v>
      </c>
      <c r="AE6" t="s">
        <v>130</v>
      </c>
      <c r="AG6">
        <v>12</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t="shared" ca="1" si="9"/>
        <v>{"dy":1,"sl":0,"tp":"fe","vl":"Equip2301","cn":1,"pt":"DI","pr":11},{"dy":1,"sl":1,"tp":"fe","vl":"Equip5301","cn":1,"pt":"GO","pr":7300},{"dy":1,"sl":2,"tp":"fe","vl":"Equip0201","cn":1,"pt":"GO","pr":2800},{"dy":1,"sl":3,"tp":"fe","vl":"Equip0401","cn":1,"pt":"DI","pp":139,"pr":59},{"dy":1,"sl":4,"tp":"fe","vl":"Equip3301","cn":1,"pt":"DI","pr":12}</v>
      </c>
      <c r="AN6" t="str">
        <f t="shared" ca="1" si="10"/>
        <v>{"dy":1,"sl":4,"tp":"fe","vl":"Equip3301","cn":1,"pt":"DI","pr":12}</v>
      </c>
      <c r="AP6" t="s">
        <v>86</v>
      </c>
      <c r="AQ6" t="s">
        <v>75</v>
      </c>
      <c r="AR6">
        <v>8</v>
      </c>
      <c r="AS6">
        <v>11</v>
      </c>
      <c r="AT6">
        <f t="shared" ca="1" si="11"/>
        <v>4</v>
      </c>
      <c r="AU6">
        <f t="shared" si="12"/>
        <v>14</v>
      </c>
      <c r="AV6">
        <f t="shared" ca="1" si="14"/>
        <v>0</v>
      </c>
      <c r="AW6">
        <f t="shared" si="15"/>
        <v>0</v>
      </c>
      <c r="AX6">
        <v>45</v>
      </c>
      <c r="AY6">
        <v>175</v>
      </c>
      <c r="AZ6">
        <f>300*1/320</f>
        <v>0.9375</v>
      </c>
      <c r="BA6">
        <v>0.25</v>
      </c>
      <c r="BB6">
        <v>0.35</v>
      </c>
      <c r="BG6">
        <v>2</v>
      </c>
      <c r="BH6">
        <v>1</v>
      </c>
      <c r="BI6">
        <f t="shared" si="13"/>
        <v>1</v>
      </c>
      <c r="BJ6">
        <f t="shared" si="24"/>
        <v>2</v>
      </c>
      <c r="BK6" t="s">
        <v>143</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t="e">
        <f ca="1">IF(VLOOKUP($CA6,[2]ActorTable!$1:$1048576,MATCH("업데이트순번",[2]ActorTable!$1:$1,0),0)&lt;=$BY$1,1,0)
*IF(MID(CA6,7,1)="2",0.1,1)</f>
        <v>#VALUE!</v>
      </c>
      <c r="BY6" t="e">
        <f t="shared" ca="1" si="20"/>
        <v>#VALUE!</v>
      </c>
      <c r="BZ6" t="e">
        <f t="shared" ca="1" si="21"/>
        <v>#VALUE!</v>
      </c>
      <c r="CA6" t="e">
        <f ca="1">OFFSET([2]ActorTable!$A$1,ROW()-1,0)</f>
        <v>#VALUE!</v>
      </c>
      <c r="CB6" t="e">
        <f ca="1">VLOOKUP($CA6,[2]ActorTable!$1:$1048576,MATCH("이름참고",[2]ActorTable!$1:$1,0),0)</f>
        <v>#VALUE!</v>
      </c>
    </row>
    <row r="7" spans="1:82">
      <c r="A7">
        <v>1</v>
      </c>
      <c r="B7">
        <v>5</v>
      </c>
      <c r="C7">
        <f t="shared" si="0"/>
        <v>0</v>
      </c>
      <c r="D7">
        <f t="shared" ca="1" si="1"/>
        <v>0.1733755274074984</v>
      </c>
      <c r="E7">
        <f t="shared" ca="1" si="1"/>
        <v>0.26159567081606017</v>
      </c>
      <c r="F7">
        <f t="shared" ca="1" si="1"/>
        <v>3.8106842219930659E-2</v>
      </c>
      <c r="G7">
        <f t="shared" ca="1" si="1"/>
        <v>2.6831481511339073E-2</v>
      </c>
      <c r="H7">
        <f t="shared" ca="1" si="1"/>
        <v>6.9854235709705059E-2</v>
      </c>
      <c r="I7">
        <f t="shared" ca="1" si="1"/>
        <v>0.41697423436407921</v>
      </c>
      <c r="M7" t="str">
        <f t="shared" ca="1" si="2"/>
        <v>지정 장비</v>
      </c>
      <c r="N7" t="e">
        <f t="shared" ca="1" si="3"/>
        <v>#VALUE!</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DI</v>
      </c>
      <c r="Q7" t="e">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#VALUE!</v>
      </c>
      <c r="R7" t="e">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#VALUE!</v>
      </c>
      <c r="S7" t="e">
        <f ca="1">IF(OR(ISNUMBER(N7),N7="삭제",ISBLANK(N7)),"",
IF(LEFT(N7,5)="Equip",
  IF($BP$1&lt;VLOOKUP(N7,[1]EquipTable!$1:$1048576,MATCH("업데이트순번",[1]EquipTable!$1:$1,0),0),"업데이트순번이상",""),
IF(LEFT(N7,5)="Actor",
  IF($BY$1&lt;VLOOKUP(N7,[2]ActorTable!$1:$1048576,MATCH("업데이트순번",[2]ActorTable!$1:$1,0),0),"업데이트순번이상",""),
"그외없음")))</f>
        <v>#VALUE!</v>
      </c>
      <c r="T7" t="e">
        <f t="shared" ca="1" si="5"/>
        <v>#VALUE!</v>
      </c>
      <c r="U7" t="s">
        <v>82</v>
      </c>
      <c r="V7" t="s">
        <v>206</v>
      </c>
      <c r="W7">
        <v>1</v>
      </c>
      <c r="X7" t="s">
        <v>126</v>
      </c>
      <c r="Z7">
        <v>2900</v>
      </c>
      <c r="AA7" t="str">
        <f t="shared" ca="1" si="6"/>
        <v>fe</v>
      </c>
      <c r="AB7" t="s">
        <v>82</v>
      </c>
      <c r="AC7" t="s">
        <v>206</v>
      </c>
      <c r="AD7">
        <v>1</v>
      </c>
      <c r="AE7" t="s">
        <v>126</v>
      </c>
      <c r="AG7">
        <v>2900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t="shared" ca="1" si="9"/>
        <v>{"dy":1,"sl":0,"tp":"fe","vl":"Equip2301","cn":1,"pt":"DI","pr":11},{"dy":1,"sl":1,"tp":"fe","vl":"Equip5301","cn":1,"pt":"GO","pr":7300},{"dy":1,"sl":2,"tp":"fe","vl":"Equip0201","cn":1,"pt":"GO","pr":2800},{"dy":1,"sl":3,"tp":"fe","vl":"Equip0401","cn":1,"pt":"DI","pp":139,"pr":59},{"dy":1,"sl":4,"tp":"fe","vl":"Equip3301","cn":1,"pt":"DI","pr":12},{"dy":1,"sl":5,"tp":"fe","vl":"Equip4201","cn":1,"pt":"GO","pr":2900}</v>
      </c>
      <c r="AN7" t="str">
        <f t="shared" ca="1" si="10"/>
        <v>{"dy":1,"sl":5,"tp":"fe","vl":"Equip4201","cn":1,"pt":"GO","pr":2900}</v>
      </c>
      <c r="AP7" t="s">
        <v>87</v>
      </c>
      <c r="AQ7" t="s">
        <v>78</v>
      </c>
      <c r="AR7">
        <v>8</v>
      </c>
      <c r="AS7">
        <v>11</v>
      </c>
      <c r="AT7">
        <f t="shared" ca="1" si="11"/>
        <v>0</v>
      </c>
      <c r="AU7">
        <f t="shared" si="12"/>
        <v>7</v>
      </c>
      <c r="AV7">
        <f t="shared" ca="1" si="14"/>
        <v>0</v>
      </c>
      <c r="AW7">
        <f t="shared" si="15"/>
        <v>0</v>
      </c>
      <c r="AZ7">
        <v>1</v>
      </c>
      <c r="BG7">
        <v>3</v>
      </c>
      <c r="BH7">
        <v>1</v>
      </c>
      <c r="BI7">
        <f t="shared" si="13"/>
        <v>0.25</v>
      </c>
      <c r="BJ7">
        <f t="shared" si="24"/>
        <v>3</v>
      </c>
      <c r="BK7" t="s">
        <v>143</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t="e">
        <f ca="1">IF(VLOOKUP($CA7,[2]ActorTable!$1:$1048576,MATCH("업데이트순번",[2]ActorTable!$1:$1,0),0)&lt;=$BY$1,1,0)
*IF(MID(CA7,7,1)="2",0.1,1)</f>
        <v>#VALUE!</v>
      </c>
      <c r="BY7" t="e">
        <f t="shared" ca="1" si="20"/>
        <v>#VALUE!</v>
      </c>
      <c r="BZ7" t="e">
        <f t="shared" ca="1" si="21"/>
        <v>#VALUE!</v>
      </c>
      <c r="CA7" t="e">
        <f ca="1">OFFSET([2]ActorTable!$A$1,ROW()-1,0)</f>
        <v>#VALUE!</v>
      </c>
      <c r="CB7" t="e">
        <f ca="1">VLOOKUP($CA7,[2]ActorTable!$1:$1048576,MATCH("이름참고",[2]ActorTable!$1:$1,0),0)</f>
        <v>#VALUE!</v>
      </c>
    </row>
    <row r="8" spans="1:82">
      <c r="A8">
        <v>1</v>
      </c>
      <c r="B8">
        <v>6</v>
      </c>
      <c r="C8">
        <f t="shared" si="0"/>
        <v>0</v>
      </c>
      <c r="D8">
        <f t="shared" ca="1" si="1"/>
        <v>0.85934615700383254</v>
      </c>
      <c r="E8">
        <f t="shared" ca="1" si="1"/>
        <v>0.88944638655835984</v>
      </c>
      <c r="F8">
        <f t="shared" ca="1" si="1"/>
        <v>0.74114516554227439</v>
      </c>
      <c r="G8">
        <f t="shared" ca="1" si="1"/>
        <v>0.93589851310747763</v>
      </c>
      <c r="H8">
        <f t="shared" ca="1" si="1"/>
        <v>0.66168429576191623</v>
      </c>
      <c r="I8">
        <f t="shared" ca="1" si="1"/>
        <v>0.76716047081642036</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258</v>
      </c>
      <c r="W8">
        <v>1</v>
      </c>
      <c r="X8" t="s">
        <v>126</v>
      </c>
      <c r="Z8">
        <v>2100</v>
      </c>
      <c r="AA8" t="str">
        <f t="shared" ca="1" si="6"/>
        <v>fe</v>
      </c>
      <c r="AB8" t="s">
        <v>82</v>
      </c>
      <c r="AC8" t="s">
        <v>258</v>
      </c>
      <c r="AD8">
        <v>1</v>
      </c>
      <c r="AE8" t="s">
        <v>126</v>
      </c>
      <c r="AG8">
        <v>2100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fe","vl":"Equip2301","cn":1,"pt":"DI","pr":11},{"dy":1,"sl":1,"tp":"fe","vl":"Equip5301","cn":1,"pt":"GO","pr":7300},{"dy":1,"sl":2,"tp":"fe","vl":"Equip0201","cn":1,"pt":"GO","pr":2800},{"dy":1,"sl":3,"tp":"fe","vl":"Equip0401","cn":1,"pt":"DI","pp":139,"pr":59},{"dy":1,"sl":4,"tp":"fe","vl":"Equip3301","cn":1,"pt":"DI","pr":12},{"dy":1,"sl":5,"tp":"fe","vl":"Equip4201","cn":1,"pt":"GO","pr":2900},{"dy":1,"sl":6,"tp":"fe","vl":"Equip6002","cn":1,"pt":"GO","pr":2100}</v>
      </c>
      <c r="AN8" t="str">
        <f t="shared" ca="1" si="10"/>
        <v>{"dy":1,"sl":6,"tp":"fe","vl":"Equip6002","cn":1,"pt":"GO","pr":2100}</v>
      </c>
      <c r="AP8" t="s">
        <v>88</v>
      </c>
      <c r="AQ8" t="s">
        <v>79</v>
      </c>
      <c r="AR8">
        <v>8</v>
      </c>
      <c r="AS8">
        <v>11</v>
      </c>
      <c r="AT8">
        <f t="shared" ca="1" si="11"/>
        <v>0</v>
      </c>
      <c r="AU8">
        <f t="shared" si="12"/>
        <v>0</v>
      </c>
      <c r="AV8">
        <f t="shared" ca="1" si="14"/>
        <v>0</v>
      </c>
      <c r="AW8">
        <f t="shared" si="15"/>
        <v>0</v>
      </c>
      <c r="AZ8">
        <v>1</v>
      </c>
      <c r="BG8">
        <v>3</v>
      </c>
      <c r="BH8">
        <v>3</v>
      </c>
      <c r="BI8">
        <f t="shared" si="13"/>
        <v>0.75</v>
      </c>
      <c r="BJ8">
        <f t="shared" si="24"/>
        <v>3.25</v>
      </c>
      <c r="BK8" t="s">
        <v>144</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t="e">
        <f ca="1">IF(VLOOKUP($CA8,[2]ActorTable!$1:$1048576,MATCH("업데이트순번",[2]ActorTable!$1:$1,0),0)&lt;=$BY$1,1,0)
*IF(MID(CA8,7,1)="2",0.1,1)</f>
        <v>#VALUE!</v>
      </c>
      <c r="BY8" t="e">
        <f t="shared" ca="1" si="20"/>
        <v>#VALUE!</v>
      </c>
      <c r="BZ8" t="e">
        <f t="shared" ca="1" si="21"/>
        <v>#VALUE!</v>
      </c>
      <c r="CA8" t="e">
        <f ca="1">OFFSET([2]ActorTable!$A$1,ROW()-1,0)</f>
        <v>#VALUE!</v>
      </c>
      <c r="CB8" t="e">
        <f ca="1">VLOOKUP($CA8,[2]ActorTable!$1:$1048576,MATCH("이름참고",[2]ActorTable!$1:$1,0),0)</f>
        <v>#VALUE!</v>
      </c>
    </row>
    <row r="9" spans="1:82">
      <c r="A9">
        <v>1</v>
      </c>
      <c r="B9">
        <v>7</v>
      </c>
      <c r="C9">
        <f t="shared" si="0"/>
        <v>0</v>
      </c>
      <c r="D9">
        <f t="shared" ca="1" si="1"/>
        <v>0.14992980587564109</v>
      </c>
      <c r="E9">
        <f t="shared" ca="1" si="1"/>
        <v>0.73233828971503545</v>
      </c>
      <c r="F9">
        <f t="shared" ca="1" si="1"/>
        <v>0.16199350375343946</v>
      </c>
      <c r="G9">
        <f t="shared" ca="1" si="1"/>
        <v>0.86725803328884143</v>
      </c>
      <c r="H9">
        <f t="shared" ca="1" si="1"/>
        <v>6.3052738447161305E-3</v>
      </c>
      <c r="I9">
        <f t="shared" ca="1" si="1"/>
        <v>0.95358879621881332</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258</v>
      </c>
      <c r="W9">
        <v>1</v>
      </c>
      <c r="X9" t="s">
        <v>126</v>
      </c>
      <c r="Z9">
        <v>2100</v>
      </c>
      <c r="AA9" t="str">
        <f t="shared" ca="1" si="6"/>
        <v>fe</v>
      </c>
      <c r="AB9" t="s">
        <v>82</v>
      </c>
      <c r="AC9" t="s">
        <v>307</v>
      </c>
      <c r="AD9">
        <v>1</v>
      </c>
      <c r="AE9" t="s">
        <v>126</v>
      </c>
      <c r="AG9">
        <v>2100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t="shared" ca="1" si="10"/>
        <v>{"dy":1,"sl":7,"tp":"fe","vl":"Equip7001","cn":1,"pt":"GO","pr":2100}</v>
      </c>
      <c r="AP9" t="s">
        <v>89</v>
      </c>
      <c r="AQ9" t="s">
        <v>80</v>
      </c>
      <c r="AR9">
        <v>8</v>
      </c>
      <c r="AS9">
        <v>11</v>
      </c>
      <c r="AT9">
        <f t="shared" ca="1" si="11"/>
        <v>0</v>
      </c>
      <c r="AU9">
        <f t="shared" si="12"/>
        <v>2</v>
      </c>
      <c r="AV9">
        <f t="shared" ca="1" si="14"/>
        <v>0</v>
      </c>
      <c r="AW9">
        <f t="shared" si="15"/>
        <v>0</v>
      </c>
      <c r="AZ9">
        <v>1.1000000000000001</v>
      </c>
      <c r="BG9">
        <v>4</v>
      </c>
      <c r="BH9">
        <v>1</v>
      </c>
      <c r="BI9">
        <f t="shared" si="13"/>
        <v>1</v>
      </c>
      <c r="BJ9">
        <f t="shared" si="24"/>
        <v>4</v>
      </c>
      <c r="BK9" t="s">
        <v>144</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t="e">
        <f ca="1">IF(VLOOKUP($CA9,[2]ActorTable!$1:$1048576,MATCH("업데이트순번",[2]ActorTable!$1:$1,0),0)&lt;=$BY$1,1,0)
*IF(MID(CA9,7,1)="2",0.1,1)</f>
        <v>#VALUE!</v>
      </c>
      <c r="BY9" t="e">
        <f t="shared" ca="1" si="20"/>
        <v>#VALUE!</v>
      </c>
      <c r="BZ9" t="e">
        <f t="shared" ca="1" si="21"/>
        <v>#VALUE!</v>
      </c>
      <c r="CA9" t="e">
        <f ca="1">OFFSET([2]ActorTable!$A$1,ROW()-1,0)</f>
        <v>#VALUE!</v>
      </c>
      <c r="CB9" t="e">
        <f ca="1">VLOOKUP($CA9,[2]ActorTable!$1:$1048576,MATCH("이름참고",[2]ActorTable!$1:$1,0),0)</f>
        <v>#VALUE!</v>
      </c>
    </row>
    <row r="10" spans="1:82">
      <c r="A10">
        <v>1</v>
      </c>
      <c r="B10">
        <v>8</v>
      </c>
      <c r="C10">
        <f t="shared" si="0"/>
        <v>0</v>
      </c>
      <c r="D10">
        <f t="shared" ca="1" si="1"/>
        <v>6.091298399753764E-2</v>
      </c>
      <c r="E10">
        <f t="shared" ca="1" si="1"/>
        <v>0.84976102923462749</v>
      </c>
      <c r="F10">
        <f t="shared" ca="1" si="1"/>
        <v>0.6347313302068508</v>
      </c>
      <c r="G10">
        <f t="shared" ca="1" si="1"/>
        <v>0.75381426511608129</v>
      </c>
      <c r="H10">
        <f t="shared" ca="1" si="1"/>
        <v>0.56744241223969605</v>
      </c>
      <c r="I10">
        <f t="shared" ca="1" si="1"/>
        <v>0.67404815783788019</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t="shared" ca="1" si="10"/>
        <v>{"dy":1,"sl":8}</v>
      </c>
      <c r="AP10" t="s">
        <v>288</v>
      </c>
      <c r="AQ10" t="s">
        <v>291</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t="e">
        <f ca="1">IF(VLOOKUP($CA10,[2]ActorTable!$1:$1048576,MATCH("업데이트순번",[2]ActorTable!$1:$1,0),0)&lt;=$BY$1,1,0)
*IF(MID(CA10,7,1)="2",0.1,1)</f>
        <v>#VALUE!</v>
      </c>
      <c r="BY10" t="e">
        <f t="shared" ca="1" si="20"/>
        <v>#VALUE!</v>
      </c>
      <c r="BZ10" t="e">
        <f t="shared" ca="1" si="21"/>
        <v>#VALUE!</v>
      </c>
      <c r="CA10" t="e">
        <f ca="1">OFFSET([2]ActorTable!$A$1,ROW()-1,0)</f>
        <v>#VALUE!</v>
      </c>
      <c r="CB10" t="e">
        <f ca="1">VLOOKUP($CA10,[2]ActorTable!$1:$1048576,MATCH("이름참고",[2]ActorTable!$1:$1,0),0)</f>
        <v>#VALUE!</v>
      </c>
    </row>
    <row r="11" spans="1:82">
      <c r="A11">
        <v>1</v>
      </c>
      <c r="B11">
        <v>9</v>
      </c>
      <c r="C11">
        <f t="shared" si="0"/>
        <v>0</v>
      </c>
      <c r="D11">
        <f t="shared" ca="1" si="1"/>
        <v>0.54764376730446662</v>
      </c>
      <c r="E11">
        <f t="shared" ca="1" si="1"/>
        <v>0.89756706597485569</v>
      </c>
      <c r="F11">
        <f t="shared" ca="1" si="1"/>
        <v>1.385389847984686E-2</v>
      </c>
      <c r="G11">
        <f t="shared" ca="1" si="1"/>
        <v>0.73808344610847421</v>
      </c>
      <c r="H11">
        <f t="shared" ca="1" si="1"/>
        <v>0.29608202826797148</v>
      </c>
      <c r="I11">
        <f t="shared" ca="1" si="1"/>
        <v>0.27820962790206627</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t="shared" ca="1" si="10"/>
        <v>{"dy":1,"sl":9}</v>
      </c>
      <c r="AP11" t="s">
        <v>289</v>
      </c>
      <c r="AQ11" t="s">
        <v>292</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t="e">
        <f ca="1">IF(VLOOKUP($CA11,[2]ActorTable!$1:$1048576,MATCH("업데이트순번",[2]ActorTable!$1:$1,0),0)&lt;=$BY$1,1,0)
*IF(MID(CA11,7,1)="2",0.1,1)</f>
        <v>#VALUE!</v>
      </c>
      <c r="BY11" t="e">
        <f t="shared" ca="1" si="20"/>
        <v>#VALUE!</v>
      </c>
      <c r="BZ11" t="e">
        <f t="shared" ca="1" si="21"/>
        <v>#VALUE!</v>
      </c>
      <c r="CA11" t="e">
        <f ca="1">OFFSET([2]ActorTable!$A$1,ROW()-1,0)</f>
        <v>#VALUE!</v>
      </c>
      <c r="CB11" t="e">
        <f ca="1">VLOOKUP($CA11,[2]ActorTable!$1:$1048576,MATCH("이름참고",[2]ActorTable!$1:$1,0),0)</f>
        <v>#VALUE!</v>
      </c>
    </row>
    <row r="12" spans="1:82">
      <c r="A12">
        <v>2</v>
      </c>
      <c r="B12">
        <v>0</v>
      </c>
      <c r="C12">
        <f t="shared" si="0"/>
        <v>0</v>
      </c>
      <c r="D12">
        <f t="shared" ref="D12:I21" ca="1" si="27">RAND()</f>
        <v>0.70642566590680955</v>
      </c>
      <c r="E12">
        <f t="shared" ca="1" si="27"/>
        <v>0.33692443816255957</v>
      </c>
      <c r="F12">
        <f t="shared" ca="1" si="27"/>
        <v>0.85383198115820969</v>
      </c>
      <c r="G12">
        <f t="shared" ca="1" si="27"/>
        <v>0.54270125126299973</v>
      </c>
      <c r="H12">
        <f t="shared" ca="1" si="27"/>
        <v>0.80782026661766704</v>
      </c>
      <c r="I12">
        <f t="shared" ca="1" si="27"/>
        <v>4.8162415551117665E-2</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84</v>
      </c>
      <c r="W12">
        <v>1</v>
      </c>
      <c r="X12" t="s">
        <v>130</v>
      </c>
      <c r="Z12">
        <v>149</v>
      </c>
      <c r="AA12" t="str">
        <f t="shared" ca="1" si="6"/>
        <v>fe</v>
      </c>
      <c r="AB12" t="s">
        <v>82</v>
      </c>
      <c r="AC12" t="s">
        <v>310</v>
      </c>
      <c r="AD12">
        <v>1</v>
      </c>
      <c r="AE12" t="s">
        <v>126</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t="shared" ca="1" si="10"/>
        <v>{"dy":2,"sl":0,"tp":"fe","vl":"Equip0202","cn":1,"pt":"GO","pr":3300}</v>
      </c>
      <c r="AP12" t="s">
        <v>290</v>
      </c>
      <c r="AQ12" t="s">
        <v>293</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t="e">
        <f ca="1">IF(VLOOKUP($CA12,[2]ActorTable!$1:$1048576,MATCH("업데이트순번",[2]ActorTable!$1:$1,0),0)&lt;=$BY$1,1,0)
*IF(MID(CA12,7,1)="2",0.1,1)</f>
        <v>#VALUE!</v>
      </c>
      <c r="BY12" t="e">
        <f t="shared" ca="1" si="20"/>
        <v>#VALUE!</v>
      </c>
      <c r="BZ12" t="e">
        <f t="shared" ca="1" si="21"/>
        <v>#VALUE!</v>
      </c>
      <c r="CA12" t="e">
        <f ca="1">OFFSET([2]ActorTable!$A$1,ROW()-1,0)</f>
        <v>#VALUE!</v>
      </c>
      <c r="CB12" t="e">
        <f ca="1">VLOOKUP($CA12,[2]ActorTable!$1:$1048576,MATCH("이름참고",[2]ActorTable!$1:$1,0),0)</f>
        <v>#VALUE!</v>
      </c>
    </row>
    <row r="13" spans="1:82">
      <c r="A13">
        <v>2</v>
      </c>
      <c r="B13">
        <v>1</v>
      </c>
      <c r="C13">
        <f t="shared" si="0"/>
        <v>0</v>
      </c>
      <c r="D13">
        <f t="shared" ca="1" si="27"/>
        <v>0.68607620199381236</v>
      </c>
      <c r="E13">
        <f t="shared" ca="1" si="27"/>
        <v>0.63283400122951516</v>
      </c>
      <c r="F13">
        <f t="shared" ca="1" si="27"/>
        <v>0.33110011854468269</v>
      </c>
      <c r="G13">
        <f t="shared" ca="1" si="27"/>
        <v>0.90487567850135397</v>
      </c>
      <c r="H13">
        <f t="shared" ca="1" si="27"/>
        <v>0.1585454979129246</v>
      </c>
      <c r="I13">
        <f t="shared" ca="1" si="27"/>
        <v>0.46977279201171451</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187</v>
      </c>
      <c r="W13">
        <v>1</v>
      </c>
      <c r="X13" t="s">
        <v>130</v>
      </c>
      <c r="Z13">
        <v>96</v>
      </c>
      <c r="AA13" t="str">
        <f t="shared" ca="1" si="6"/>
        <v>fe</v>
      </c>
      <c r="AB13" t="s">
        <v>82</v>
      </c>
      <c r="AC13" t="s">
        <v>305</v>
      </c>
      <c r="AD13">
        <v>1</v>
      </c>
      <c r="AE13" t="s">
        <v>126</v>
      </c>
      <c r="AG13">
        <v>1100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t="shared" ca="1" si="10"/>
        <v>{"dy":2,"sl":1,"tp":"fe","vl":"Equip1102","cn":1,"pt":"GO","pr":1100}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t="e">
        <f ca="1">IF(VLOOKUP($CA13,[2]ActorTable!$1:$1048576,MATCH("업데이트순번",[2]ActorTable!$1:$1,0),0)&lt;=$BY$1,1,0)
*IF(MID(CA13,7,1)="2",0.1,1)</f>
        <v>#VALUE!</v>
      </c>
      <c r="BY13" t="e">
        <f t="shared" ca="1" si="20"/>
        <v>#VALUE!</v>
      </c>
      <c r="BZ13" t="e">
        <f t="shared" ca="1" si="21"/>
        <v>#VALUE!</v>
      </c>
      <c r="CA13" t="e">
        <f ca="1">OFFSET([2]ActorTable!$A$1,ROW()-1,0)</f>
        <v>#VALUE!</v>
      </c>
      <c r="CB13" t="e">
        <f ca="1">VLOOKUP($CA13,[2]ActorTable!$1:$1048576,MATCH("이름참고",[2]ActorTable!$1:$1,0),0)</f>
        <v>#VALUE!</v>
      </c>
    </row>
    <row r="14" spans="1:82">
      <c r="A14">
        <v>2</v>
      </c>
      <c r="B14">
        <v>2</v>
      </c>
      <c r="C14">
        <f t="shared" si="0"/>
        <v>0</v>
      </c>
      <c r="D14">
        <f t="shared" ca="1" si="27"/>
        <v>0.7037553252944253</v>
      </c>
      <c r="E14">
        <f t="shared" ca="1" si="27"/>
        <v>0.76504827003860143</v>
      </c>
      <c r="F14">
        <f t="shared" ca="1" si="27"/>
        <v>0.8056717322325343</v>
      </c>
      <c r="G14">
        <f t="shared" ca="1" si="27"/>
        <v>4.3981544535134587E-2</v>
      </c>
      <c r="H14">
        <f t="shared" ca="1" si="27"/>
        <v>0.95275135091573193</v>
      </c>
      <c r="I14">
        <f t="shared" ca="1" si="27"/>
        <v>0.37432828903406257</v>
      </c>
      <c r="M14" t="str">
        <f t="shared" ca="1" si="2"/>
        <v>안 지정 캐릭터 PP 영웅등급</v>
      </c>
      <c r="N14">
        <f t="shared" ca="1" si="3"/>
        <v>76504</v>
      </c>
      <c r="O14">
        <f t="shared" ca="1" si="4"/>
        <v>12</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3600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36443</v>
      </c>
      <c r="W14">
        <v>11</v>
      </c>
      <c r="X14" t="s">
        <v>126</v>
      </c>
      <c r="Z14">
        <v>1100</v>
      </c>
      <c r="AA14" t="str">
        <f t="shared" ca="1" si="6"/>
        <v>fe</v>
      </c>
      <c r="AB14" t="s">
        <v>82</v>
      </c>
      <c r="AC14" t="s">
        <v>254</v>
      </c>
      <c r="AD14">
        <v>1</v>
      </c>
      <c r="AE14" t="s">
        <v>126</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t="shared" ca="1" si="10"/>
        <v>{"dy":2,"sl":2,"tp":"fe","vl":"Equip3001","cn":1,"pt":"GO","pr":600}</v>
      </c>
      <c r="AP14" t="s">
        <v>92</v>
      </c>
      <c r="AQ14" t="s">
        <v>76</v>
      </c>
      <c r="AR14">
        <v>0</v>
      </c>
      <c r="AS14">
        <v>11</v>
      </c>
      <c r="AT14">
        <f t="shared" ca="1" si="11"/>
        <v>59</v>
      </c>
      <c r="AU14">
        <f t="shared" si="12"/>
        <v>51</v>
      </c>
      <c r="AV14">
        <f t="shared" ca="1" si="14"/>
        <v>0</v>
      </c>
      <c r="AW14">
        <f t="shared" si="15"/>
        <v>0</v>
      </c>
      <c r="AX14">
        <v>3</v>
      </c>
      <c r="AY14">
        <v>14</v>
      </c>
      <c r="AZ14">
        <v>300</v>
      </c>
      <c r="BG14">
        <v>7</v>
      </c>
      <c r="BH14">
        <v>1</v>
      </c>
      <c r="BI14">
        <f t="shared" si="13"/>
        <v>1</v>
      </c>
      <c r="BJ14">
        <f t="shared" si="24"/>
        <v>7</v>
      </c>
      <c r="BK14" t="s">
        <v>139</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t="e">
        <f ca="1">IF(VLOOKUP($CA14,[2]ActorTable!$1:$1048576,MATCH("업데이트순번",[2]ActorTable!$1:$1,0),0)&lt;=$BY$1,1,0)
*IF(MID(CA14,7,1)="2",0.1,1)</f>
        <v>#VALUE!</v>
      </c>
      <c r="BY14" t="e">
        <f t="shared" ca="1" si="20"/>
        <v>#VALUE!</v>
      </c>
      <c r="BZ14" t="e">
        <f t="shared" ca="1" si="21"/>
        <v>#VALUE!</v>
      </c>
      <c r="CA14" t="e">
        <f ca="1">OFFSET([2]ActorTable!$A$1,ROW()-1,0)</f>
        <v>#VALUE!</v>
      </c>
      <c r="CB14" t="e">
        <f ca="1">VLOOKUP($CA14,[2]ActorTable!$1:$1048576,MATCH("이름참고",[2]ActorTable!$1:$1,0),0)</f>
        <v>#VALUE!</v>
      </c>
    </row>
    <row r="15" spans="1:82">
      <c r="A15">
        <v>2</v>
      </c>
      <c r="B15">
        <v>3</v>
      </c>
      <c r="C15">
        <f t="shared" si="0"/>
        <v>0</v>
      </c>
      <c r="D15">
        <f t="shared" ca="1" si="27"/>
        <v>0.85307343511623179</v>
      </c>
      <c r="E15">
        <f t="shared" ca="1" si="27"/>
        <v>0.67348566567331658</v>
      </c>
      <c r="F15">
        <f t="shared" ca="1" si="27"/>
        <v>0.41249263657752089</v>
      </c>
      <c r="G15">
        <f t="shared" ca="1" si="27"/>
        <v>0.37467323691048871</v>
      </c>
      <c r="H15">
        <f t="shared" ca="1" si="27"/>
        <v>0.22625426790180914</v>
      </c>
      <c r="I15">
        <f t="shared" ca="1" si="27"/>
        <v>0.15909690982194957</v>
      </c>
      <c r="M15" t="str">
        <f t="shared" ca="1" si="2"/>
        <v>안 지정 캐릭터 PP 일반등급</v>
      </c>
      <c r="N15">
        <f t="shared" ca="1" si="3"/>
        <v>67348</v>
      </c>
      <c r="O15">
        <f t="shared" ca="1" si="4"/>
        <v>11</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3300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94285</v>
      </c>
      <c r="W15">
        <v>14</v>
      </c>
      <c r="X15" t="s">
        <v>126</v>
      </c>
      <c r="Z15">
        <v>1400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t="shared" ca="1" si="10"/>
        <v>{"dy":2,"sl":3,"tp":"upn","vl":"94285","cn":9,"pt":"GO","pr":2700}</v>
      </c>
      <c r="AP15" t="s">
        <v>91</v>
      </c>
      <c r="AQ15" t="s">
        <v>77</v>
      </c>
      <c r="AR15">
        <v>0</v>
      </c>
      <c r="AS15">
        <v>11</v>
      </c>
      <c r="AT15">
        <f t="shared" ca="1" si="11"/>
        <v>47</v>
      </c>
      <c r="AU15">
        <f t="shared" si="12"/>
        <v>37</v>
      </c>
      <c r="AV15">
        <f t="shared" ca="1" si="14"/>
        <v>0</v>
      </c>
      <c r="AW15">
        <f t="shared" si="15"/>
        <v>0</v>
      </c>
      <c r="AX15">
        <v>3</v>
      </c>
      <c r="AY15">
        <v>14</v>
      </c>
      <c r="AZ15">
        <v>300</v>
      </c>
      <c r="BG15">
        <v>8</v>
      </c>
      <c r="BH15">
        <v>1</v>
      </c>
      <c r="BI15">
        <v>1</v>
      </c>
      <c r="BJ15">
        <f t="shared" si="24"/>
        <v>8</v>
      </c>
      <c r="BK15" t="s">
        <v>142</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t="e">
        <f ca="1">IF(VLOOKUP($CA15,[2]ActorTable!$1:$1048576,MATCH("업데이트순번",[2]ActorTable!$1:$1,0),0)&lt;=$BY$1,1,0)
*IF(MID(CA15,7,1)="2",0.1,1)</f>
        <v>#VALUE!</v>
      </c>
      <c r="BY15" t="e">
        <f t="shared" ca="1" si="20"/>
        <v>#VALUE!</v>
      </c>
      <c r="BZ15" t="e">
        <f t="shared" ca="1" si="21"/>
        <v>#VALUE!</v>
      </c>
      <c r="CA15" t="e">
        <f ca="1">OFFSET([2]ActorTable!$A$1,ROW()-1,0)</f>
        <v>#VALUE!</v>
      </c>
      <c r="CB15" t="e">
        <f ca="1">VLOOKUP($CA15,[2]ActorTable!$1:$1048576,MATCH("이름참고",[2]ActorTable!$1:$1,0),0)</f>
        <v>#VALUE!</v>
      </c>
    </row>
    <row r="16" spans="1:82">
      <c r="A16">
        <v>2</v>
      </c>
      <c r="B16">
        <v>4</v>
      </c>
      <c r="C16">
        <f t="shared" si="0"/>
        <v>0</v>
      </c>
      <c r="D16">
        <f t="shared" ca="1" si="27"/>
        <v>6.9813716450171648E-2</v>
      </c>
      <c r="E16">
        <f t="shared" ca="1" si="27"/>
        <v>0.85424871542130565</v>
      </c>
      <c r="F16">
        <f t="shared" ca="1" si="27"/>
        <v>8.505271485129251E-2</v>
      </c>
      <c r="G16">
        <f t="shared" ca="1" si="27"/>
        <v>0.42736809397704489</v>
      </c>
      <c r="H16">
        <f t="shared" ca="1" si="27"/>
        <v>0.23892056033548759</v>
      </c>
      <c r="I16">
        <f t="shared" ca="1" si="27"/>
        <v>0.36666733195965084</v>
      </c>
      <c r="M16" t="str">
        <f t="shared" ca="1" si="2"/>
        <v>안 지정 캐릭터 PP 일반등급</v>
      </c>
      <c r="N16">
        <f t="shared" ca="1" si="3"/>
        <v>85424</v>
      </c>
      <c r="O16">
        <f t="shared" ca="1" si="4"/>
        <v>13</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3900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55264</v>
      </c>
      <c r="W16">
        <v>12</v>
      </c>
      <c r="X16" t="s">
        <v>126</v>
      </c>
      <c r="Z16">
        <v>1200</v>
      </c>
      <c r="AA16" t="str">
        <f t="shared" ca="1" si="6"/>
        <v>fe</v>
      </c>
      <c r="AB16" t="s">
        <v>82</v>
      </c>
      <c r="AC16" t="s">
        <v>205</v>
      </c>
      <c r="AD16">
        <v>1</v>
      </c>
      <c r="AE16" t="s">
        <v>126</v>
      </c>
      <c r="AG16">
        <v>9900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t="shared" ca="1" si="10"/>
        <v>{"dy":2,"sl":4,"tp":"fe","vl":"Equip6201","cn":1,"pt":"GO","pr":9900}</v>
      </c>
      <c r="BG16">
        <v>9</v>
      </c>
      <c r="BH16">
        <v>1</v>
      </c>
      <c r="BI16">
        <v>1</v>
      </c>
      <c r="BJ16">
        <f t="shared" si="24"/>
        <v>9</v>
      </c>
      <c r="BK16" t="s">
        <v>142</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t="e">
        <f ca="1">IF(VLOOKUP($CA16,[2]ActorTable!$1:$1048576,MATCH("업데이트순번",[2]ActorTable!$1:$1,0),0)&lt;=$BY$1,1,0)
*IF(MID(CA16,7,1)="2",0.1,1)</f>
        <v>#VALUE!</v>
      </c>
      <c r="BY16" t="e">
        <f t="shared" ca="1" si="20"/>
        <v>#VALUE!</v>
      </c>
      <c r="BZ16" t="e">
        <f t="shared" ca="1" si="21"/>
        <v>#VALUE!</v>
      </c>
      <c r="CA16" t="e">
        <f ca="1">OFFSET([2]ActorTable!$A$1,ROW()-1,0)</f>
        <v>#VALUE!</v>
      </c>
      <c r="CB16" t="e">
        <f ca="1">VLOOKUP($CA16,[2]ActorTable!$1:$1048576,MATCH("이름참고",[2]ActorTable!$1:$1,0),0)</f>
        <v>#VALUE!</v>
      </c>
    </row>
    <row r="17" spans="1:80">
      <c r="A17">
        <v>2</v>
      </c>
      <c r="B17">
        <v>5</v>
      </c>
      <c r="C17">
        <f t="shared" si="0"/>
        <v>0</v>
      </c>
      <c r="D17">
        <f t="shared" ca="1" si="27"/>
        <v>0.4488320377525864</v>
      </c>
      <c r="E17">
        <f t="shared" ca="1" si="27"/>
        <v>0.49160764213806418</v>
      </c>
      <c r="F17">
        <f t="shared" ca="1" si="27"/>
        <v>0.53721250693202927</v>
      </c>
      <c r="G17">
        <f t="shared" ca="1" si="27"/>
        <v>0.31273270186264035</v>
      </c>
      <c r="H17">
        <f t="shared" ca="1" si="27"/>
        <v>0.10458303575662564</v>
      </c>
      <c r="I17">
        <f t="shared" ca="1" si="27"/>
        <v>0.91955448501321924</v>
      </c>
      <c r="M17" t="str">
        <f t="shared" ca="1" si="2"/>
        <v>지정 장비</v>
      </c>
      <c r="N17" t="e">
        <f t="shared" ca="1" si="3"/>
        <v>#VALUE!</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t="e">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#VALUE!</v>
      </c>
      <c r="S17" t="e">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#VALUE!</v>
      </c>
      <c r="T17" t="e">
        <f t="shared" ca="1" si="5"/>
        <v>#VALUE!</v>
      </c>
      <c r="U17" t="s">
        <v>82</v>
      </c>
      <c r="V17" t="s">
        <v>252</v>
      </c>
      <c r="W17">
        <v>1</v>
      </c>
      <c r="X17" t="s">
        <v>126</v>
      </c>
      <c r="Z17">
        <v>1000</v>
      </c>
      <c r="AA17" t="str">
        <f t="shared" ca="1" si="6"/>
        <v>fe</v>
      </c>
      <c r="AB17" t="s">
        <v>82</v>
      </c>
      <c r="AC17" t="s">
        <v>252</v>
      </c>
      <c r="AD17">
        <v>1</v>
      </c>
      <c r="AE17" t="s">
        <v>126</v>
      </c>
      <c r="AG17">
        <v>1000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t="shared" ca="1" si="10"/>
        <v>{"dy":2,"sl":5,"tp":"fe","vl":"Equip5101","cn":1,"pt":"GO","pr":1000}</v>
      </c>
      <c r="AQ17" t="s">
        <v>273</v>
      </c>
      <c r="AS17" t="s">
        <v>272</v>
      </c>
      <c r="AT17">
        <f ca="1">(COUNTIFS(B:B,$AQ$18,N:N,"Equip????")-AT19-AT20-AT21)/6</f>
        <v>0.16666666666666666</v>
      </c>
      <c r="AU17">
        <f>(COUNTIFS(B:B,$AQ$18,AC:AC,"Equip????")-AU19-AU20-AU21)/6</f>
        <v>17.666666666666668</v>
      </c>
      <c r="BG17">
        <v>10</v>
      </c>
      <c r="BH17">
        <v>1</v>
      </c>
      <c r="BI17">
        <v>1</v>
      </c>
      <c r="BJ17">
        <f t="shared" si="24"/>
        <v>10</v>
      </c>
      <c r="BK17" t="s">
        <v>142</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t="e">
        <f ca="1">IF(VLOOKUP($CA17,[2]ActorTable!$1:$1048576,MATCH("업데이트순번",[2]ActorTable!$1:$1,0),0)&lt;=$BY$1,1,0)
*IF(MID(CA17,7,1)="2",0.1,1)</f>
        <v>#VALUE!</v>
      </c>
      <c r="BY17" t="e">
        <f t="shared" ca="1" si="20"/>
        <v>#VALUE!</v>
      </c>
      <c r="BZ17" t="e">
        <f t="shared" ca="1" si="21"/>
        <v>#VALUE!</v>
      </c>
      <c r="CA17" t="e">
        <f ca="1">OFFSET([2]ActorTable!$A$1,ROW()-1,0)</f>
        <v>#VALUE!</v>
      </c>
      <c r="CB17" t="e">
        <f ca="1">VLOOKUP($CA17,[2]ActorTable!$1:$1048576,MATCH("이름참고",[2]ActorTable!$1:$1,0),0)</f>
        <v>#VALUE!</v>
      </c>
    </row>
    <row r="18" spans="1:80">
      <c r="A18">
        <v>2</v>
      </c>
      <c r="B18">
        <v>6</v>
      </c>
      <c r="C18">
        <f t="shared" si="0"/>
        <v>0</v>
      </c>
      <c r="D18">
        <f t="shared" ca="1" si="27"/>
        <v>7.8309095629734315E-2</v>
      </c>
      <c r="E18">
        <f t="shared" ca="1" si="27"/>
        <v>0.84304603322612592</v>
      </c>
      <c r="F18">
        <f t="shared" ca="1" si="27"/>
        <v>5.4765072709170082E-2</v>
      </c>
      <c r="G18">
        <f t="shared" ca="1" si="27"/>
        <v>0.34020400771495818</v>
      </c>
      <c r="H18">
        <f t="shared" ca="1" si="27"/>
        <v>0.71668577844912995</v>
      </c>
      <c r="I18">
        <f t="shared" ca="1" si="27"/>
        <v>0.14466821429738885</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245</v>
      </c>
      <c r="W18">
        <v>1</v>
      </c>
      <c r="X18" t="s">
        <v>126</v>
      </c>
      <c r="Z18">
        <v>7400</v>
      </c>
      <c r="AA18" t="str">
        <f t="shared" ca="1" si="6"/>
        <v>fe</v>
      </c>
      <c r="AB18" t="s">
        <v>82</v>
      </c>
      <c r="AC18" t="s">
        <v>309</v>
      </c>
      <c r="AD18">
        <v>1</v>
      </c>
      <c r="AE18" t="s">
        <v>126</v>
      </c>
      <c r="AG18">
        <v>7400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t="shared" ca="1" si="10"/>
        <v>{"dy":2,"sl":6,"tp":"fe","vl":"Equip4301","cn":1,"pt":"GO","pr":7400}</v>
      </c>
      <c r="AQ18" t="s">
        <v>274</v>
      </c>
      <c r="AS18" t="s">
        <v>269</v>
      </c>
      <c r="AT18">
        <f ca="1">COUNTIFS(B:B,$AQ$18,N:N,"Equip????")-AT19-AT20-AT21</f>
        <v>1</v>
      </c>
      <c r="AU18">
        <f>COUNTIFS(B:B,$AQ$18,AC:AC,"Equip????")-AU19-AU20-AU21</f>
        <v>106</v>
      </c>
      <c r="BG18">
        <v>11</v>
      </c>
      <c r="BH18">
        <v>1</v>
      </c>
      <c r="BI18">
        <v>1</v>
      </c>
      <c r="BJ18">
        <f t="shared" si="24"/>
        <v>11</v>
      </c>
      <c r="BK18" t="s">
        <v>142</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t="e">
        <f ca="1">IF(VLOOKUP($CA18,[2]ActorTable!$1:$1048576,MATCH("업데이트순번",[2]ActorTable!$1:$1,0),0)&lt;=$BY$1,1,0)
*IF(MID(CA18,7,1)="2",0.1,1)</f>
        <v>#VALUE!</v>
      </c>
      <c r="BY18" t="e">
        <f t="shared" ca="1" si="20"/>
        <v>#VALUE!</v>
      </c>
      <c r="BZ18" t="e">
        <f t="shared" ca="1" si="21"/>
        <v>#VALUE!</v>
      </c>
      <c r="CA18" t="e">
        <f ca="1">OFFSET([2]ActorTable!$A$1,ROW()-1,0)</f>
        <v>#VALUE!</v>
      </c>
      <c r="CB18" t="e">
        <f ca="1">VLOOKUP($CA18,[2]ActorTable!$1:$1048576,MATCH("이름참고",[2]ActorTable!$1:$1,0),0)</f>
        <v>#VALUE!</v>
      </c>
    </row>
    <row r="19" spans="1:80">
      <c r="A19">
        <v>2</v>
      </c>
      <c r="B19">
        <v>7</v>
      </c>
      <c r="C19">
        <f t="shared" si="0"/>
        <v>0</v>
      </c>
      <c r="D19">
        <f t="shared" ca="1" si="27"/>
        <v>3.6474060269304109E-2</v>
      </c>
      <c r="E19">
        <f t="shared" ca="1" si="27"/>
        <v>0.83950402476533625</v>
      </c>
      <c r="F19">
        <f t="shared" ca="1" si="27"/>
        <v>0.86252064430181308</v>
      </c>
      <c r="G19">
        <f t="shared" ca="1" si="27"/>
        <v>0.18439465583052628</v>
      </c>
      <c r="H19">
        <f t="shared" ca="1" si="27"/>
        <v>0.19964378360203183</v>
      </c>
      <c r="I19">
        <f t="shared" ca="1" si="27"/>
        <v>0.39015931178522989</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DI</v>
      </c>
      <c r="Q19" t="e">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#VALUE!</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208</v>
      </c>
      <c r="W19">
        <v>1</v>
      </c>
      <c r="X19" t="s">
        <v>126</v>
      </c>
      <c r="Z19">
        <v>3700</v>
      </c>
      <c r="AA19" t="str">
        <f t="shared" ca="1" si="6"/>
        <v>fe</v>
      </c>
      <c r="AB19" t="s">
        <v>82</v>
      </c>
      <c r="AC19" t="s">
        <v>208</v>
      </c>
      <c r="AD19">
        <v>1</v>
      </c>
      <c r="AE19" t="s">
        <v>126</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t="shared" ca="1" si="10"/>
        <v>{"dy":2,"sl":7,"tp":"fe","vl":"Equip7102","cn":1,"pt":"GO","pr":3700}</v>
      </c>
      <c r="AS19" t="s">
        <v>270</v>
      </c>
      <c r="AT19">
        <f ca="1">COUNTIFS(B:B,$AQ$18,N:N,"Equip6???")</f>
        <v>0</v>
      </c>
      <c r="AU19">
        <f>COUNTIFS(B:B,$AQ$18,AC:AC,"Equip6???")</f>
        <v>14</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t="e">
        <f ca="1">IF(VLOOKUP($CA19,[2]ActorTable!$1:$1048576,MATCH("업데이트순번",[2]ActorTable!$1:$1,0),0)&lt;=$BY$1,1,0)
*IF(MID(CA19,7,1)="2",0.1,1)</f>
        <v>#VALUE!</v>
      </c>
      <c r="BY19" t="e">
        <f t="shared" ca="1" si="20"/>
        <v>#VALUE!</v>
      </c>
      <c r="BZ19" t="e">
        <f t="shared" ca="1" si="21"/>
        <v>#VALUE!</v>
      </c>
      <c r="CA19" t="e">
        <f ca="1">OFFSET([2]ActorTable!$A$1,ROW()-1,0)</f>
        <v>#VALUE!</v>
      </c>
      <c r="CB19" t="e">
        <f ca="1">VLOOKUP($CA19,[2]ActorTable!$1:$1048576,MATCH("이름참고",[2]ActorTable!$1:$1,0),0)</f>
        <v>#VALUE!</v>
      </c>
    </row>
    <row r="20" spans="1:80">
      <c r="A20">
        <v>2</v>
      </c>
      <c r="B20">
        <v>8</v>
      </c>
      <c r="C20">
        <f t="shared" si="0"/>
        <v>0</v>
      </c>
      <c r="D20">
        <f t="shared" ca="1" si="27"/>
        <v>1.3742609850013632E-2</v>
      </c>
      <c r="E20">
        <f t="shared" ca="1" si="27"/>
        <v>0.65905411335670583</v>
      </c>
      <c r="F20">
        <f t="shared" ca="1" si="27"/>
        <v>0.22726160555611052</v>
      </c>
      <c r="G20">
        <f t="shared" ca="1" si="27"/>
        <v>0.31458234799582763</v>
      </c>
      <c r="H20">
        <f t="shared" ca="1" si="27"/>
        <v>0.50385535487271205</v>
      </c>
      <c r="I20">
        <f t="shared" ca="1" si="27"/>
        <v>0.37376352024728166</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t="shared" ca="1" si="10"/>
        <v>{"dy":2,"sl":8}</v>
      </c>
      <c r="AS20" t="s">
        <v>271</v>
      </c>
      <c r="AT20">
        <f ca="1">COUNTIFS(B:B,$AQ$18,N:N,"Equip7???")</f>
        <v>0</v>
      </c>
      <c r="AU20">
        <f>COUNTIFS(B:B,$AQ$18,AC:AC,"Equip7???")</f>
        <v>23</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t="e">
        <f ca="1">IF(VLOOKUP($CA20,[2]ActorTable!$1:$1048576,MATCH("업데이트순번",[2]ActorTable!$1:$1,0),0)&lt;=$BY$1,1,0)
*IF(MID(CA20,7,1)="2",0.1,1)</f>
        <v>#VALUE!</v>
      </c>
      <c r="BY20" t="e">
        <f t="shared" ca="1" si="20"/>
        <v>#VALUE!</v>
      </c>
      <c r="BZ20" t="e">
        <f t="shared" ca="1" si="21"/>
        <v>#VALUE!</v>
      </c>
      <c r="CA20" t="e">
        <f ca="1">OFFSET([2]ActorTable!$A$1,ROW()-1,0)</f>
        <v>#VALUE!</v>
      </c>
      <c r="CB20" t="e">
        <f ca="1">VLOOKUP($CA20,[2]ActorTable!$1:$1048576,MATCH("이름참고",[2]ActorTable!$1:$1,0),0)</f>
        <v>#VALUE!</v>
      </c>
    </row>
    <row r="21" spans="1:80">
      <c r="A21">
        <v>2</v>
      </c>
      <c r="B21">
        <v>9</v>
      </c>
      <c r="C21">
        <f t="shared" si="0"/>
        <v>0</v>
      </c>
      <c r="D21">
        <f t="shared" ca="1" si="27"/>
        <v>0.3477645317026764</v>
      </c>
      <c r="E21">
        <f t="shared" ca="1" si="27"/>
        <v>0.49793452870841637</v>
      </c>
      <c r="F21">
        <f t="shared" ca="1" si="27"/>
        <v>0.7037278876781895</v>
      </c>
      <c r="G21">
        <f t="shared" ca="1" si="27"/>
        <v>0.70127529140844813</v>
      </c>
      <c r="H21">
        <f t="shared" ca="1" si="27"/>
        <v>0.14034329653112942</v>
      </c>
      <c r="I21">
        <f t="shared" ca="1" si="27"/>
        <v>0.10602664338894363</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t="shared" ca="1" si="10"/>
        <v>{"dy":2,"sl":9}</v>
      </c>
      <c r="AS21" t="s">
        <v>268</v>
      </c>
      <c r="AT21">
        <f ca="1">COUNTIFS(B:B,$AQ$18,N:N,"Equip8???")</f>
        <v>0</v>
      </c>
      <c r="AU21">
        <f>COUNTIFS(B:B,$AQ$18,AC:AC,"Equip8???")</f>
        <v>14</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t="e">
        <f ca="1">IF(VLOOKUP($CA21,[2]ActorTable!$1:$1048576,MATCH("업데이트순번",[2]ActorTable!$1:$1,0),0)&lt;=$BY$1,1,0)
*IF(MID(CA21,7,1)="2",0.1,1)</f>
        <v>#VALUE!</v>
      </c>
      <c r="BY21" t="e">
        <f t="shared" ca="1" si="20"/>
        <v>#VALUE!</v>
      </c>
      <c r="BZ21" t="e">
        <f t="shared" ca="1" si="21"/>
        <v>#VALUE!</v>
      </c>
      <c r="CA21" t="e">
        <f ca="1">OFFSET([2]ActorTable!$A$1,ROW()-1,0)</f>
        <v>#VALUE!</v>
      </c>
      <c r="CB21" t="e">
        <f ca="1">VLOOKUP($CA21,[2]ActorTable!$1:$1048576,MATCH("이름참고",[2]ActorTable!$1:$1,0),0)</f>
        <v>#VALUE!</v>
      </c>
    </row>
    <row r="22" spans="1:80">
      <c r="A22">
        <v>3</v>
      </c>
      <c r="B22">
        <v>0</v>
      </c>
      <c r="C22">
        <f t="shared" si="0"/>
        <v>0</v>
      </c>
      <c r="D22">
        <f t="shared" ref="D22:I31" ca="1" si="28">RAND()</f>
        <v>0.16052665320032433</v>
      </c>
      <c r="E22">
        <f t="shared" ca="1" si="28"/>
        <v>0.45699566464138852</v>
      </c>
      <c r="F22">
        <f t="shared" ca="1" si="28"/>
        <v>0.35939020071603434</v>
      </c>
      <c r="G22">
        <f t="shared" ca="1" si="28"/>
        <v>0.64052722135885887</v>
      </c>
      <c r="H22">
        <f t="shared" ca="1" si="28"/>
        <v>0.72510711748217493</v>
      </c>
      <c r="I22">
        <f t="shared" ca="1" si="28"/>
        <v>0.66538847352045316</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240</v>
      </c>
      <c r="W22">
        <v>1</v>
      </c>
      <c r="X22" t="s">
        <v>126</v>
      </c>
      <c r="Z22">
        <v>7800</v>
      </c>
      <c r="AA22" t="str">
        <f t="shared" ca="1" si="6"/>
        <v>fe</v>
      </c>
      <c r="AB22" t="s">
        <v>82</v>
      </c>
      <c r="AC22" t="s">
        <v>305</v>
      </c>
      <c r="AD22">
        <v>1</v>
      </c>
      <c r="AE22" t="s">
        <v>126</v>
      </c>
      <c r="AG22">
        <v>1400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t="shared" ca="1" si="10"/>
        <v>{"dy":3,"sl":0,"tp":"fe","vl":"Equip1102","cn":1,"pt":"GO","pr":1400}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t="e">
        <f ca="1">IF(VLOOKUP($CA22,[2]ActorTable!$1:$1048576,MATCH("업데이트순번",[2]ActorTable!$1:$1,0),0)&lt;=$BY$1,1,0)
*IF(MID(CA22,7,1)="2",0.1,1)</f>
        <v>#VALUE!</v>
      </c>
      <c r="BY22" t="e">
        <f t="shared" ca="1" si="20"/>
        <v>#VALUE!</v>
      </c>
      <c r="BZ22" t="e">
        <f t="shared" ca="1" si="21"/>
        <v>#VALUE!</v>
      </c>
      <c r="CA22" t="e">
        <f ca="1">OFFSET([2]ActorTable!$A$1,ROW()-1,0)</f>
        <v>#VALUE!</v>
      </c>
      <c r="CB22" t="e">
        <f ca="1">VLOOKUP($CA22,[2]ActorTable!$1:$1048576,MATCH("이름참고",[2]ActorTable!$1:$1,0),0)</f>
        <v>#VALUE!</v>
      </c>
    </row>
    <row r="23" spans="1:80">
      <c r="A23">
        <v>3</v>
      </c>
      <c r="B23">
        <v>1</v>
      </c>
      <c r="C23">
        <f t="shared" si="0"/>
        <v>0</v>
      </c>
      <c r="D23">
        <f t="shared" ca="1" si="28"/>
        <v>0.63939882367343859</v>
      </c>
      <c r="E23">
        <f t="shared" ca="1" si="28"/>
        <v>0.2807148563246421</v>
      </c>
      <c r="F23">
        <f t="shared" ca="1" si="28"/>
        <v>0.33925083434129932</v>
      </c>
      <c r="G23">
        <f t="shared" ca="1" si="28"/>
        <v>0.27821960988403494</v>
      </c>
      <c r="H23">
        <f t="shared" ca="1" si="28"/>
        <v>0.16294960936063774</v>
      </c>
      <c r="I23">
        <f t="shared" ca="1" si="28"/>
        <v>0.58922039841351859</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e">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#VALUE!</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199</v>
      </c>
      <c r="W23">
        <v>1</v>
      </c>
      <c r="X23" t="s">
        <v>130</v>
      </c>
      <c r="Z23">
        <v>10</v>
      </c>
      <c r="AA23" t="str">
        <f t="shared" ca="1" si="6"/>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t="shared" ca="1" si="10"/>
        <v>{"dy":3,"sl":1,"tp":"uph","vl":"73751","cn":10,"pt":"GO","pr":3000}</v>
      </c>
      <c r="AS23" t="s">
        <v>278</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t="e">
        <f ca="1">IF(VLOOKUP($CA23,[2]ActorTable!$1:$1048576,MATCH("업데이트순번",[2]ActorTable!$1:$1,0),0)&lt;=$BY$1,1,0)
*IF(MID(CA23,7,1)="2",0.1,1)</f>
        <v>#VALUE!</v>
      </c>
      <c r="BY23" t="e">
        <f t="shared" ca="1" si="20"/>
        <v>#VALUE!</v>
      </c>
      <c r="BZ23" t="e">
        <f t="shared" ca="1" si="21"/>
        <v>#VALUE!</v>
      </c>
      <c r="CA23" t="e">
        <f ca="1">OFFSET([2]ActorTable!$A$1,ROW()-1,0)</f>
        <v>#VALUE!</v>
      </c>
      <c r="CB23" t="e">
        <f ca="1">VLOOKUP($CA23,[2]ActorTable!$1:$1048576,MATCH("이름참고",[2]ActorTable!$1:$1,0),0)</f>
        <v>#VALUE!</v>
      </c>
    </row>
    <row r="24" spans="1:80">
      <c r="A24">
        <v>3</v>
      </c>
      <c r="B24">
        <v>2</v>
      </c>
      <c r="C24">
        <f t="shared" si="0"/>
        <v>0</v>
      </c>
      <c r="D24">
        <f t="shared" ca="1" si="28"/>
        <v>0.38150029349522752</v>
      </c>
      <c r="E24">
        <f t="shared" ca="1" si="28"/>
        <v>0.51791662370040414</v>
      </c>
      <c r="F24">
        <f t="shared" ca="1" si="28"/>
        <v>0.9407202766309527</v>
      </c>
      <c r="G24">
        <f t="shared" ca="1" si="28"/>
        <v>0.97124427532475444</v>
      </c>
      <c r="H24">
        <f t="shared" ca="1" si="28"/>
        <v>0.29743035567985388</v>
      </c>
      <c r="I24">
        <f t="shared" ca="1" si="28"/>
        <v>0.38455949602678163</v>
      </c>
      <c r="M24" t="str">
        <f t="shared" ca="1" si="2"/>
        <v>안 지정 캐릭터 PP 영웅등급</v>
      </c>
      <c r="N24">
        <f t="shared" ca="1" si="3"/>
        <v>51791</v>
      </c>
      <c r="O24">
        <f t="shared" ca="1" si="4"/>
        <v>9</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2700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73751</v>
      </c>
      <c r="W24">
        <v>13</v>
      </c>
      <c r="X24" t="s">
        <v>126</v>
      </c>
      <c r="Z24">
        <v>1300</v>
      </c>
      <c r="AA24" t="str">
        <f t="shared" ca="1" si="6"/>
        <v>fe</v>
      </c>
      <c r="AB24" t="s">
        <v>82</v>
      </c>
      <c r="AC24" t="s">
        <v>199</v>
      </c>
      <c r="AD24">
        <v>1</v>
      </c>
      <c r="AE24" t="s">
        <v>130</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t="shared" ca="1" si="10"/>
        <v>{"dy":3,"sl":2,"tp":"fe","vl":"Equip4302","cn":1,"pt":"DI","pr":10}</v>
      </c>
      <c r="AS24" t="s">
        <v>275</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t="e">
        <f ca="1">IF(VLOOKUP($CA24,[2]ActorTable!$1:$1048576,MATCH("업데이트순번",[2]ActorTable!$1:$1,0),0)&lt;=$BY$1,1,0)
*IF(MID(CA24,7,1)="2",0.1,1)</f>
        <v>#VALUE!</v>
      </c>
      <c r="BY24" t="e">
        <f t="shared" ca="1" si="20"/>
        <v>#VALUE!</v>
      </c>
      <c r="BZ24" t="e">
        <f t="shared" ca="1" si="21"/>
        <v>#VALUE!</v>
      </c>
      <c r="CA24" t="e">
        <f ca="1">OFFSET([2]ActorTable!$A$1,ROW()-1,0)</f>
        <v>#VALUE!</v>
      </c>
      <c r="CB24" t="e">
        <f ca="1">VLOOKUP($CA24,[2]ActorTable!$1:$1048576,MATCH("이름참고",[2]ActorTable!$1:$1,0),0)</f>
        <v>#VALUE!</v>
      </c>
    </row>
    <row r="25" spans="1:80">
      <c r="A25">
        <v>3</v>
      </c>
      <c r="B25">
        <v>3</v>
      </c>
      <c r="C25">
        <f t="shared" si="0"/>
        <v>0</v>
      </c>
      <c r="D25">
        <f t="shared" ca="1" si="28"/>
        <v>0.84623004926095347</v>
      </c>
      <c r="E25">
        <f t="shared" ca="1" si="28"/>
        <v>2.6427967795642493E-3</v>
      </c>
      <c r="F25">
        <f t="shared" ca="1" si="28"/>
        <v>0.11288936373354597</v>
      </c>
      <c r="G25">
        <f t="shared" ca="1" si="28"/>
        <v>0.96288209367728583</v>
      </c>
      <c r="H25">
        <f t="shared" ca="1" si="28"/>
        <v>8.3022347017420839E-2</v>
      </c>
      <c r="I25">
        <f t="shared" ca="1" si="28"/>
        <v>0.40488634174166083</v>
      </c>
      <c r="M25" t="str">
        <f t="shared" ca="1" si="2"/>
        <v>안 지정 캐릭터 PP 일반등급</v>
      </c>
      <c r="N25">
        <f t="shared" ca="1" si="3"/>
        <v>264</v>
      </c>
      <c r="O25">
        <f t="shared" ca="1" si="4"/>
        <v>3</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900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94568</v>
      </c>
      <c r="W25">
        <v>14</v>
      </c>
      <c r="X25" t="s">
        <v>126</v>
      </c>
      <c r="Z25">
        <v>1400</v>
      </c>
      <c r="AA25" t="str">
        <f t="shared" ca="1" si="6"/>
        <v>fe</v>
      </c>
      <c r="AB25" t="s">
        <v>82</v>
      </c>
      <c r="AC25" t="s">
        <v>311</v>
      </c>
      <c r="AD25">
        <v>1</v>
      </c>
      <c r="AE25" t="s">
        <v>312</v>
      </c>
      <c r="AF25">
        <v>139</v>
      </c>
      <c r="AG25">
        <v>69</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t="shared" ca="1" si="10"/>
        <v>{"dy":3,"sl":3,"tp":"fe","vl":"Equip1401","cn":1,"pt":"DI","pp":139,"pr":69}</v>
      </c>
      <c r="AS25" t="s">
        <v>276</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t="e">
        <f ca="1">IF(VLOOKUP($CA25,[2]ActorTable!$1:$1048576,MATCH("업데이트순번",[2]ActorTable!$1:$1,0),0)&lt;=$BY$1,1,0)
*IF(MID(CA25,7,1)="2",0.1,1)</f>
        <v>#VALUE!</v>
      </c>
      <c r="BY25" t="e">
        <f t="shared" ca="1" si="20"/>
        <v>#VALUE!</v>
      </c>
      <c r="BZ25" t="e">
        <f t="shared" ca="1" si="21"/>
        <v>#VALUE!</v>
      </c>
      <c r="CA25" t="e">
        <f ca="1">OFFSET([2]ActorTable!$A$1,ROW()-1,0)</f>
        <v>#VALUE!</v>
      </c>
      <c r="CB25" t="e">
        <f ca="1">VLOOKUP($CA25,[2]ActorTable!$1:$1048576,MATCH("이름참고",[2]ActorTable!$1:$1,0),0)</f>
        <v>#VALUE!</v>
      </c>
    </row>
    <row r="26" spans="1:80">
      <c r="A26">
        <v>3</v>
      </c>
      <c r="B26">
        <v>4</v>
      </c>
      <c r="C26">
        <f t="shared" si="0"/>
        <v>0</v>
      </c>
      <c r="D26">
        <f t="shared" ca="1" si="28"/>
        <v>0.80905522106733041</v>
      </c>
      <c r="E26">
        <f t="shared" ca="1" si="28"/>
        <v>0.24949187007406914</v>
      </c>
      <c r="F26">
        <f t="shared" ca="1" si="28"/>
        <v>0.67359619182868957</v>
      </c>
      <c r="G26">
        <f t="shared" ca="1" si="28"/>
        <v>0.89869219852719739</v>
      </c>
      <c r="H26">
        <f t="shared" ca="1" si="28"/>
        <v>0.61665646832971321</v>
      </c>
      <c r="I26">
        <f t="shared" ca="1" si="28"/>
        <v>0.78365975486509665</v>
      </c>
      <c r="M26" t="str">
        <f t="shared" ca="1" si="2"/>
        <v>안 지정 캐릭터 PP 일반등급</v>
      </c>
      <c r="N26">
        <f t="shared" ca="1" si="3"/>
        <v>24949</v>
      </c>
      <c r="O26">
        <f t="shared" ca="1" si="4"/>
        <v>5</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1500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79591</v>
      </c>
      <c r="W26">
        <v>13</v>
      </c>
      <c r="X26" t="s">
        <v>126</v>
      </c>
      <c r="Z26">
        <v>1300</v>
      </c>
      <c r="AA26" t="str">
        <f t="shared" ca="1" si="6"/>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t="shared" ca="1" si="10"/>
        <v>{"dy":3,"sl":4,"tp":"upn","vl":"94568","cn":14,"pt":"DI","pr":5}</v>
      </c>
      <c r="AS26" t="s">
        <v>277</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t="e">
        <f ca="1">IF(VLOOKUP($CA26,[2]ActorTable!$1:$1048576,MATCH("업데이트순번",[2]ActorTable!$1:$1,0),0)&lt;=$BY$1,1,0)
*IF(MID(CA26,7,1)="2",0.1,1)</f>
        <v>#VALUE!</v>
      </c>
      <c r="BY26" t="e">
        <f t="shared" ca="1" si="20"/>
        <v>#VALUE!</v>
      </c>
      <c r="BZ26" t="e">
        <f t="shared" ca="1" si="21"/>
        <v>#VALUE!</v>
      </c>
      <c r="CA26" t="e">
        <f ca="1">OFFSET([2]ActorTable!$A$1,ROW()-1,0)</f>
        <v>#VALUE!</v>
      </c>
      <c r="CB26" t="e">
        <f ca="1">VLOOKUP($CA26,[2]ActorTable!$1:$1048576,MATCH("이름참고",[2]ActorTable!$1:$1,0),0)</f>
        <v>#VALUE!</v>
      </c>
    </row>
    <row r="27" spans="1:80">
      <c r="A27">
        <v>3</v>
      </c>
      <c r="B27">
        <v>5</v>
      </c>
      <c r="C27">
        <f t="shared" si="0"/>
        <v>0</v>
      </c>
      <c r="D27">
        <f t="shared" ca="1" si="28"/>
        <v>0.1570504009716932</v>
      </c>
      <c r="E27">
        <f t="shared" ca="1" si="28"/>
        <v>2.8458444817889617E-2</v>
      </c>
      <c r="F27">
        <f t="shared" ca="1" si="28"/>
        <v>0.25607041754772852</v>
      </c>
      <c r="G27">
        <f t="shared" ca="1" si="28"/>
        <v>0.85229231503468361</v>
      </c>
      <c r="H27">
        <f t="shared" ca="1" si="28"/>
        <v>0.52888053448165917</v>
      </c>
      <c r="I27">
        <f t="shared" ca="1" si="28"/>
        <v>0.86978821348308177</v>
      </c>
      <c r="M27" t="str">
        <f t="shared" ca="1" si="2"/>
        <v>지정 장비</v>
      </c>
      <c r="N27" t="e">
        <f t="shared" ca="1" si="3"/>
        <v>#VALUE!</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t="e">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#VALUE!</v>
      </c>
      <c r="S27" t="e">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#VALUE!</v>
      </c>
      <c r="T27" t="e">
        <f t="shared" ca="1" si="5"/>
        <v>#VALUE!</v>
      </c>
      <c r="U27" t="s">
        <v>92</v>
      </c>
      <c r="V27">
        <v>8050</v>
      </c>
      <c r="W27">
        <v>9</v>
      </c>
      <c r="X27" t="s">
        <v>126</v>
      </c>
      <c r="Z27">
        <v>900</v>
      </c>
      <c r="AA27" t="str">
        <f t="shared" ca="1" si="6"/>
        <v>fe</v>
      </c>
      <c r="AB27" t="s">
        <v>82</v>
      </c>
      <c r="AC27" t="s">
        <v>188</v>
      </c>
      <c r="AD27">
        <v>1</v>
      </c>
      <c r="AE27" t="s">
        <v>126</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t="shared" ca="1" si="10"/>
        <v>{"dy":3,"sl":5,"tp":"fe","vl":"Equip7002","cn":1,"pt":"GO","pr":2000}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t="e">
        <f ca="1">IF(VLOOKUP($CA27,[2]ActorTable!$1:$1048576,MATCH("업데이트순번",[2]ActorTable!$1:$1,0),0)&lt;=$BY$1,1,0)
*IF(MID(CA27,7,1)="2",0.1,1)</f>
        <v>#VALUE!</v>
      </c>
      <c r="BY27" t="e">
        <f t="shared" ca="1" si="20"/>
        <v>#VALUE!</v>
      </c>
      <c r="BZ27" t="e">
        <f t="shared" ca="1" si="21"/>
        <v>#VALUE!</v>
      </c>
      <c r="CA27" t="e">
        <f ca="1">OFFSET([2]ActorTable!$A$1,ROW()-1,0)</f>
        <v>#VALUE!</v>
      </c>
      <c r="CB27" t="e">
        <f ca="1">VLOOKUP($CA27,[2]ActorTable!$1:$1048576,MATCH("이름참고",[2]ActorTable!$1:$1,0),0)</f>
        <v>#VALUE!</v>
      </c>
    </row>
    <row r="28" spans="1:80">
      <c r="A28">
        <v>3</v>
      </c>
      <c r="B28">
        <v>6</v>
      </c>
      <c r="C28">
        <f t="shared" si="0"/>
        <v>0</v>
      </c>
      <c r="D28">
        <f t="shared" ca="1" si="28"/>
        <v>5.2304592099455705E-2</v>
      </c>
      <c r="E28">
        <f t="shared" ca="1" si="28"/>
        <v>0.95373112810688121</v>
      </c>
      <c r="F28">
        <f t="shared" ca="1" si="28"/>
        <v>0.20681721146084131</v>
      </c>
      <c r="G28">
        <f t="shared" ca="1" si="28"/>
        <v>0.23974974812956018</v>
      </c>
      <c r="H28">
        <f t="shared" ca="1" si="28"/>
        <v>0.28843914176242014</v>
      </c>
      <c r="I28">
        <f t="shared" ca="1" si="28"/>
        <v>0.24052486586886745</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e">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#VALUE!</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181</v>
      </c>
      <c r="W28">
        <v>1</v>
      </c>
      <c r="X28" t="s">
        <v>130</v>
      </c>
      <c r="Z28">
        <v>37</v>
      </c>
      <c r="AA28" t="str">
        <f t="shared" ca="1" si="6"/>
        <v>fe</v>
      </c>
      <c r="AB28" t="s">
        <v>82</v>
      </c>
      <c r="AC28" t="s">
        <v>181</v>
      </c>
      <c r="AD28">
        <v>1</v>
      </c>
      <c r="AE28" t="s">
        <v>130</v>
      </c>
      <c r="AG28">
        <v>37</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t="shared" ca="1" si="10"/>
        <v>{"dy":3,"sl":6,"tp":"fe","vl":"Equip6302","cn":1,"pt":"DI","pr":37}</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t="e">
        <f ca="1">IF(VLOOKUP($CA28,[2]ActorTable!$1:$1048576,MATCH("업데이트순번",[2]ActorTable!$1:$1,0),0)&lt;=$BY$1,1,0)
*IF(MID(CA28,7,1)="2",0.1,1)</f>
        <v>#VALUE!</v>
      </c>
      <c r="BY28" t="e">
        <f t="shared" ca="1" si="20"/>
        <v>#VALUE!</v>
      </c>
      <c r="BZ28" t="e">
        <f t="shared" ca="1" si="21"/>
        <v>#VALUE!</v>
      </c>
      <c r="CA28" t="e">
        <f ca="1">OFFSET([2]ActorTable!$A$1,ROW()-1,0)</f>
        <v>#VALUE!</v>
      </c>
      <c r="CB28" t="e">
        <f ca="1">VLOOKUP($CA28,[2]ActorTable!$1:$1048576,MATCH("이름참고",[2]ActorTable!$1:$1,0),0)</f>
        <v>#VALUE!</v>
      </c>
    </row>
    <row r="29" spans="1:80">
      <c r="A29">
        <v>3</v>
      </c>
      <c r="B29">
        <v>7</v>
      </c>
      <c r="C29">
        <f t="shared" si="0"/>
        <v>0</v>
      </c>
      <c r="D29">
        <f t="shared" ca="1" si="28"/>
        <v>0.74547858408824041</v>
      </c>
      <c r="E29">
        <f t="shared" ca="1" si="28"/>
        <v>0.84490129837823269</v>
      </c>
      <c r="F29">
        <f t="shared" ca="1" si="28"/>
        <v>0.52300667129704836</v>
      </c>
      <c r="G29">
        <f t="shared" ca="1" si="28"/>
        <v>0.34907730701472728</v>
      </c>
      <c r="H29">
        <f t="shared" ca="1" si="28"/>
        <v>0.74799523935786505</v>
      </c>
      <c r="I29">
        <f t="shared" ca="1" si="28"/>
        <v>0.52586523804932384</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256</v>
      </c>
      <c r="W29">
        <v>1</v>
      </c>
      <c r="X29" t="s">
        <v>126</v>
      </c>
      <c r="Z29">
        <v>3500</v>
      </c>
      <c r="AA29" t="str">
        <f t="shared" ca="1" si="6"/>
        <v>fe</v>
      </c>
      <c r="AB29" t="s">
        <v>82</v>
      </c>
      <c r="AC29" t="s">
        <v>256</v>
      </c>
      <c r="AD29">
        <v>1</v>
      </c>
      <c r="AE29" t="s">
        <v>126</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t="shared" ca="1" si="10"/>
        <v>{"dy":3,"sl":7,"tp":"fe","vl":"Equip7101","cn":1,"pt":"GO","pr":3500}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t="e">
        <f ca="1">IF(VLOOKUP($CA29,[2]ActorTable!$1:$1048576,MATCH("업데이트순번",[2]ActorTable!$1:$1,0),0)&lt;=$BY$1,1,0)
*IF(MID(CA29,7,1)="2",0.1,1)</f>
        <v>#VALUE!</v>
      </c>
      <c r="BY29" t="e">
        <f t="shared" ca="1" si="20"/>
        <v>#VALUE!</v>
      </c>
      <c r="BZ29" t="e">
        <f t="shared" ca="1" si="21"/>
        <v>#VALUE!</v>
      </c>
      <c r="CA29" t="e">
        <f ca="1">OFFSET([2]ActorTable!$A$1,ROW()-1,0)</f>
        <v>#VALUE!</v>
      </c>
      <c r="CB29" t="e">
        <f ca="1">VLOOKUP($CA29,[2]ActorTable!$1:$1048576,MATCH("이름참고",[2]ActorTable!$1:$1,0),0)</f>
        <v>#VALUE!</v>
      </c>
    </row>
    <row r="30" spans="1:80">
      <c r="A30">
        <v>3</v>
      </c>
      <c r="B30">
        <v>8</v>
      </c>
      <c r="C30">
        <f t="shared" si="0"/>
        <v>0</v>
      </c>
      <c r="D30">
        <f t="shared" ca="1" si="28"/>
        <v>9.1940656280222743E-3</v>
      </c>
      <c r="E30">
        <f t="shared" ca="1" si="28"/>
        <v>0.8443212368361217</v>
      </c>
      <c r="F30">
        <f t="shared" ca="1" si="28"/>
        <v>0.74045804020445738</v>
      </c>
      <c r="G30">
        <f t="shared" ca="1" si="28"/>
        <v>0.3347287857467498</v>
      </c>
      <c r="H30">
        <f t="shared" ca="1" si="28"/>
        <v>0.40100818894035284</v>
      </c>
      <c r="I30">
        <f t="shared" ca="1" si="28"/>
        <v>0.26606940391418321</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t="e">
        <f ca="1">IF(VLOOKUP($CA30,[2]ActorTable!$1:$1048576,MATCH("업데이트순번",[2]ActorTable!$1:$1,0),0)&lt;=$BY$1,1,0)
*IF(MID(CA30,7,1)="2",0.1,1)</f>
        <v>#VALUE!</v>
      </c>
      <c r="BY30" t="e">
        <f t="shared" ca="1" si="20"/>
        <v>#VALUE!</v>
      </c>
      <c r="BZ30" t="e">
        <f t="shared" ca="1" si="21"/>
        <v>#VALUE!</v>
      </c>
      <c r="CA30" t="e">
        <f ca="1">OFFSET([2]ActorTable!$A$1,ROW()-1,0)</f>
        <v>#VALUE!</v>
      </c>
      <c r="CB30" t="e">
        <f ca="1">VLOOKUP($CA30,[2]ActorTable!$1:$1048576,MATCH("이름참고",[2]ActorTable!$1:$1,0),0)</f>
        <v>#VALUE!</v>
      </c>
    </row>
    <row r="31" spans="1:80">
      <c r="A31">
        <v>3</v>
      </c>
      <c r="B31">
        <v>9</v>
      </c>
      <c r="C31">
        <f t="shared" si="0"/>
        <v>0</v>
      </c>
      <c r="D31">
        <f t="shared" ca="1" si="28"/>
        <v>0.74720826981827693</v>
      </c>
      <c r="E31">
        <f t="shared" ca="1" si="28"/>
        <v>0.87261223797726917</v>
      </c>
      <c r="F31">
        <f t="shared" ca="1" si="28"/>
        <v>6.9016299343919729E-2</v>
      </c>
      <c r="G31">
        <f t="shared" ca="1" si="28"/>
        <v>0.18479732084828249</v>
      </c>
      <c r="H31">
        <f t="shared" ca="1" si="28"/>
        <v>0.50557228038820978</v>
      </c>
      <c r="I31">
        <f t="shared" ca="1" si="28"/>
        <v>0.50720314152102064</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t="e">
        <f ca="1">IF(VLOOKUP($CA31,[2]ActorTable!$1:$1048576,MATCH("업데이트순번",[2]ActorTable!$1:$1,0),0)&lt;=$BY$1,1,0)
*IF(MID(CA31,7,1)="2",0.1,1)</f>
        <v>#VALUE!</v>
      </c>
      <c r="BY31" t="e">
        <f t="shared" ca="1" si="20"/>
        <v>#VALUE!</v>
      </c>
      <c r="BZ31" t="e">
        <f t="shared" ca="1" si="21"/>
        <v>#VALUE!</v>
      </c>
      <c r="CA31" t="e">
        <f ca="1">OFFSET([2]ActorTable!$A$1,ROW()-1,0)</f>
        <v>#VALUE!</v>
      </c>
      <c r="CB31" t="e">
        <f ca="1">VLOOKUP($CA31,[2]ActorTable!$1:$1048576,MATCH("이름참고",[2]ActorTable!$1:$1,0),0)</f>
        <v>#VALUE!</v>
      </c>
    </row>
    <row r="32" spans="1:80">
      <c r="A32">
        <v>4</v>
      </c>
      <c r="B32">
        <v>0</v>
      </c>
      <c r="C32">
        <f t="shared" si="0"/>
        <v>0</v>
      </c>
      <c r="D32">
        <f t="shared" ref="D32:I41" ca="1" si="29">RAND()</f>
        <v>0.75247656033285848</v>
      </c>
      <c r="E32">
        <f t="shared" ca="1" si="29"/>
        <v>0.63343496437971647</v>
      </c>
      <c r="F32">
        <f t="shared" ca="1" si="29"/>
        <v>0.46969901343294151</v>
      </c>
      <c r="G32">
        <f t="shared" ca="1" si="29"/>
        <v>0.90690074224051387</v>
      </c>
      <c r="H32">
        <f t="shared" ca="1" si="29"/>
        <v>3.6419413112218524E-2</v>
      </c>
      <c r="I32">
        <f t="shared" ca="1" si="29"/>
        <v>0.45768777977572883</v>
      </c>
      <c r="M32" t="str">
        <f t="shared" ca="1" si="2"/>
        <v>지정 장비</v>
      </c>
      <c r="N32" t="e">
        <f t="shared" ca="1" si="3"/>
        <v>#VALUE!</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#VALUE!</v>
      </c>
      <c r="S32" t="e">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#VALUE!</v>
      </c>
      <c r="T32" t="e">
        <f t="shared" ca="1" si="5"/>
        <v>#VALUE!</v>
      </c>
      <c r="U32" t="s">
        <v>82</v>
      </c>
      <c r="V32" t="s">
        <v>193</v>
      </c>
      <c r="W32">
        <v>1</v>
      </c>
      <c r="X32" t="s">
        <v>126</v>
      </c>
      <c r="Z32">
        <v>1100</v>
      </c>
      <c r="AA32" t="str">
        <f t="shared" ca="1" si="6"/>
        <v>fe</v>
      </c>
      <c r="AB32" t="s">
        <v>82</v>
      </c>
      <c r="AC32" t="s">
        <v>193</v>
      </c>
      <c r="AD32">
        <v>1</v>
      </c>
      <c r="AE32" t="s">
        <v>126</v>
      </c>
      <c r="AG32">
        <v>1100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t="shared" ca="1" si="10"/>
        <v>{"dy":4,"sl":0,"tp":"fe","vl":"Equip2102","cn":1,"pt":"GO","pr":1100}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t="e">
        <f ca="1">IF(VLOOKUP($CA32,[2]ActorTable!$1:$1048576,MATCH("업데이트순번",[2]ActorTable!$1:$1,0),0)&lt;=$BY$1,1,0)
*IF(MID(CA32,7,1)="2",0.1,1)</f>
        <v>#VALUE!</v>
      </c>
      <c r="BY32" t="e">
        <f t="shared" ca="1" si="20"/>
        <v>#VALUE!</v>
      </c>
      <c r="BZ32" t="e">
        <f t="shared" ca="1" si="21"/>
        <v>#VALUE!</v>
      </c>
      <c r="CA32" t="e">
        <f ca="1">OFFSET([2]ActorTable!$A$1,ROW()-1,0)</f>
        <v>#VALUE!</v>
      </c>
      <c r="CB32" t="e">
        <f ca="1">VLOOKUP($CA32,[2]ActorTable!$1:$1048576,MATCH("이름참고",[2]ActorTable!$1:$1,0),0)</f>
        <v>#VALUE!</v>
      </c>
    </row>
    <row r="33" spans="1:80">
      <c r="A33">
        <v>4</v>
      </c>
      <c r="B33">
        <v>1</v>
      </c>
      <c r="C33">
        <f t="shared" si="0"/>
        <v>0</v>
      </c>
      <c r="D33">
        <f t="shared" ca="1" si="29"/>
        <v>1.0726968804844361E-2</v>
      </c>
      <c r="E33">
        <f t="shared" ca="1" si="29"/>
        <v>0.36627062087486706</v>
      </c>
      <c r="F33">
        <f t="shared" ca="1" si="29"/>
        <v>0.59932489670429878</v>
      </c>
      <c r="G33">
        <f t="shared" ca="1" si="29"/>
        <v>0.95993493494347559</v>
      </c>
      <c r="H33">
        <f t="shared" ca="1" si="29"/>
        <v>0.25435593358401209</v>
      </c>
      <c r="I33">
        <f t="shared" ca="1" si="29"/>
        <v>0.65690874309989344</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262</v>
      </c>
      <c r="W33">
        <v>1</v>
      </c>
      <c r="X33" t="s">
        <v>126</v>
      </c>
      <c r="Z33">
        <v>7600</v>
      </c>
      <c r="AA33" t="str">
        <f t="shared" ca="1" si="6"/>
        <v>upn</v>
      </c>
      <c r="AB33" t="s">
        <v>92</v>
      </c>
      <c r="AC33">
        <v>7107</v>
      </c>
      <c r="AD33">
        <v>9</v>
      </c>
      <c r="AE33" t="s">
        <v>312</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t="shared" ca="1" si="10"/>
        <v>{"dy":4,"sl":1,"tp":"upn","vl":"7107","cn":9,"pt":"DI","pr":4}</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t="e">
        <f ca="1">IF(VLOOKUP($CA33,[2]ActorTable!$1:$1048576,MATCH("업데이트순번",[2]ActorTable!$1:$1,0),0)&lt;=$BY$1,1,0)
*IF(MID(CA33,7,1)="2",0.1,1)</f>
        <v>#VALUE!</v>
      </c>
      <c r="BY33" t="e">
        <f t="shared" ca="1" si="20"/>
        <v>#VALUE!</v>
      </c>
      <c r="BZ33" t="e">
        <f t="shared" ca="1" si="21"/>
        <v>#VALUE!</v>
      </c>
      <c r="CA33" t="e">
        <f ca="1">OFFSET([2]ActorTable!$A$1,ROW()-1,0)</f>
        <v>#VALUE!</v>
      </c>
      <c r="CB33" t="e">
        <f ca="1">VLOOKUP($CA33,[2]ActorTable!$1:$1048576,MATCH("이름참고",[2]ActorTable!$1:$1,0),0)</f>
        <v>#VALUE!</v>
      </c>
    </row>
    <row r="34" spans="1:80">
      <c r="A34">
        <v>4</v>
      </c>
      <c r="B34">
        <v>2</v>
      </c>
      <c r="C34">
        <f t="shared" si="0"/>
        <v>0</v>
      </c>
      <c r="D34">
        <f t="shared" ca="1" si="29"/>
        <v>0.61669803305713544</v>
      </c>
      <c r="E34">
        <f t="shared" ca="1" si="29"/>
        <v>0.21231650626327203</v>
      </c>
      <c r="F34">
        <f t="shared" ca="1" si="29"/>
        <v>0.9388996769857072</v>
      </c>
      <c r="G34">
        <f t="shared" ca="1" si="29"/>
        <v>0.58611816680985307</v>
      </c>
      <c r="H34">
        <f t="shared" ca="1" si="29"/>
        <v>0.5859493365703009</v>
      </c>
      <c r="I34">
        <f t="shared" ca="1" si="29"/>
        <v>0.2216104107352842</v>
      </c>
      <c r="M34" t="str">
        <f t="shared" ca="1" si="2"/>
        <v>안 지정 캐릭터 PP 영웅등급</v>
      </c>
      <c r="N34">
        <f t="shared" ca="1" si="3"/>
        <v>21231</v>
      </c>
      <c r="O34">
        <f t="shared" ca="1" si="4"/>
        <v>5</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1500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262</v>
      </c>
      <c r="AD34">
        <v>1</v>
      </c>
      <c r="AE34" t="s">
        <v>126</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t="shared" ca="1" si="10"/>
        <v>{"dy":4,"sl":2,"tp":"fe","vl":"Equip3302","cn":1,"pt":"GO","pr":7600}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t="e">
        <f ca="1">IF(VLOOKUP($CA34,[2]ActorTable!$1:$1048576,MATCH("업데이트순번",[2]ActorTable!$1:$1,0),0)&lt;=$BY$1,1,0)
*IF(MID(CA34,7,1)="2",0.1,1)</f>
        <v>#VALUE!</v>
      </c>
      <c r="BY34" t="e">
        <f t="shared" ca="1" si="20"/>
        <v>#VALUE!</v>
      </c>
      <c r="BZ34" t="e">
        <f t="shared" ca="1" si="21"/>
        <v>#VALUE!</v>
      </c>
      <c r="CA34" t="e">
        <f ca="1">OFFSET([2]ActorTable!$A$1,ROW()-1,0)</f>
        <v>#VALUE!</v>
      </c>
      <c r="CB34" t="e">
        <f ca="1">VLOOKUP($CA34,[2]ActorTable!$1:$1048576,MATCH("이름참고",[2]ActorTable!$1:$1,0),0)</f>
        <v>#VALUE!</v>
      </c>
    </row>
    <row r="35" spans="1:80">
      <c r="A35">
        <v>4</v>
      </c>
      <c r="B35">
        <v>3</v>
      </c>
      <c r="C35">
        <f t="shared" si="0"/>
        <v>0</v>
      </c>
      <c r="D35">
        <f t="shared" ca="1" si="29"/>
        <v>0.62165471098108716</v>
      </c>
      <c r="E35">
        <f t="shared" ca="1" si="29"/>
        <v>0.16810093998209519</v>
      </c>
      <c r="F35">
        <f t="shared" ca="1" si="29"/>
        <v>0.98360594886345865</v>
      </c>
      <c r="G35">
        <f t="shared" ca="1" si="29"/>
        <v>0.98517759170328778</v>
      </c>
      <c r="H35">
        <f t="shared" ca="1" si="29"/>
        <v>0.19769425335652668</v>
      </c>
      <c r="I35">
        <f t="shared" ca="1" si="29"/>
        <v>0.45528967191772329</v>
      </c>
      <c r="M35" t="str">
        <f t="shared" ca="1" si="2"/>
        <v>안 지정 캐릭터 PP 일반등급</v>
      </c>
      <c r="N35">
        <f t="shared" ca="1" si="3"/>
        <v>16810</v>
      </c>
      <c r="O35">
        <f t="shared" ca="1" si="4"/>
        <v>5</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1500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t="shared" ca="1" si="10"/>
        <v>{"dy":4,"sl":3,"tp":"uph","vl":"33231","cn":10,"pt":"GO","pr":3000}</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t="e">
        <f ca="1">IF(VLOOKUP($CA35,[2]ActorTable!$1:$1048576,MATCH("업데이트순번",[2]ActorTable!$1:$1,0),0)&lt;=$BY$1,1,0)
*IF(MID(CA35,7,1)="2",0.1,1)</f>
        <v>#VALUE!</v>
      </c>
      <c r="BY35" t="e">
        <f t="shared" ca="1" si="20"/>
        <v>#VALUE!</v>
      </c>
      <c r="BZ35" t="e">
        <f t="shared" ca="1" si="21"/>
        <v>#VALUE!</v>
      </c>
      <c r="CA35" t="e">
        <f ca="1">OFFSET([2]ActorTable!$A$1,ROW()-1,0)</f>
        <v>#VALUE!</v>
      </c>
      <c r="CB35" t="e">
        <f ca="1">VLOOKUP($CA35,[2]ActorTable!$1:$1048576,MATCH("이름참고",[2]ActorTable!$1:$1,0),0)</f>
        <v>#VALUE!</v>
      </c>
    </row>
    <row r="36" spans="1:80">
      <c r="A36">
        <v>4</v>
      </c>
      <c r="B36">
        <v>4</v>
      </c>
      <c r="C36">
        <f t="shared" si="0"/>
        <v>0</v>
      </c>
      <c r="D36">
        <f t="shared" ca="1" si="29"/>
        <v>0.88875062142886685</v>
      </c>
      <c r="E36">
        <f t="shared" ca="1" si="29"/>
        <v>0.42807551127556043</v>
      </c>
      <c r="F36">
        <f t="shared" ca="1" si="29"/>
        <v>0.12244665481479233</v>
      </c>
      <c r="G36">
        <f t="shared" ca="1" si="29"/>
        <v>0.45140419916780683</v>
      </c>
      <c r="H36">
        <f t="shared" ca="1" si="29"/>
        <v>0.9667890674565337</v>
      </c>
      <c r="I36">
        <f t="shared" ca="1" si="29"/>
        <v>0.86574332084114947</v>
      </c>
      <c r="M36" t="str">
        <f t="shared" ca="1" si="2"/>
        <v>안 지정 캐릭터 PP 일반등급</v>
      </c>
      <c r="N36">
        <f t="shared" ca="1" si="3"/>
        <v>42807</v>
      </c>
      <c r="O36">
        <f t="shared" ca="1" si="4"/>
        <v>8</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2400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313</v>
      </c>
      <c r="AD36">
        <v>1</v>
      </c>
      <c r="AE36" t="s">
        <v>312</v>
      </c>
      <c r="AF36">
        <v>169</v>
      </c>
      <c r="AG36">
        <v>129</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t="e">
        <f ca="1">IF(VLOOKUP($CA36,[2]ActorTable!$1:$1048576,MATCH("업데이트순번",[2]ActorTable!$1:$1,0),0)&lt;=$BY$1,1,0)
*IF(MID(CA36,7,1)="2",0.1,1)</f>
        <v>#VALUE!</v>
      </c>
      <c r="BY36" t="e">
        <f t="shared" ca="1" si="20"/>
        <v>#VALUE!</v>
      </c>
      <c r="BZ36" t="e">
        <f t="shared" ca="1" si="21"/>
        <v>#VALUE!</v>
      </c>
      <c r="CA36" t="e">
        <f ca="1">OFFSET([2]ActorTable!$A$1,ROW()-1,0)</f>
        <v>#VALUE!</v>
      </c>
      <c r="CB36" t="e">
        <f ca="1">VLOOKUP($CA36,[2]ActorTable!$1:$1048576,MATCH("이름참고",[2]ActorTable!$1:$1,0),0)</f>
        <v>#VALUE!</v>
      </c>
    </row>
    <row r="37" spans="1:80">
      <c r="A37">
        <v>4</v>
      </c>
      <c r="B37">
        <v>5</v>
      </c>
      <c r="C37">
        <f t="shared" si="0"/>
        <v>0</v>
      </c>
      <c r="D37">
        <f t="shared" ca="1" si="29"/>
        <v>0.13435998094788471</v>
      </c>
      <c r="E37">
        <f t="shared" ca="1" si="29"/>
        <v>0.84480136990510146</v>
      </c>
      <c r="F37">
        <f t="shared" ca="1" si="29"/>
        <v>0.16241751025716733</v>
      </c>
      <c r="G37">
        <f t="shared" ca="1" si="29"/>
        <v>0.44971144366746474</v>
      </c>
      <c r="H37">
        <f t="shared" ca="1" si="29"/>
        <v>0.46906412500141792</v>
      </c>
      <c r="I37">
        <f t="shared" ca="1" si="29"/>
        <v>0.10231079081230843</v>
      </c>
      <c r="M37" t="str">
        <f t="shared" ca="1" si="2"/>
        <v>지정 장비</v>
      </c>
      <c r="N37" t="e">
        <f t="shared" ca="1" si="3"/>
        <v>#VALUE!</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t="e">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#VALUE!</v>
      </c>
      <c r="S37" t="e">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#VALUE!</v>
      </c>
      <c r="T37" t="e">
        <f t="shared" ca="1" si="5"/>
        <v>#VALUE!</v>
      </c>
      <c r="U37" t="s">
        <v>82</v>
      </c>
      <c r="V37" t="s">
        <v>206</v>
      </c>
      <c r="W37">
        <v>1</v>
      </c>
      <c r="X37" t="s">
        <v>126</v>
      </c>
      <c r="Z37">
        <v>2900</v>
      </c>
      <c r="AA37" t="str">
        <f t="shared" ca="1" si="6"/>
        <v>upn</v>
      </c>
      <c r="AB37" t="s">
        <v>92</v>
      </c>
      <c r="AC37">
        <v>265</v>
      </c>
      <c r="AD37">
        <v>9</v>
      </c>
      <c r="AE37" t="s">
        <v>314</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t="e">
        <f ca="1">IF(VLOOKUP($CA37,[2]ActorTable!$1:$1048576,MATCH("업데이트순번",[2]ActorTable!$1:$1,0),0)&lt;=$BY$1,1,0)
*IF(MID(CA37,7,1)="2",0.1,1)</f>
        <v>#VALUE!</v>
      </c>
      <c r="BY37" t="e">
        <f t="shared" ca="1" si="20"/>
        <v>#VALUE!</v>
      </c>
      <c r="BZ37" t="e">
        <f t="shared" ca="1" si="21"/>
        <v>#VALUE!</v>
      </c>
      <c r="CA37" t="e">
        <f ca="1">OFFSET([2]ActorTable!$A$1,ROW()-1,0)</f>
        <v>#VALUE!</v>
      </c>
      <c r="CB37" t="e">
        <f ca="1">VLOOKUP($CA37,[2]ActorTable!$1:$1048576,MATCH("이름참고",[2]ActorTable!$1:$1,0),0)</f>
        <v>#VALUE!</v>
      </c>
    </row>
    <row r="38" spans="1:80">
      <c r="A38">
        <v>4</v>
      </c>
      <c r="B38">
        <v>6</v>
      </c>
      <c r="C38">
        <f t="shared" si="0"/>
        <v>0</v>
      </c>
      <c r="D38">
        <f t="shared" ca="1" si="29"/>
        <v>0.45777940766107672</v>
      </c>
      <c r="E38">
        <f t="shared" ca="1" si="29"/>
        <v>0.88859068991965795</v>
      </c>
      <c r="F38">
        <f t="shared" ca="1" si="29"/>
        <v>0.49820079539494222</v>
      </c>
      <c r="G38">
        <f t="shared" ca="1" si="29"/>
        <v>0.87782027553835507</v>
      </c>
      <c r="H38">
        <f t="shared" ca="1" si="29"/>
        <v>0.19086569923705321</v>
      </c>
      <c r="I38">
        <f t="shared" ca="1" si="29"/>
        <v>0.25201920707762182</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247</v>
      </c>
      <c r="W38">
        <v>1</v>
      </c>
      <c r="X38" t="s">
        <v>130</v>
      </c>
      <c r="Z38">
        <v>15</v>
      </c>
      <c r="AA38" t="str">
        <f t="shared" ca="1" si="6"/>
        <v>fe</v>
      </c>
      <c r="AB38" t="s">
        <v>82</v>
      </c>
      <c r="AC38" t="s">
        <v>247</v>
      </c>
      <c r="AD38">
        <v>1</v>
      </c>
      <c r="AE38" t="s">
        <v>130</v>
      </c>
      <c r="AG38">
        <v>15</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t="e">
        <f ca="1">IF(VLOOKUP($CA38,[2]ActorTable!$1:$1048576,MATCH("업데이트순번",[2]ActorTable!$1:$1,0),0)&lt;=$BY$1,1,0)
*IF(MID(CA38,7,1)="2",0.1,1)</f>
        <v>#VALUE!</v>
      </c>
      <c r="BY38" t="e">
        <f t="shared" ca="1" si="20"/>
        <v>#VALUE!</v>
      </c>
      <c r="BZ38" t="e">
        <f t="shared" ca="1" si="21"/>
        <v>#VALUE!</v>
      </c>
      <c r="CA38" t="e">
        <f ca="1">OFFSET([2]ActorTable!$A$1,ROW()-1,0)</f>
        <v>#VALUE!</v>
      </c>
      <c r="CB38" t="e">
        <f ca="1">VLOOKUP($CA38,[2]ActorTable!$1:$1048576,MATCH("이름참고",[2]ActorTable!$1:$1,0),0)</f>
        <v>#VALUE!</v>
      </c>
    </row>
    <row r="39" spans="1:80">
      <c r="A39">
        <v>4</v>
      </c>
      <c r="B39">
        <v>7</v>
      </c>
      <c r="C39">
        <f t="shared" si="0"/>
        <v>0</v>
      </c>
      <c r="D39">
        <f t="shared" ca="1" si="29"/>
        <v>0.41442442328187235</v>
      </c>
      <c r="E39">
        <f t="shared" ca="1" si="29"/>
        <v>2.1646059322970701E-2</v>
      </c>
      <c r="F39">
        <f t="shared" ca="1" si="29"/>
        <v>0.36458504152990878</v>
      </c>
      <c r="G39">
        <f t="shared" ca="1" si="29"/>
        <v>0.68948282576901276</v>
      </c>
      <c r="H39">
        <f t="shared" ca="1" si="29"/>
        <v>0.95307254797603713</v>
      </c>
      <c r="I39">
        <f t="shared" ca="1" si="29"/>
        <v>0.74903069491661733</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240</v>
      </c>
      <c r="W39">
        <v>1</v>
      </c>
      <c r="X39" t="s">
        <v>126</v>
      </c>
      <c r="Z39">
        <v>7800</v>
      </c>
      <c r="AA39" t="str">
        <f t="shared" ca="1" si="6"/>
        <v>fe</v>
      </c>
      <c r="AB39" t="s">
        <v>82</v>
      </c>
      <c r="AC39" t="s">
        <v>240</v>
      </c>
      <c r="AD39">
        <v>1</v>
      </c>
      <c r="AE39" t="s">
        <v>126</v>
      </c>
      <c r="AG39">
        <v>7800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t="e">
        <f ca="1">IF(VLOOKUP($CA39,[2]ActorTable!$1:$1048576,MATCH("업데이트순번",[2]ActorTable!$1:$1,0),0)&lt;=$BY$1,1,0)
*IF(MID(CA39,7,1)="2",0.1,1)</f>
        <v>#VALUE!</v>
      </c>
      <c r="BY39" t="e">
        <f t="shared" ca="1" si="20"/>
        <v>#VALUE!</v>
      </c>
      <c r="BZ39" t="e">
        <f t="shared" ca="1" si="21"/>
        <v>#VALUE!</v>
      </c>
      <c r="CA39" t="e">
        <f ca="1">OFFSET([2]ActorTable!$A$1,ROW()-1,0)</f>
        <v>#VALUE!</v>
      </c>
      <c r="CB39" t="e">
        <f ca="1">VLOOKUP($CA39,[2]ActorTable!$1:$1048576,MATCH("이름참고",[2]ActorTable!$1:$1,0),0)</f>
        <v>#VALUE!</v>
      </c>
    </row>
    <row r="40" spans="1:80">
      <c r="A40">
        <v>4</v>
      </c>
      <c r="B40">
        <v>8</v>
      </c>
      <c r="C40">
        <f t="shared" si="0"/>
        <v>0</v>
      </c>
      <c r="D40">
        <f t="shared" ca="1" si="29"/>
        <v>0.6516656575408305</v>
      </c>
      <c r="E40">
        <f t="shared" ca="1" si="29"/>
        <v>0.22058578992312661</v>
      </c>
      <c r="F40">
        <f t="shared" ca="1" si="29"/>
        <v>0.35676804526750383</v>
      </c>
      <c r="G40">
        <f t="shared" ca="1" si="29"/>
        <v>0.47919901142390142</v>
      </c>
      <c r="H40">
        <f t="shared" ca="1" si="29"/>
        <v>0.56581659158572428</v>
      </c>
      <c r="I40">
        <f t="shared" ca="1" si="29"/>
        <v>0.50206257187821746</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t="e">
        <f ca="1">IF(VLOOKUP($CA40,[2]ActorTable!$1:$1048576,MATCH("업데이트순번",[2]ActorTable!$1:$1,0),0)&lt;=$BY$1,1,0)
*IF(MID(CA40,7,1)="2",0.1,1)</f>
        <v>#VALUE!</v>
      </c>
      <c r="BY40" t="e">
        <f t="shared" ca="1" si="20"/>
        <v>#VALUE!</v>
      </c>
      <c r="BZ40" t="e">
        <f t="shared" ca="1" si="21"/>
        <v>#VALUE!</v>
      </c>
      <c r="CA40" t="e">
        <f ca="1">OFFSET([2]ActorTable!$A$1,ROW()-1,0)</f>
        <v>#VALUE!</v>
      </c>
      <c r="CB40" t="e">
        <f ca="1">VLOOKUP($CA40,[2]ActorTable!$1:$1048576,MATCH("이름참고",[2]ActorTable!$1:$1,0),0)</f>
        <v>#VALUE!</v>
      </c>
    </row>
    <row r="41" spans="1:80">
      <c r="A41">
        <v>4</v>
      </c>
      <c r="B41">
        <v>9</v>
      </c>
      <c r="C41">
        <f t="shared" si="0"/>
        <v>0</v>
      </c>
      <c r="D41">
        <f t="shared" ca="1" si="29"/>
        <v>0.78151579834120655</v>
      </c>
      <c r="E41">
        <f t="shared" ca="1" si="29"/>
        <v>8.7882871354438064E-2</v>
      </c>
      <c r="F41">
        <f t="shared" ca="1" si="29"/>
        <v>3.2491162173957644E-2</v>
      </c>
      <c r="G41">
        <f t="shared" ca="1" si="29"/>
        <v>0.20782268936217396</v>
      </c>
      <c r="H41">
        <f t="shared" ca="1" si="29"/>
        <v>0.42136025719886494</v>
      </c>
      <c r="I41">
        <f t="shared" ca="1" si="29"/>
        <v>0.43417337094326092</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t="e">
        <f ca="1">IF(VLOOKUP($CA41,[2]ActorTable!$1:$1048576,MATCH("업데이트순번",[2]ActorTable!$1:$1,0),0)&lt;=$BY$1,1,0)
*IF(MID(CA41,7,1)="2",0.1,1)</f>
        <v>#VALUE!</v>
      </c>
      <c r="BY41" t="e">
        <f t="shared" ca="1" si="20"/>
        <v>#VALUE!</v>
      </c>
      <c r="BZ41" t="e">
        <f t="shared" ca="1" si="21"/>
        <v>#VALUE!</v>
      </c>
      <c r="CA41" t="e">
        <f ca="1">OFFSET([2]ActorTable!$A$1,ROW()-1,0)</f>
        <v>#VALUE!</v>
      </c>
      <c r="CB41" t="e">
        <f ca="1">VLOOKUP($CA41,[2]ActorTable!$1:$1048576,MATCH("이름참고",[2]ActorTable!$1:$1,0),0)</f>
        <v>#VALUE!</v>
      </c>
    </row>
    <row r="42" spans="1:80">
      <c r="A42">
        <v>5</v>
      </c>
      <c r="B42">
        <v>0</v>
      </c>
      <c r="C42">
        <f t="shared" si="0"/>
        <v>0</v>
      </c>
      <c r="D42">
        <f t="shared" ref="D42:I51" ca="1" si="30">RAND()</f>
        <v>0.41504326365551447</v>
      </c>
      <c r="E42">
        <f t="shared" ca="1" si="30"/>
        <v>0.41975059781826651</v>
      </c>
      <c r="F42">
        <f t="shared" ca="1" si="30"/>
        <v>0.62126360079237963</v>
      </c>
      <c r="G42">
        <f t="shared" ca="1" si="30"/>
        <v>1.7307897601934075E-2</v>
      </c>
      <c r="H42">
        <f t="shared" ca="1" si="30"/>
        <v>0.42051558325012028</v>
      </c>
      <c r="I42">
        <f t="shared" ca="1" si="30"/>
        <v>0.27371396967223616</v>
      </c>
      <c r="M42" t="str">
        <f t="shared" ca="1" si="2"/>
        <v>지정 장비</v>
      </c>
      <c r="N42" t="e">
        <f t="shared" ca="1" si="3"/>
        <v>#VALUE!</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e">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#VALUE!</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t="shared" ca="1" si="5"/>
        <v>#VALUE!</v>
      </c>
      <c r="U42" t="s">
        <v>82</v>
      </c>
      <c r="V42" t="s">
        <v>208</v>
      </c>
      <c r="W42">
        <v>1</v>
      </c>
      <c r="X42" t="s">
        <v>126</v>
      </c>
      <c r="Z42">
        <v>3800</v>
      </c>
      <c r="AA42" t="str">
        <f t="shared" ca="1" si="6"/>
        <v>fe</v>
      </c>
      <c r="AB42" t="s">
        <v>82</v>
      </c>
      <c r="AC42" t="s">
        <v>253</v>
      </c>
      <c r="AD42">
        <v>1</v>
      </c>
      <c r="AE42" t="s">
        <v>126</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t="shared" ca="1" si="10"/>
        <v>{"dy":5,"sl":0,"tp":"fe","vl":"Equip1001","cn":1,"pt":"GO","pr":700}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t="e">
        <f ca="1">IF(VLOOKUP($CA42,[2]ActorTable!$1:$1048576,MATCH("업데이트순번",[2]ActorTable!$1:$1,0),0)&lt;=$BY$1,1,0)
*IF(MID(CA42,7,1)="2",0.1,1)</f>
        <v>#VALUE!</v>
      </c>
      <c r="BY42" t="e">
        <f t="shared" ca="1" si="20"/>
        <v>#VALUE!</v>
      </c>
      <c r="BZ42" t="e">
        <f t="shared" ca="1" si="21"/>
        <v>#VALUE!</v>
      </c>
      <c r="CA42" t="e">
        <f ca="1">OFFSET([2]ActorTable!$A$1,ROW()-1,0)</f>
        <v>#VALUE!</v>
      </c>
      <c r="CB42" t="e">
        <f ca="1">VLOOKUP($CA42,[2]ActorTable!$1:$1048576,MATCH("이름참고",[2]ActorTable!$1:$1,0),0)</f>
        <v>#VALUE!</v>
      </c>
    </row>
    <row r="43" spans="1:80">
      <c r="A43">
        <v>5</v>
      </c>
      <c r="B43">
        <v>1</v>
      </c>
      <c r="C43">
        <f t="shared" si="0"/>
        <v>0</v>
      </c>
      <c r="D43">
        <f t="shared" ca="1" si="30"/>
        <v>0.85300406886029856</v>
      </c>
      <c r="E43">
        <f t="shared" ca="1" si="30"/>
        <v>0.85656125423879048</v>
      </c>
      <c r="F43">
        <f t="shared" ca="1" si="30"/>
        <v>0.82916510333288218</v>
      </c>
      <c r="G43">
        <f t="shared" ca="1" si="30"/>
        <v>0.73815622039086981</v>
      </c>
      <c r="H43">
        <f t="shared" ca="1" si="30"/>
        <v>0.22038771449410088</v>
      </c>
      <c r="I43">
        <f t="shared" ca="1" si="30"/>
        <v>6.5571048459560632E-2</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114</v>
      </c>
      <c r="W43">
        <v>1</v>
      </c>
      <c r="X43" t="s">
        <v>126</v>
      </c>
      <c r="Z43">
        <v>1400</v>
      </c>
      <c r="AA43" t="str">
        <f t="shared" ca="1" si="6"/>
        <v>fe</v>
      </c>
      <c r="AB43" t="s">
        <v>82</v>
      </c>
      <c r="AC43" t="s">
        <v>114</v>
      </c>
      <c r="AD43">
        <v>1</v>
      </c>
      <c r="AE43" t="s">
        <v>126</v>
      </c>
      <c r="AG43">
        <v>1400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t="shared" ca="1" si="10"/>
        <v>{"dy":5,"sl":1,"tp":"fe","vl":"Equip0102","cn":1,"pt":"GO","pr":1400}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t="e">
        <f ca="1">IF(VLOOKUP($CA43,[2]ActorTable!$1:$1048576,MATCH("업데이트순번",[2]ActorTable!$1:$1,0),0)&lt;=$BY$1,1,0)
*IF(MID(CA43,7,1)="2",0.1,1)</f>
        <v>#VALUE!</v>
      </c>
      <c r="BY43" t="e">
        <f t="shared" ca="1" si="20"/>
        <v>#VALUE!</v>
      </c>
      <c r="BZ43" t="e">
        <f t="shared" ca="1" si="21"/>
        <v>#VALUE!</v>
      </c>
      <c r="CA43" t="e">
        <f ca="1">OFFSET([2]ActorTable!$A$1,ROW()-1,0)</f>
        <v>#VALUE!</v>
      </c>
      <c r="CB43" t="e">
        <f ca="1">VLOOKUP($CA43,[2]ActorTable!$1:$1048576,MATCH("이름참고",[2]ActorTable!$1:$1,0),0)</f>
        <v>#VALUE!</v>
      </c>
    </row>
    <row r="44" spans="1:80">
      <c r="A44">
        <v>5</v>
      </c>
      <c r="B44">
        <v>2</v>
      </c>
      <c r="C44">
        <f t="shared" si="0"/>
        <v>0</v>
      </c>
      <c r="D44">
        <f t="shared" ca="1" si="30"/>
        <v>0.24400488902317885</v>
      </c>
      <c r="E44">
        <f t="shared" ca="1" si="30"/>
        <v>0.5266718007108605</v>
      </c>
      <c r="F44">
        <f t="shared" ca="1" si="30"/>
        <v>0.62207602278948304</v>
      </c>
      <c r="G44">
        <f t="shared" ca="1" si="30"/>
        <v>0.97444998886065992</v>
      </c>
      <c r="H44">
        <f t="shared" ca="1" si="30"/>
        <v>0.94125313815339262</v>
      </c>
      <c r="I44">
        <f t="shared" ca="1" si="30"/>
        <v>0.71560812341549429</v>
      </c>
      <c r="M44" t="str">
        <f t="shared" ca="1" si="2"/>
        <v>안 지정 캐릭터 PP 영웅등급</v>
      </c>
      <c r="N44">
        <f t="shared" ca="1" si="3"/>
        <v>52667</v>
      </c>
      <c r="O44">
        <f t="shared" ca="1" si="4"/>
        <v>9</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2700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316</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t="shared" ca="1" si="10"/>
        <v>{"dy":5,"sl":2,"tp":"uph","vl":"37314","cn":11,"pt":"DI","pr":4}</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t="e">
        <f t="shared" ca="1" si="20"/>
        <v>#VALUE!</v>
      </c>
      <c r="BZ44" t="e">
        <f t="shared" ca="1" si="21"/>
        <v>#VALUE!</v>
      </c>
      <c r="CA44" t="s">
        <v>209</v>
      </c>
      <c r="CB44" t="str">
        <f>VLOOKUP($CA44,[2]ActorTable!$1:$1048576,MATCH("이름참고",[2]ActorTable!$1:$1,0),0)</f>
        <v>레나</v>
      </c>
    </row>
    <row r="45" spans="1:80">
      <c r="A45">
        <v>5</v>
      </c>
      <c r="B45">
        <v>3</v>
      </c>
      <c r="C45">
        <f t="shared" si="0"/>
        <v>0</v>
      </c>
      <c r="D45">
        <f t="shared" ca="1" si="30"/>
        <v>0.43994519953327871</v>
      </c>
      <c r="E45">
        <f t="shared" ca="1" si="30"/>
        <v>0.31770608972201697</v>
      </c>
      <c r="F45">
        <f t="shared" ca="1" si="30"/>
        <v>0.19498992524199665</v>
      </c>
      <c r="G45">
        <f t="shared" ca="1" si="30"/>
        <v>0.23662787398461449</v>
      </c>
      <c r="H45">
        <f t="shared" ca="1" si="30"/>
        <v>0.47942411223787995</v>
      </c>
      <c r="I45">
        <f t="shared" ca="1" si="30"/>
        <v>0.2850019188800258</v>
      </c>
      <c r="M45" t="str">
        <f t="shared" ca="1" si="2"/>
        <v>안 지정 캐릭터 PP 일반등급</v>
      </c>
      <c r="N45">
        <f t="shared" ca="1" si="3"/>
        <v>31770</v>
      </c>
      <c r="O45">
        <f t="shared" ca="1" si="4"/>
        <v>6</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1800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t="shared" ca="1" si="10"/>
        <v>{"dy":5,"sl":3,"tp":"upn","vl":"3955","cn":9,"pt":"GO","pr":2700}</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t="e">
        <f t="shared" ca="1" si="20"/>
        <v>#VALUE!</v>
      </c>
      <c r="BZ45" t="e">
        <f t="shared" ca="1" si="21"/>
        <v>#VALUE!</v>
      </c>
      <c r="CA45" t="s">
        <v>210</v>
      </c>
      <c r="CB45" t="str">
        <f>VLOOKUP($CA45,[2]ActorTable!$1:$1048576,MATCH("이름참고",[2]ActorTable!$1:$1,0),0)</f>
        <v>서린</v>
      </c>
    </row>
    <row r="46" spans="1:80">
      <c r="A46">
        <v>5</v>
      </c>
      <c r="B46">
        <v>4</v>
      </c>
      <c r="C46">
        <f t="shared" si="0"/>
        <v>0</v>
      </c>
      <c r="D46">
        <f t="shared" ca="1" si="30"/>
        <v>0.83747355678013902</v>
      </c>
      <c r="E46">
        <f t="shared" ca="1" si="30"/>
        <v>0.64533337304261262</v>
      </c>
      <c r="F46">
        <f t="shared" ca="1" si="30"/>
        <v>0.38898883669151141</v>
      </c>
      <c r="G46">
        <f t="shared" ca="1" si="30"/>
        <v>0.42273338853880937</v>
      </c>
      <c r="H46">
        <f t="shared" ca="1" si="30"/>
        <v>0.69546880103945719</v>
      </c>
      <c r="I46">
        <f t="shared" ca="1" si="30"/>
        <v>0.30216889441150563</v>
      </c>
      <c r="M46" t="str">
        <f t="shared" ca="1" si="2"/>
        <v>안 지정 캐릭터 PP 일반등급</v>
      </c>
      <c r="N46">
        <f t="shared" ca="1" si="3"/>
        <v>64533</v>
      </c>
      <c r="O46">
        <f t="shared" ca="1" si="4"/>
        <v>10</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3000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315</v>
      </c>
      <c r="AD46">
        <v>1</v>
      </c>
      <c r="AE46" t="s">
        <v>126</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t="shared" ca="1" si="10"/>
        <v>{"dy":5,"sl":4,"tp":"fe","vl":"Equip2002","cn":1,"pt":"GO","pr":800}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0.53012057868295326</v>
      </c>
      <c r="E47">
        <f t="shared" ca="1" si="30"/>
        <v>0.80154027932342375</v>
      </c>
      <c r="F47">
        <f t="shared" ca="1" si="30"/>
        <v>0.81684412830047237</v>
      </c>
      <c r="G47">
        <f t="shared" ca="1" si="30"/>
        <v>0.57747402506763723</v>
      </c>
      <c r="H47">
        <f t="shared" ca="1" si="30"/>
        <v>0.31446138819639502</v>
      </c>
      <c r="I47">
        <f t="shared" ca="1" si="30"/>
        <v>0.78606510991835632</v>
      </c>
      <c r="M47" t="str">
        <f t="shared" ca="1" si="2"/>
        <v>안 지정 캐릭터 PP 영웅등급</v>
      </c>
      <c r="N47">
        <f t="shared" ca="1" si="3"/>
        <v>80154</v>
      </c>
      <c r="O47">
        <f t="shared" ca="1" si="4"/>
        <v>12</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3600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126</v>
      </c>
      <c r="Z47">
        <v>1300</v>
      </c>
      <c r="AA47" t="str">
        <f t="shared" ca="1" si="6"/>
        <v>upn</v>
      </c>
      <c r="AB47" t="s">
        <v>92</v>
      </c>
      <c r="AC47">
        <v>88860</v>
      </c>
      <c r="AD47">
        <v>14</v>
      </c>
      <c r="AE47" t="s">
        <v>317</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0.84472409572993623</v>
      </c>
      <c r="E48">
        <f t="shared" ca="1" si="30"/>
        <v>0.78898298512942122</v>
      </c>
      <c r="F48">
        <f t="shared" ca="1" si="30"/>
        <v>0.70544626267496846</v>
      </c>
      <c r="G48">
        <f t="shared" ca="1" si="30"/>
        <v>0.1764978914338311</v>
      </c>
      <c r="H48">
        <f t="shared" ca="1" si="30"/>
        <v>0.40438941175353393</v>
      </c>
      <c r="I48">
        <f t="shared" ca="1" si="30"/>
        <v>0.44690514261825431</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t="e">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#VALUE!</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195</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0.89025542123754609</v>
      </c>
      <c r="E49">
        <f t="shared" ca="1" si="30"/>
        <v>0.51513002588088619</v>
      </c>
      <c r="F49">
        <f t="shared" ca="1" si="30"/>
        <v>0.29370094564794835</v>
      </c>
      <c r="G49">
        <f t="shared" ca="1" si="30"/>
        <v>0.14505736313241691</v>
      </c>
      <c r="H49">
        <f t="shared" ca="1" si="30"/>
        <v>0.70796208664860194</v>
      </c>
      <c r="I49">
        <f t="shared" ca="1" si="30"/>
        <v>0.54901996495521166</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DI</v>
      </c>
      <c r="Q49" t="e">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#VALUE!</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253</v>
      </c>
      <c r="W49">
        <v>1</v>
      </c>
      <c r="X49" t="s">
        <v>126</v>
      </c>
      <c r="Z49">
        <v>700</v>
      </c>
      <c r="AA49" t="str">
        <f t="shared" ca="1" si="6"/>
        <v>fe</v>
      </c>
      <c r="AB49" t="s">
        <v>82</v>
      </c>
      <c r="AC49" t="s">
        <v>208</v>
      </c>
      <c r="AD49">
        <v>1</v>
      </c>
      <c r="AE49" t="s">
        <v>126</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2.905955785135772E-2</v>
      </c>
      <c r="E50">
        <f t="shared" ca="1" si="30"/>
        <v>0.16799512470208644</v>
      </c>
      <c r="F50">
        <f t="shared" ca="1" si="30"/>
        <v>0.99573175954067161</v>
      </c>
      <c r="G50">
        <f t="shared" ca="1" si="30"/>
        <v>0.98544395487530811</v>
      </c>
      <c r="H50">
        <f t="shared" ca="1" si="30"/>
        <v>0.2411269018866109</v>
      </c>
      <c r="I50">
        <f t="shared" ca="1" si="30"/>
        <v>0.53320830124476803</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0.11102252780882993</v>
      </c>
      <c r="E51">
        <f t="shared" ca="1" si="30"/>
        <v>0.3243577746741424</v>
      </c>
      <c r="F51">
        <f t="shared" ca="1" si="30"/>
        <v>0.15052743825994475</v>
      </c>
      <c r="G51">
        <f t="shared" ca="1" si="30"/>
        <v>0.2677098115759009</v>
      </c>
      <c r="H51">
        <f t="shared" ca="1" si="30"/>
        <v>0.57321137893601792</v>
      </c>
      <c r="I51">
        <f t="shared" ca="1" si="30"/>
        <v>0.66991320938947108</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0.67240273613005486</v>
      </c>
      <c r="E52">
        <f t="shared" ca="1" si="31"/>
        <v>0.37034950147560308</v>
      </c>
      <c r="F52">
        <f t="shared" ca="1" si="31"/>
        <v>0.57944829560670819</v>
      </c>
      <c r="G52">
        <f t="shared" ca="1" si="31"/>
        <v>2.6719685774478585E-2</v>
      </c>
      <c r="H52">
        <f t="shared" ca="1" si="31"/>
        <v>2.4788597294412518E-2</v>
      </c>
      <c r="I52">
        <f t="shared" ca="1" si="31"/>
        <v>0.93632291449002159</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e">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#VALUE!</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0.85421606091037183</v>
      </c>
      <c r="E53">
        <f t="shared" ca="1" si="31"/>
        <v>0.54374724944539787</v>
      </c>
      <c r="F53">
        <f t="shared" ca="1" si="31"/>
        <v>0.38675914977411008</v>
      </c>
      <c r="G53">
        <f t="shared" ca="1" si="31"/>
        <v>0.14929876220752392</v>
      </c>
      <c r="H53">
        <f t="shared" ca="1" si="31"/>
        <v>0.60578256054227064</v>
      </c>
      <c r="I53">
        <f t="shared" ca="1" si="31"/>
        <v>0.73785406587839431</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e">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#VALUE!</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197</v>
      </c>
      <c r="W53">
        <v>1</v>
      </c>
      <c r="X53" t="s">
        <v>126</v>
      </c>
      <c r="Z53">
        <v>7000</v>
      </c>
      <c r="AA53" t="str">
        <f t="shared" ca="1" si="6"/>
        <v>fe</v>
      </c>
      <c r="AB53" t="s">
        <v>82</v>
      </c>
      <c r="AC53" t="s">
        <v>197</v>
      </c>
      <c r="AD53">
        <v>1</v>
      </c>
      <c r="AE53" t="s">
        <v>126</v>
      </c>
      <c r="AG53">
        <v>7000</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9.904517710306826E-2</v>
      </c>
      <c r="E54">
        <f t="shared" ca="1" si="31"/>
        <v>0.45024097663831453</v>
      </c>
      <c r="F54">
        <f t="shared" ca="1" si="31"/>
        <v>0.28403409092114562</v>
      </c>
      <c r="G54">
        <f t="shared" ca="1" si="31"/>
        <v>0.93384057127283637</v>
      </c>
      <c r="H54">
        <f t="shared" ca="1" si="31"/>
        <v>0.9073777730725846</v>
      </c>
      <c r="I54">
        <f t="shared" ca="1" si="31"/>
        <v>0.90119826200692721</v>
      </c>
      <c r="M54" t="str">
        <f t="shared" ca="1" si="2"/>
        <v>안 지정 캐릭터 PP 영웅등급</v>
      </c>
      <c r="N54">
        <f t="shared" ca="1" si="3"/>
        <v>45024</v>
      </c>
      <c r="O54">
        <f t="shared" ca="1" si="4"/>
        <v>8</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2400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207</v>
      </c>
      <c r="AD54">
        <v>1</v>
      </c>
      <c r="AE54" t="s">
        <v>130</v>
      </c>
      <c r="AG54">
        <v>4</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0.90777332032419966</v>
      </c>
      <c r="E55">
        <f t="shared" ca="1" si="31"/>
        <v>0.22513389182688304</v>
      </c>
      <c r="F55">
        <f t="shared" ca="1" si="31"/>
        <v>0.94861180518307497</v>
      </c>
      <c r="G55">
        <f t="shared" ca="1" si="31"/>
        <v>0.69680073952119381</v>
      </c>
      <c r="H55">
        <f t="shared" ca="1" si="31"/>
        <v>0.39561599907032463</v>
      </c>
      <c r="I55">
        <f t="shared" ca="1" si="31"/>
        <v>0.98405035499584381</v>
      </c>
      <c r="M55" t="str">
        <f t="shared" ca="1" si="2"/>
        <v>안 지정 캐릭터 PP 일반등급</v>
      </c>
      <c r="N55">
        <f t="shared" ca="1" si="3"/>
        <v>22513</v>
      </c>
      <c r="O55">
        <f t="shared" ca="1" si="4"/>
        <v>5</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1500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0.47232521460175481</v>
      </c>
      <c r="E56">
        <f t="shared" ca="1" si="31"/>
        <v>0.98060458290836705</v>
      </c>
      <c r="F56">
        <f t="shared" ca="1" si="31"/>
        <v>0.10911347152356143</v>
      </c>
      <c r="G56">
        <f t="shared" ca="1" si="31"/>
        <v>0.33948937939377699</v>
      </c>
      <c r="H56">
        <f t="shared" ca="1" si="31"/>
        <v>0.53182423907598042</v>
      </c>
      <c r="I56">
        <f t="shared" ca="1" si="31"/>
        <v>0.71440997571027576</v>
      </c>
      <c r="M56" t="str">
        <f t="shared" ca="1" si="2"/>
        <v>안 지정 캐릭터 PP 일반등급</v>
      </c>
      <c r="N56">
        <f t="shared" ca="1" si="3"/>
        <v>98060</v>
      </c>
      <c r="O56">
        <f t="shared" ca="1" si="4"/>
        <v>14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4200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261</v>
      </c>
      <c r="AD56">
        <v>1</v>
      </c>
      <c r="AE56" t="s">
        <v>126</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0.87469658828108932</v>
      </c>
      <c r="E57">
        <f t="shared" ca="1" si="31"/>
        <v>0.57611230447134731</v>
      </c>
      <c r="F57">
        <f t="shared" ca="1" si="31"/>
        <v>0.69481679339462754</v>
      </c>
      <c r="G57">
        <f t="shared" ca="1" si="31"/>
        <v>0.42881132971772684</v>
      </c>
      <c r="H57">
        <f t="shared" ca="1" si="31"/>
        <v>0.11317345686414693</v>
      </c>
      <c r="I57">
        <f t="shared" ca="1" si="31"/>
        <v>0.34999205760281649</v>
      </c>
      <c r="M57" t="str">
        <f t="shared" ca="1" si="2"/>
        <v>안 지정 캐릭터 PP 일반등급</v>
      </c>
      <c r="N57">
        <f t="shared" ca="1" si="3"/>
        <v>57611</v>
      </c>
      <c r="O57">
        <f t="shared" ca="1" si="4"/>
        <v>9</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2700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126</v>
      </c>
      <c r="Z57">
        <v>1200</v>
      </c>
      <c r="AA57" t="str">
        <f t="shared" ca="1" si="6"/>
        <v>fe</v>
      </c>
      <c r="AB57" t="s">
        <v>82</v>
      </c>
      <c r="AC57" t="s">
        <v>255</v>
      </c>
      <c r="AD57">
        <v>1</v>
      </c>
      <c r="AE57" t="s">
        <v>126</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0.73284563489283394</v>
      </c>
      <c r="E58">
        <f t="shared" ca="1" si="31"/>
        <v>0.58309679982048968</v>
      </c>
      <c r="F58">
        <f t="shared" ca="1" si="31"/>
        <v>0.25991539945741371</v>
      </c>
      <c r="G58">
        <f t="shared" ca="1" si="31"/>
        <v>0.26706418653291009</v>
      </c>
      <c r="H58">
        <f t="shared" ca="1" si="31"/>
        <v>0.58173425055680295</v>
      </c>
      <c r="I58">
        <f t="shared" ca="1" si="31"/>
        <v>0.7901371780785984</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255</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0.18918100084749989</v>
      </c>
      <c r="E59">
        <f t="shared" ca="1" si="31"/>
        <v>0.29796894376807226</v>
      </c>
      <c r="F59">
        <f t="shared" ca="1" si="31"/>
        <v>0.5910070376080796</v>
      </c>
      <c r="G59">
        <f t="shared" ca="1" si="31"/>
        <v>0.19880544514768161</v>
      </c>
      <c r="H59">
        <f t="shared" ca="1" si="31"/>
        <v>8.868319018669546E-2</v>
      </c>
      <c r="I59">
        <f t="shared" ca="1" si="31"/>
        <v>0.30606719031882312</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e">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#VALUE!</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190</v>
      </c>
      <c r="W59">
        <v>1</v>
      </c>
      <c r="X59" t="s">
        <v>126</v>
      </c>
      <c r="Z59">
        <v>7700</v>
      </c>
      <c r="AA59" t="str">
        <f t="shared" ca="1" si="6"/>
        <v>fe</v>
      </c>
      <c r="AB59" t="s">
        <v>82</v>
      </c>
      <c r="AC59" t="s">
        <v>190</v>
      </c>
      <c r="AD59">
        <v>1</v>
      </c>
      <c r="AE59" t="s">
        <v>126</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0.69411713194242786</v>
      </c>
      <c r="E60">
        <f t="shared" ca="1" si="31"/>
        <v>0.33283670117514341</v>
      </c>
      <c r="F60">
        <f t="shared" ca="1" si="31"/>
        <v>0.47264133359126426</v>
      </c>
      <c r="G60">
        <f t="shared" ca="1" si="31"/>
        <v>0.9809798592580079</v>
      </c>
      <c r="H60">
        <f t="shared" ca="1" si="31"/>
        <v>0.79730867156166907</v>
      </c>
      <c r="I60">
        <f t="shared" ca="1" si="31"/>
        <v>0.90317335033716717</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0.45358460752969543</v>
      </c>
      <c r="E61">
        <f t="shared" ca="1" si="31"/>
        <v>0.44195936596938212</v>
      </c>
      <c r="F61">
        <f t="shared" ca="1" si="31"/>
        <v>0.69934902510370067</v>
      </c>
      <c r="G61">
        <f t="shared" ca="1" si="31"/>
        <v>0.46700139960843379</v>
      </c>
      <c r="H61">
        <f t="shared" ca="1" si="31"/>
        <v>6.5971924026417716E-2</v>
      </c>
      <c r="I61">
        <f t="shared" ca="1" si="31"/>
        <v>0.34241640853943667</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0.50496708742683782</v>
      </c>
      <c r="E62">
        <f t="shared" ca="1" si="32"/>
        <v>0.36620192794075945</v>
      </c>
      <c r="F62">
        <f t="shared" ca="1" si="32"/>
        <v>4.1090315585574411E-2</v>
      </c>
      <c r="G62">
        <f t="shared" ca="1" si="32"/>
        <v>0.42877754215754138</v>
      </c>
      <c r="H62">
        <f t="shared" ca="1" si="32"/>
        <v>0.82565049657069189</v>
      </c>
      <c r="I62">
        <f t="shared" ca="1" si="32"/>
        <v>0.16240962858797992</v>
      </c>
      <c r="M62" t="str">
        <f t="shared" ca="1" si="2"/>
        <v>지정 장비</v>
      </c>
      <c r="N62" t="e">
        <f t="shared" ca="1" si="3"/>
        <v>#VALUE!</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e">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#VALUE!</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t="shared" ca="1" si="5"/>
        <v>#VALUE!</v>
      </c>
      <c r="U62" t="s">
        <v>82</v>
      </c>
      <c r="V62" t="s">
        <v>202</v>
      </c>
      <c r="W62">
        <v>1</v>
      </c>
      <c r="X62" t="s">
        <v>130</v>
      </c>
      <c r="Z62">
        <v>5</v>
      </c>
      <c r="AA62" t="str">
        <f t="shared" ca="1" si="6"/>
        <v>fe</v>
      </c>
      <c r="AB62" t="s">
        <v>82</v>
      </c>
      <c r="AC62" t="s">
        <v>202</v>
      </c>
      <c r="AD62">
        <v>1</v>
      </c>
      <c r="AE62" t="s">
        <v>130</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0.49261110425427646</v>
      </c>
      <c r="E63">
        <f t="shared" ca="1" si="32"/>
        <v>0.8049664054533876</v>
      </c>
      <c r="F63">
        <f t="shared" ca="1" si="32"/>
        <v>0.26733819840422846</v>
      </c>
      <c r="G63">
        <f t="shared" ca="1" si="32"/>
        <v>0.23272732307494393</v>
      </c>
      <c r="H63">
        <f t="shared" ca="1" si="32"/>
        <v>0.82342564745065816</v>
      </c>
      <c r="I63">
        <f t="shared" ca="1" si="32"/>
        <v>0.87400365345111453</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e">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#VALUE!</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112</v>
      </c>
      <c r="W63">
        <v>1</v>
      </c>
      <c r="X63" t="s">
        <v>126</v>
      </c>
      <c r="Z63">
        <v>800</v>
      </c>
      <c r="AA63" t="str">
        <f t="shared" ca="1" si="6"/>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t="shared" ca="1" si="10"/>
        <v>{"dy":7,"sl":1,"tp":"upn","vl":"31576","cn":10,"pt":"GO","pr":3000}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0.5052316293135386</v>
      </c>
      <c r="E64">
        <f t="shared" ca="1" si="32"/>
        <v>0.89764045923335989</v>
      </c>
      <c r="F64">
        <f t="shared" ca="1" si="32"/>
        <v>0.38854200613482559</v>
      </c>
      <c r="G64">
        <f t="shared" ca="1" si="32"/>
        <v>0.51707882088043788</v>
      </c>
      <c r="H64">
        <f t="shared" ca="1" si="32"/>
        <v>0.82071407720786316</v>
      </c>
      <c r="I64">
        <f t="shared" ca="1" si="32"/>
        <v>0.7489052993944576</v>
      </c>
      <c r="M64" t="str">
        <f t="shared" ca="1" si="2"/>
        <v>안 지정 캐릭터 PP 영웅등급</v>
      </c>
      <c r="N64">
        <f t="shared" ca="1" si="3"/>
        <v>89764</v>
      </c>
      <c r="O64">
        <f t="shared" ca="1" si="4"/>
        <v>13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3900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upn</v>
      </c>
      <c r="AB64" t="s">
        <v>92</v>
      </c>
      <c r="AC64">
        <v>94367</v>
      </c>
      <c r="AD64">
        <v>14</v>
      </c>
      <c r="AE64" t="s">
        <v>318</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t="shared" ca="1" si="10"/>
        <v>{"dy":7,"sl":2,"tp":"upn","vl":"94367","cn":14,"pt":"DI","pr":5}</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0.90277385034037072</v>
      </c>
      <c r="E65">
        <f t="shared" ca="1" si="32"/>
        <v>0.74954183244329464</v>
      </c>
      <c r="F65">
        <f t="shared" ca="1" si="32"/>
        <v>0.32302310388136257</v>
      </c>
      <c r="G65">
        <f t="shared" ca="1" si="32"/>
        <v>1.0242185755384825E-2</v>
      </c>
      <c r="H65">
        <f t="shared" ca="1" si="32"/>
        <v>0.21168666529194091</v>
      </c>
      <c r="I65">
        <f t="shared" ca="1" si="32"/>
        <v>6.5583128192986062E-2</v>
      </c>
      <c r="M65" t="str">
        <f t="shared" ca="1" si="2"/>
        <v>안 지정 캐릭터 PP 일반등급</v>
      </c>
      <c r="N65">
        <f t="shared" ca="1" si="3"/>
        <v>74954</v>
      </c>
      <c r="O65">
        <f t="shared" ca="1" si="4"/>
        <v>11</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3300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180</v>
      </c>
      <c r="AD65">
        <v>1</v>
      </c>
      <c r="AE65" t="s">
        <v>126</v>
      </c>
      <c r="AG65">
        <v>700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t="shared" ca="1" si="10"/>
        <v>{"dy":7,"sl":3,"tp":"fe","vl":"Equip5001","cn":1,"pt":"GO","pr":700}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0.47650179458524977</v>
      </c>
      <c r="E66">
        <f t="shared" ca="1" si="32"/>
        <v>0.5915076575120477</v>
      </c>
      <c r="F66">
        <f t="shared" ca="1" si="32"/>
        <v>3.1829250400947529E-2</v>
      </c>
      <c r="G66">
        <f t="shared" ca="1" si="32"/>
        <v>0.12774987158362616</v>
      </c>
      <c r="H66">
        <f t="shared" ca="1" si="32"/>
        <v>0.51588638715210822</v>
      </c>
      <c r="I66">
        <f t="shared" ca="1" si="32"/>
        <v>0.76067275546519264</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59150</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10</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3000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112</v>
      </c>
      <c r="AD66">
        <v>1</v>
      </c>
      <c r="AE66" t="s">
        <v>126</v>
      </c>
      <c r="AG66">
        <v>800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0.83896645407630466</v>
      </c>
      <c r="E67">
        <f t="shared" ca="1" si="32"/>
        <v>0.63192648942791363</v>
      </c>
      <c r="F67">
        <f t="shared" ca="1" si="32"/>
        <v>0.64764128620350192</v>
      </c>
      <c r="G67">
        <f t="shared" ca="1" si="32"/>
        <v>0.59097941010094446</v>
      </c>
      <c r="H67">
        <f t="shared" ca="1" si="32"/>
        <v>0.14375888639277823</v>
      </c>
      <c r="I67">
        <f t="shared" ca="1" si="32"/>
        <v>0.20374759550048072</v>
      </c>
      <c r="M67" t="str">
        <f t="shared" ca="1" si="34"/>
        <v>안 지정 캐릭터 PP 일반등급</v>
      </c>
      <c r="N67">
        <f t="shared" ca="1" si="35"/>
        <v>63192</v>
      </c>
      <c r="O67">
        <f t="shared" ca="1" si="36"/>
        <v>10</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3000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254</v>
      </c>
      <c r="W67">
        <v>1</v>
      </c>
      <c r="X67" t="s">
        <v>126</v>
      </c>
      <c r="Z67">
        <v>600</v>
      </c>
      <c r="AA67" t="str">
        <f t="shared" ca="1" si="38"/>
        <v>fe</v>
      </c>
      <c r="AB67" t="s">
        <v>82</v>
      </c>
      <c r="AC67" t="s">
        <v>254</v>
      </c>
      <c r="AD67">
        <v>1</v>
      </c>
      <c r="AE67" t="s">
        <v>126</v>
      </c>
      <c r="AG67">
        <v>600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t="shared" ca="1" si="42"/>
        <v>{"dy":7,"sl":5,"tp":"fe","vl":"Equip3001","cn":1,"pt":"GO","pr":600}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0.14938153703901613</v>
      </c>
      <c r="E68">
        <f t="shared" ca="1" si="32"/>
        <v>0.66088217919153869</v>
      </c>
      <c r="F68">
        <f t="shared" ca="1" si="32"/>
        <v>3.0980480226587392E-2</v>
      </c>
      <c r="G68">
        <f t="shared" ca="1" si="32"/>
        <v>0.22820653049990658</v>
      </c>
      <c r="H68">
        <f t="shared" ca="1" si="32"/>
        <v>0.63155467542419375</v>
      </c>
      <c r="I68">
        <f t="shared" ca="1" si="32"/>
        <v>0.93568974785996362</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DI</v>
      </c>
      <c r="Q68" t="e">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#VALUE!</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255</v>
      </c>
      <c r="W68">
        <v>1</v>
      </c>
      <c r="X68" t="s">
        <v>126</v>
      </c>
      <c r="Z68">
        <v>7600</v>
      </c>
      <c r="AA68" t="str">
        <f t="shared" ca="1" si="38"/>
        <v>fe</v>
      </c>
      <c r="AB68" t="s">
        <v>82</v>
      </c>
      <c r="AC68" t="s">
        <v>247</v>
      </c>
      <c r="AD68">
        <v>1</v>
      </c>
      <c r="AE68" t="s">
        <v>130</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t="shared" ca="1" si="42"/>
        <v>{"dy":7,"sl":6,"tp":"fe","vl":"Equip6202","cn":1,"pt":"DI","pr":15}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0.66935183188492042</v>
      </c>
      <c r="E69">
        <f t="shared" ca="1" si="32"/>
        <v>0.73832594217801595</v>
      </c>
      <c r="F69">
        <f t="shared" ca="1" si="32"/>
        <v>0.51194728623874086</v>
      </c>
      <c r="G69">
        <f t="shared" ca="1" si="32"/>
        <v>0.59856063467810861</v>
      </c>
      <c r="H69">
        <f t="shared" ca="1" si="32"/>
        <v>0.14181972051277469</v>
      </c>
      <c r="I69">
        <f t="shared" ca="1" si="32"/>
        <v>0.65627903419360922</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180</v>
      </c>
      <c r="W69">
        <v>1</v>
      </c>
      <c r="X69" t="s">
        <v>126</v>
      </c>
      <c r="Z69">
        <v>700</v>
      </c>
      <c r="AA69" t="str">
        <f t="shared" ca="1" si="38"/>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t="shared" ca="1" si="42"/>
        <v>{"dy":7,"sl":7,"tp":"uph","vl":"20128","cn":10,"pt":"GO","pr":3000}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0.77438563112504066</v>
      </c>
      <c r="E70">
        <f t="shared" ca="1" si="32"/>
        <v>0.13977916347439656</v>
      </c>
      <c r="F70">
        <f t="shared" ca="1" si="32"/>
        <v>0.72629509947352222</v>
      </c>
      <c r="G70">
        <f t="shared" ca="1" si="32"/>
        <v>0.53382239491003414</v>
      </c>
      <c r="H70">
        <f t="shared" ca="1" si="32"/>
        <v>7.3376275270023439E-2</v>
      </c>
      <c r="I70">
        <f t="shared" ca="1" si="32"/>
        <v>1.2885370901967064E-2</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t="shared" ca="1" si="42"/>
        <v>{"dy":7,"sl":8}</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0.1029392312666948</v>
      </c>
      <c r="E71">
        <f t="shared" ca="1" si="32"/>
        <v>0.77059102579862615</v>
      </c>
      <c r="F71">
        <f t="shared" ca="1" si="32"/>
        <v>0.90656489631534765</v>
      </c>
      <c r="G71">
        <f t="shared" ca="1" si="32"/>
        <v>0.63530340734971902</v>
      </c>
      <c r="H71">
        <f t="shared" ca="1" si="32"/>
        <v>0.52800912435066127</v>
      </c>
      <c r="I71">
        <f t="shared" ca="1" si="32"/>
        <v>0.50247387780196084</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t="shared" ca="1" si="42"/>
        <v>{"dy":7,"sl":9}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0.13208409069666571</v>
      </c>
      <c r="E72">
        <f t="shared" ca="1" si="49"/>
        <v>0.4068962736165509</v>
      </c>
      <c r="F72">
        <f t="shared" ca="1" si="49"/>
        <v>0.59175810871031465</v>
      </c>
      <c r="G72">
        <f t="shared" ca="1" si="49"/>
        <v>0.85373121025452614</v>
      </c>
      <c r="H72">
        <f t="shared" ca="1" si="49"/>
        <v>0.38605125552548791</v>
      </c>
      <c r="I72">
        <f t="shared" ca="1" si="49"/>
        <v>0.65718333420156594</v>
      </c>
      <c r="M72" t="str">
        <f t="shared" ca="1" si="34"/>
        <v>지정 장비</v>
      </c>
      <c r="N72" t="e">
        <f t="shared" ca="1" si="35"/>
        <v>#VALUE!</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t="e">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#VALUE!</v>
      </c>
      <c r="S72" t="e">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#VALUE!</v>
      </c>
      <c r="T72" t="e">
        <f t="shared" ca="1" si="37"/>
        <v>#VALUE!</v>
      </c>
      <c r="U72" t="s">
        <v>82</v>
      </c>
      <c r="V72" t="s">
        <v>262</v>
      </c>
      <c r="W72">
        <v>1</v>
      </c>
      <c r="X72" t="s">
        <v>130</v>
      </c>
      <c r="Z72">
        <v>11</v>
      </c>
      <c r="AA72" t="str">
        <f t="shared" ca="1" si="38"/>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t="shared" ca="1" si="42"/>
        <v>{"dy":8,"sl":0,"tp":"uph","vl":"38090","cn":11,"pt":"DI","pr":4}</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0.80937089182513422</v>
      </c>
      <c r="E73">
        <f t="shared" ca="1" si="49"/>
        <v>0.63353384375991539</v>
      </c>
      <c r="F73">
        <f t="shared" ca="1" si="49"/>
        <v>0.64067558284109882</v>
      </c>
      <c r="G73">
        <f t="shared" ca="1" si="49"/>
        <v>2.9382594079309876E-2</v>
      </c>
      <c r="H73">
        <f t="shared" ca="1" si="49"/>
        <v>0.17839291215397979</v>
      </c>
      <c r="I73">
        <f t="shared" ca="1" si="49"/>
        <v>0.50369596819006834</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e">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#VALUE!</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244</v>
      </c>
      <c r="W73">
        <v>1</v>
      </c>
      <c r="X73" t="s">
        <v>126</v>
      </c>
      <c r="Z73">
        <v>7000</v>
      </c>
      <c r="AA73" t="str">
        <f t="shared" ca="1" si="38"/>
        <v>fe</v>
      </c>
      <c r="AB73" t="s">
        <v>82</v>
      </c>
      <c r="AC73" t="s">
        <v>244</v>
      </c>
      <c r="AD73">
        <v>1</v>
      </c>
      <c r="AE73" t="s">
        <v>126</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t="shared" ca="1" si="42"/>
        <v>{"dy":8,"sl":1,"tp":"fe","vl":"Equip1301","cn":1,"pt":"GO","pr":7000}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0.64340025982137505</v>
      </c>
      <c r="E74">
        <f t="shared" ca="1" si="49"/>
        <v>0.36255777652122589</v>
      </c>
      <c r="F74">
        <f t="shared" ca="1" si="49"/>
        <v>0.96864931724958536</v>
      </c>
      <c r="G74">
        <f t="shared" ca="1" si="49"/>
        <v>0.86381463899274291</v>
      </c>
      <c r="H74">
        <f t="shared" ca="1" si="49"/>
        <v>1.9064209034865831E-3</v>
      </c>
      <c r="I74">
        <f t="shared" ca="1" si="49"/>
        <v>0.85104804481828944</v>
      </c>
      <c r="M74" t="str">
        <f t="shared" ca="1" si="34"/>
        <v>안 지정 캐릭터 PP 영웅등급</v>
      </c>
      <c r="N74">
        <f t="shared" ca="1" si="35"/>
        <v>36255</v>
      </c>
      <c r="O74">
        <f t="shared" ca="1" si="36"/>
        <v>7</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2100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195</v>
      </c>
      <c r="AD74">
        <v>1</v>
      </c>
      <c r="AE74" t="s">
        <v>126</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t="shared" ca="1" si="42"/>
        <v>{"dy":8,"sl":2,"tp":"fe","vl":"Equip0002","cn":1,"pt":"GO","pr":600}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8.2867215693549823E-2</v>
      </c>
      <c r="E75">
        <f t="shared" ca="1" si="49"/>
        <v>0.70004657090373112</v>
      </c>
      <c r="F75">
        <f t="shared" ca="1" si="49"/>
        <v>0.58421712277312121</v>
      </c>
      <c r="G75">
        <f t="shared" ca="1" si="49"/>
        <v>0.23649169997268416</v>
      </c>
      <c r="H75">
        <f t="shared" ca="1" si="49"/>
        <v>0.53395641247464942</v>
      </c>
      <c r="I75">
        <f t="shared" ca="1" si="49"/>
        <v>0.1406395941833255</v>
      </c>
      <c r="M75" t="str">
        <f t="shared" ca="1" si="34"/>
        <v>안 지정 캐릭터 PP 영웅등급</v>
      </c>
      <c r="N75">
        <f t="shared" ca="1" si="35"/>
        <v>70004</v>
      </c>
      <c r="O75">
        <f t="shared" ca="1" si="36"/>
        <v>11</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3300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262</v>
      </c>
      <c r="AD75">
        <v>1</v>
      </c>
      <c r="AE75" t="s">
        <v>130</v>
      </c>
      <c r="AG75">
        <v>11</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t="shared" ca="1" si="42"/>
        <v>{"dy":8,"sl":3,"tp":"fe","vl":"Equip3302","cn":1,"pt":"DI","pr":11}</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0.80571104185763032</v>
      </c>
      <c r="E76">
        <f t="shared" ca="1" si="49"/>
        <v>0.74872768335439177</v>
      </c>
      <c r="F76">
        <f t="shared" ca="1" si="49"/>
        <v>0.8253099742244121</v>
      </c>
      <c r="G76">
        <f t="shared" ca="1" si="49"/>
        <v>0.82584611527552887</v>
      </c>
      <c r="H76">
        <f t="shared" ca="1" si="49"/>
        <v>0.40337679056321285</v>
      </c>
      <c r="I76">
        <f t="shared" ca="1" si="49"/>
        <v>0.96566610927165142</v>
      </c>
      <c r="M76" t="str">
        <f t="shared" ca="1" si="34"/>
        <v>안 지정 캐릭터 PP 일반등급</v>
      </c>
      <c r="N76">
        <f t="shared" ca="1" si="35"/>
        <v>74872</v>
      </c>
      <c r="O76">
        <f t="shared" ca="1" si="36"/>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3300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t="shared" ca="1" si="42"/>
        <v>{"dy":8,"sl":4,"tp":"upn","vl":"46233","cn":11,"pt":"GO","pr":3300}</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0.40429683448791132</v>
      </c>
      <c r="E77">
        <f t="shared" ca="1" si="49"/>
        <v>0.72073849357569331</v>
      </c>
      <c r="F77">
        <f t="shared" ca="1" si="49"/>
        <v>0.31875603349945636</v>
      </c>
      <c r="G77">
        <f t="shared" ca="1" si="49"/>
        <v>0.15400127769678662</v>
      </c>
      <c r="H77">
        <f t="shared" ca="1" si="49"/>
        <v>0.28141956189273609</v>
      </c>
      <c r="I77">
        <f t="shared" ca="1" si="49"/>
        <v>0.22748022029875203</v>
      </c>
      <c r="M77" t="str">
        <f t="shared" ca="1" si="34"/>
        <v>지정 장비</v>
      </c>
      <c r="N77" t="e">
        <f t="shared" ca="1" si="35"/>
        <v>#VALUE!</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DI</v>
      </c>
      <c r="Q77" t="e">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#VALUE!</v>
      </c>
      <c r="R77" t="e">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#VALUE!</v>
      </c>
      <c r="S77" t="e">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#VALUE!</v>
      </c>
      <c r="T77" t="e">
        <f t="shared" ca="1" si="37"/>
        <v>#VALUE!</v>
      </c>
      <c r="U77" t="s">
        <v>82</v>
      </c>
      <c r="V77" t="s">
        <v>187</v>
      </c>
      <c r="W77">
        <v>1</v>
      </c>
      <c r="X77" t="s">
        <v>130</v>
      </c>
      <c r="Z77">
        <v>96</v>
      </c>
      <c r="AA77" t="str">
        <f t="shared" ca="1" si="38"/>
        <v>fe</v>
      </c>
      <c r="AB77" t="s">
        <v>82</v>
      </c>
      <c r="AC77" t="s">
        <v>255</v>
      </c>
      <c r="AD77">
        <v>1</v>
      </c>
      <c r="AE77" t="s">
        <v>126</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t="shared" ca="1" si="42"/>
        <v>{"dy":8,"sl":5,"tp":"fe","vl":"Equip2302","cn":1,"pt":"GO","pr":7300}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0.77916544381403385</v>
      </c>
      <c r="E78">
        <f t="shared" ca="1" si="49"/>
        <v>0.62531799566196811</v>
      </c>
      <c r="F78">
        <f t="shared" ca="1" si="49"/>
        <v>0.82203990047164688</v>
      </c>
      <c r="G78">
        <f t="shared" ca="1" si="49"/>
        <v>0.96547623259525439</v>
      </c>
      <c r="H78">
        <f t="shared" ca="1" si="49"/>
        <v>0.73936197863108222</v>
      </c>
      <c r="I78">
        <f t="shared" ca="1" si="49"/>
        <v>0.55575356211907878</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195</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t="shared" ca="1" si="42"/>
        <v>{"dy":8,"sl":6,"tp":"uph","vl":"9503","cn":9,"pt":"GO","pr":2700}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0.6258125115415023</v>
      </c>
      <c r="E79">
        <f t="shared" ca="1" si="49"/>
        <v>0.97359683666025021</v>
      </c>
      <c r="F79">
        <f t="shared" ca="1" si="49"/>
        <v>0.43200776446883871</v>
      </c>
      <c r="G79">
        <f t="shared" ca="1" si="49"/>
        <v>0.93620012896428428</v>
      </c>
      <c r="H79">
        <f t="shared" ca="1" si="49"/>
        <v>4.5720867903627949E-2</v>
      </c>
      <c r="I79">
        <f t="shared" ca="1" si="49"/>
        <v>0.91876797370700602</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255</v>
      </c>
      <c r="W79">
        <v>1</v>
      </c>
      <c r="X79" t="s">
        <v>126</v>
      </c>
      <c r="Z79">
        <v>7300</v>
      </c>
      <c r="AA79" t="str">
        <f t="shared" ca="1" si="38"/>
        <v>fe</v>
      </c>
      <c r="AB79" t="s">
        <v>82</v>
      </c>
      <c r="AC79" t="s">
        <v>187</v>
      </c>
      <c r="AD79">
        <v>1</v>
      </c>
      <c r="AE79" t="s">
        <v>130</v>
      </c>
      <c r="AG79">
        <v>96</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t="shared" ca="1" si="42"/>
        <v>{"dy":8,"sl":7,"tp":"fe","vl":"Equip8301","cn":1,"pt":"DI","pr":96}</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0.46489497448543637</v>
      </c>
      <c r="E80">
        <f t="shared" ca="1" si="49"/>
        <v>0.25085996541599087</v>
      </c>
      <c r="F80">
        <f t="shared" ca="1" si="49"/>
        <v>0.81793428339001162</v>
      </c>
      <c r="G80">
        <f t="shared" ca="1" si="49"/>
        <v>0.21124633597996323</v>
      </c>
      <c r="H80">
        <f t="shared" ca="1" si="49"/>
        <v>0.72942712352448458</v>
      </c>
      <c r="I80">
        <f t="shared" ca="1" si="49"/>
        <v>0.66206361306673078</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t="shared" ca="1" si="42"/>
        <v>{"dy":8,"sl":8}</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0.66139567062244498</v>
      </c>
      <c r="E81">
        <f t="shared" ca="1" si="49"/>
        <v>0.58870470598296787</v>
      </c>
      <c r="F81">
        <f t="shared" ca="1" si="49"/>
        <v>0.72382174355088469</v>
      </c>
      <c r="G81">
        <f t="shared" ca="1" si="49"/>
        <v>0.43759322833939962</v>
      </c>
      <c r="H81">
        <f t="shared" ca="1" si="49"/>
        <v>0.1042550307762502</v>
      </c>
      <c r="I81">
        <f t="shared" ca="1" si="49"/>
        <v>0.55366813456554453</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t="shared" ca="1" si="42"/>
        <v>{"dy":8,"sl":9}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0.21799468509768527</v>
      </c>
      <c r="E82">
        <f t="shared" ca="1" si="50"/>
        <v>0.96412277153045811</v>
      </c>
      <c r="F82">
        <f t="shared" ca="1" si="50"/>
        <v>0.79017271416123924</v>
      </c>
      <c r="G82">
        <f t="shared" ca="1" si="50"/>
        <v>0.66479434208717358</v>
      </c>
      <c r="H82">
        <f t="shared" ca="1" si="50"/>
        <v>0.28588124982205032</v>
      </c>
      <c r="I82">
        <f t="shared" ca="1" si="50"/>
        <v>0.61378903967916509</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262</v>
      </c>
      <c r="W82">
        <v>1</v>
      </c>
      <c r="X82" t="s">
        <v>130</v>
      </c>
      <c r="Z82">
        <v>11</v>
      </c>
      <c r="AA82" t="str">
        <f t="shared" ca="1" si="38"/>
        <v>fe</v>
      </c>
      <c r="AB82" t="s">
        <v>82</v>
      </c>
      <c r="AC82" t="s">
        <v>319</v>
      </c>
      <c r="AD82">
        <v>1</v>
      </c>
      <c r="AE82" t="s">
        <v>130</v>
      </c>
      <c r="AG82">
        <v>11</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t="shared" ca="1" si="42"/>
        <v>{"dy":9,"sl":0,"tp":"fe","vl":"Equip3301","cn":1,"pt":"DI","pr":11}</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0.70141510416733643</v>
      </c>
      <c r="E83">
        <f t="shared" ca="1" si="50"/>
        <v>0.17684265827727252</v>
      </c>
      <c r="F83">
        <f t="shared" ca="1" si="50"/>
        <v>2.2569166009131836E-2</v>
      </c>
      <c r="G83">
        <f t="shared" ca="1" si="50"/>
        <v>0.9553811966669733</v>
      </c>
      <c r="H83">
        <f t="shared" ca="1" si="50"/>
        <v>0.84824746505534721</v>
      </c>
      <c r="I83">
        <f t="shared" ca="1" si="50"/>
        <v>0.92277269965911335</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t="shared" ca="1" si="42"/>
        <v>{"dy":9,"sl":1,"tp":"upn","vl":"26063","cn":10,"pt":"GO","pr":3000}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0.56941960540333958</v>
      </c>
      <c r="E84">
        <f t="shared" ca="1" si="50"/>
        <v>0.20617272006286569</v>
      </c>
      <c r="F84">
        <f t="shared" ca="1" si="50"/>
        <v>0.68101446239185981</v>
      </c>
      <c r="G84">
        <f t="shared" ca="1" si="50"/>
        <v>0.93693113143576268</v>
      </c>
      <c r="H84">
        <f t="shared" ca="1" si="50"/>
        <v>0.56793752551995769</v>
      </c>
      <c r="I84">
        <f t="shared" ca="1" si="50"/>
        <v>0.58660387973896821</v>
      </c>
      <c r="M84" t="str">
        <f t="shared" ca="1" si="34"/>
        <v>안 지정 캐릭터 PP 영웅등급</v>
      </c>
      <c r="N84">
        <f t="shared" ca="1" si="35"/>
        <v>20617</v>
      </c>
      <c r="O84">
        <f t="shared" ca="1" si="36"/>
        <v>5</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1500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t="shared" ca="1" si="42"/>
        <v>{"dy":9,"sl":2,"tp":"fe","vl":"Equip5201","cn":1,"pt":"GO","pr":3400}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0.16505760943322834</v>
      </c>
      <c r="E85">
        <f t="shared" ca="1" si="50"/>
        <v>0.52201871935370958</v>
      </c>
      <c r="F85">
        <f t="shared" ca="1" si="50"/>
        <v>3.9179473019746114E-2</v>
      </c>
      <c r="G85">
        <f t="shared" ca="1" si="50"/>
        <v>0.7920112835190839</v>
      </c>
      <c r="H85">
        <f t="shared" ca="1" si="50"/>
        <v>0.97852406756068144</v>
      </c>
      <c r="I85">
        <f t="shared" ca="1" si="50"/>
        <v>0.8167494628562979</v>
      </c>
      <c r="M85" t="str">
        <f t="shared" ca="1" si="34"/>
        <v>안 지정 캐릭터 PP 영웅등급</v>
      </c>
      <c r="N85">
        <f t="shared" ca="1" si="35"/>
        <v>52201</v>
      </c>
      <c r="O85">
        <f t="shared" ca="1" si="36"/>
        <v>9</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2700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320</v>
      </c>
      <c r="AD85">
        <v>1</v>
      </c>
      <c r="AE85" t="s">
        <v>126</v>
      </c>
      <c r="AG85">
        <v>7900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t="shared" ca="1" si="42"/>
        <v>{"dy":9,"sl":3,"tp":"fe","vl":"Equip0302","cn":1,"pt":"GO","pr":7900}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0.37357825599930661</v>
      </c>
      <c r="E86">
        <f t="shared" ca="1" si="50"/>
        <v>0.19849630123664275</v>
      </c>
      <c r="F86">
        <f t="shared" ca="1" si="50"/>
        <v>0.3388763066495567</v>
      </c>
      <c r="G86">
        <f t="shared" ca="1" si="50"/>
        <v>0.57555796660329228</v>
      </c>
      <c r="H86">
        <f t="shared" ca="1" si="50"/>
        <v>6.3059267660901974E-2</v>
      </c>
      <c r="I86">
        <f t="shared" ca="1" si="50"/>
        <v>0.12909353625229814</v>
      </c>
      <c r="M86" t="str">
        <f t="shared" ca="1" si="34"/>
        <v>안 지정 캐릭터 PP 일반등급</v>
      </c>
      <c r="N86">
        <f t="shared" ca="1" si="35"/>
        <v>19849</v>
      </c>
      <c r="O86">
        <f t="shared" ca="1" si="36"/>
        <v>5</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1500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204</v>
      </c>
      <c r="AD86">
        <v>1</v>
      </c>
      <c r="AE86" t="s">
        <v>126</v>
      </c>
      <c r="AG86">
        <v>1900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t="shared" ca="1" si="42"/>
        <v>{"dy":9,"sl":4,"tp":"fe","vl":"Equip7001","cn":1,"pt":"GO","pr":1900}</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0.43585509820320711</v>
      </c>
      <c r="E87">
        <f t="shared" ca="1" si="50"/>
        <v>0.68504298908155925</v>
      </c>
      <c r="F87">
        <f t="shared" ca="1" si="50"/>
        <v>0.25342239383332454</v>
      </c>
      <c r="G87">
        <f t="shared" ca="1" si="50"/>
        <v>0.33904778430322502</v>
      </c>
      <c r="H87">
        <f t="shared" ca="1" si="50"/>
        <v>0.61378141911621908</v>
      </c>
      <c r="I87">
        <f t="shared" ca="1" si="50"/>
        <v>0.80324507032883685</v>
      </c>
      <c r="M87" t="str">
        <f t="shared" ca="1" si="34"/>
        <v>지정 장비</v>
      </c>
      <c r="N87" t="e">
        <f t="shared" ca="1" si="35"/>
        <v>#VALUE!</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t="e">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#VALUE!</v>
      </c>
      <c r="S87" t="e">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#VALUE!</v>
      </c>
      <c r="T87" t="e">
        <f t="shared" ca="1" si="37"/>
        <v>#VALUE!</v>
      </c>
      <c r="U87" t="s">
        <v>82</v>
      </c>
      <c r="V87" t="s">
        <v>204</v>
      </c>
      <c r="W87">
        <v>1</v>
      </c>
      <c r="X87" t="s">
        <v>126</v>
      </c>
      <c r="Z87">
        <v>1900</v>
      </c>
      <c r="AA87" t="str">
        <f t="shared" ca="1" si="38"/>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t="shared" ca="1" si="42"/>
        <v>{"dy":9,"sl":5,"tp":"upn","vl":"74661","cn":13,"pt":"GO","pr":3900}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0.38928337937253654</v>
      </c>
      <c r="E88">
        <f t="shared" ca="1" si="50"/>
        <v>0.93924556793266745</v>
      </c>
      <c r="F88">
        <f t="shared" ca="1" si="50"/>
        <v>0.54168852403306877</v>
      </c>
      <c r="G88">
        <f t="shared" ca="1" si="50"/>
        <v>0.96647344141937785</v>
      </c>
      <c r="H88">
        <f t="shared" ca="1" si="50"/>
        <v>0.15736454710469849</v>
      </c>
      <c r="I88">
        <f t="shared" ca="1" si="50"/>
        <v>0.94297362200183765</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242</v>
      </c>
      <c r="W88">
        <v>1</v>
      </c>
      <c r="X88" t="s">
        <v>126</v>
      </c>
      <c r="Z88">
        <v>29300</v>
      </c>
      <c r="AA88" t="str">
        <f t="shared" ca="1" si="38"/>
        <v>fe</v>
      </c>
      <c r="AB88" t="s">
        <v>82</v>
      </c>
      <c r="AC88" t="s">
        <v>242</v>
      </c>
      <c r="AD88">
        <v>1</v>
      </c>
      <c r="AE88" t="s">
        <v>126</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t="shared" ca="1" si="42"/>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3.1876803841749402E-2</v>
      </c>
      <c r="E89">
        <f t="shared" ca="1" si="50"/>
        <v>0.30189436272293779</v>
      </c>
      <c r="F89">
        <f t="shared" ca="1" si="50"/>
        <v>0.90116010870315422</v>
      </c>
      <c r="G89">
        <f t="shared" ca="1" si="50"/>
        <v>0.86788875890402128</v>
      </c>
      <c r="H89">
        <f t="shared" ca="1" si="50"/>
        <v>0.85423854595231652</v>
      </c>
      <c r="I89">
        <f t="shared" ca="1" si="50"/>
        <v>0.43291363709488773</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262</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t="shared" ca="1" si="42"/>
        <v>{"dy":9,"sl":7,"tp":"uph","vl":"90489","cn":14,"pt":"GO","pr":4200}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0.25430406126190341</v>
      </c>
      <c r="E90">
        <f t="shared" ca="1" si="50"/>
        <v>0.21053475494809037</v>
      </c>
      <c r="F90">
        <f t="shared" ca="1" si="50"/>
        <v>0.76193990829581415</v>
      </c>
      <c r="G90">
        <f t="shared" ca="1" si="50"/>
        <v>0.54908180606751034</v>
      </c>
      <c r="H90">
        <f t="shared" ca="1" si="50"/>
        <v>0.53368100829152121</v>
      </c>
      <c r="I90">
        <f t="shared" ca="1" si="50"/>
        <v>0.14344011742156326</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t="shared" ca="1" si="42"/>
        <v>{"dy":9,"sl":8}</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8.2691236895547471E-2</v>
      </c>
      <c r="E91">
        <f t="shared" ca="1" si="50"/>
        <v>0.77620606264291736</v>
      </c>
      <c r="F91">
        <f t="shared" ca="1" si="50"/>
        <v>0.36494137276305483</v>
      </c>
      <c r="G91">
        <f t="shared" ca="1" si="50"/>
        <v>0.69873287180715782</v>
      </c>
      <c r="H91">
        <f t="shared" ca="1" si="50"/>
        <v>0.27670511358892558</v>
      </c>
      <c r="I91">
        <f t="shared" ca="1" si="50"/>
        <v>0.8102127320867023</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t="shared" ca="1" si="42"/>
        <v>{"dy":9,"sl":9}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0.23074400178821541</v>
      </c>
      <c r="E92">
        <f t="shared" ca="1" si="51"/>
        <v>0.68408950526696843</v>
      </c>
      <c r="F92">
        <f t="shared" ca="1" si="51"/>
        <v>0.25314775153132874</v>
      </c>
      <c r="G92">
        <f t="shared" ca="1" si="51"/>
        <v>0.91745435061304137</v>
      </c>
      <c r="H92">
        <f t="shared" ca="1" si="51"/>
        <v>0.29119903193673313</v>
      </c>
      <c r="I92">
        <f t="shared" ca="1" si="51"/>
        <v>0.67976555977055164</v>
      </c>
      <c r="M92" t="str">
        <f t="shared" ca="1" si="34"/>
        <v>지정 장비</v>
      </c>
      <c r="N92" t="e">
        <f t="shared" ca="1" si="35"/>
        <v>#VALUE!</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t="shared" ca="1" si="37"/>
        <v>#VALUE!</v>
      </c>
      <c r="U92" t="s">
        <v>82</v>
      </c>
      <c r="V92" t="s">
        <v>196</v>
      </c>
      <c r="W92">
        <v>1</v>
      </c>
      <c r="X92" t="s">
        <v>126</v>
      </c>
      <c r="Z92">
        <v>900</v>
      </c>
      <c r="AA92" t="str">
        <f t="shared" ca="1" si="38"/>
        <v>fe</v>
      </c>
      <c r="AB92" t="s">
        <v>82</v>
      </c>
      <c r="AC92" t="s">
        <v>196</v>
      </c>
      <c r="AD92">
        <v>1</v>
      </c>
      <c r="AE92" t="s">
        <v>126</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t="shared" ca="1" si="42"/>
        <v>{"dy":10,"sl":0,"tp":"fe","vl":"Equip4002","cn":1,"pt":"GO","pr":900}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0.71284188863895592</v>
      </c>
      <c r="E93">
        <f t="shared" ca="1" si="51"/>
        <v>5.1228273767768728E-2</v>
      </c>
      <c r="F93">
        <f t="shared" ca="1" si="51"/>
        <v>0.43464358644285517</v>
      </c>
      <c r="G93">
        <f t="shared" ca="1" si="51"/>
        <v>0.55909721566268056</v>
      </c>
      <c r="H93">
        <f t="shared" ca="1" si="51"/>
        <v>0.42903649192788196</v>
      </c>
      <c r="I93">
        <f t="shared" ca="1" si="51"/>
        <v>0.30136130526120708</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279</v>
      </c>
      <c r="W93">
        <v>1</v>
      </c>
      <c r="X93" t="s">
        <v>126</v>
      </c>
      <c r="Z93">
        <v>1200</v>
      </c>
      <c r="AA93" t="str">
        <f t="shared" ca="1" si="38"/>
        <v>fe</v>
      </c>
      <c r="AB93" t="s">
        <v>82</v>
      </c>
      <c r="AC93" t="s">
        <v>279</v>
      </c>
      <c r="AD93">
        <v>1</v>
      </c>
      <c r="AE93" t="s">
        <v>126</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t="shared" ca="1" si="42"/>
        <v>{"dy":10,"sl":1,"tp":"fe","vl":"Equip5102","cn":1,"pt":"GO","pr":1200}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0.96194480516136815</v>
      </c>
      <c r="E94">
        <f t="shared" ca="1" si="51"/>
        <v>0.70486733052139361</v>
      </c>
      <c r="F94">
        <f t="shared" ca="1" si="51"/>
        <v>0.87881780467590109</v>
      </c>
      <c r="G94">
        <f t="shared" ca="1" si="51"/>
        <v>0.13849130300790891</v>
      </c>
      <c r="H94">
        <f t="shared" ca="1" si="51"/>
        <v>0.46390790371300672</v>
      </c>
      <c r="I94">
        <f t="shared" ca="1" si="51"/>
        <v>0.47413158313622994</v>
      </c>
      <c r="M94" t="str">
        <f t="shared" ca="1" si="34"/>
        <v>안 지정 캐릭터 PP 영웅등급</v>
      </c>
      <c r="N94">
        <f t="shared" ca="1" si="35"/>
        <v>70486</v>
      </c>
      <c r="O94">
        <f t="shared" ca="1" si="36"/>
        <v>11</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3300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0.45566449767913142</v>
      </c>
      <c r="E95">
        <f t="shared" ca="1" si="51"/>
        <v>0.82344611213076624</v>
      </c>
      <c r="F95">
        <f t="shared" ca="1" si="51"/>
        <v>0.29072296152147425</v>
      </c>
      <c r="G95">
        <f t="shared" ca="1" si="51"/>
        <v>0.7162636693250426</v>
      </c>
      <c r="H95">
        <f t="shared" ca="1" si="51"/>
        <v>0.72399737857144653</v>
      </c>
      <c r="I95">
        <f t="shared" ca="1" si="51"/>
        <v>0.75989711471174626</v>
      </c>
      <c r="M95" t="str">
        <f t="shared" ca="1" si="34"/>
        <v>안 지정 캐릭터 PP 일반등급</v>
      </c>
      <c r="N95">
        <f t="shared" ca="1" si="35"/>
        <v>82344</v>
      </c>
      <c r="O95">
        <f t="shared" ca="1" si="36"/>
        <v>12</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3600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t="shared" ca="1" si="42"/>
        <v>{"dy":10,"sl":3,"tp":"bn","cn":1,"pt":"DI","pr":29}</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0.72642248063490844</v>
      </c>
      <c r="E96">
        <f t="shared" ca="1" si="51"/>
        <v>0.40752550953720412</v>
      </c>
      <c r="F96">
        <f t="shared" ca="1" si="51"/>
        <v>0.90389947909319357</v>
      </c>
      <c r="G96">
        <f t="shared" ca="1" si="51"/>
        <v>0.31011425476731003</v>
      </c>
      <c r="H96">
        <f t="shared" ca="1" si="51"/>
        <v>0.10204112849817948</v>
      </c>
      <c r="I96">
        <f t="shared" ca="1" si="51"/>
        <v>0.38120862951957868</v>
      </c>
      <c r="M96" t="str">
        <f t="shared" ca="1" si="34"/>
        <v>안 지정 캐릭터 PP 일반등급</v>
      </c>
      <c r="N96">
        <f t="shared" ca="1" si="35"/>
        <v>40752</v>
      </c>
      <c r="O96">
        <f t="shared" ca="1" si="36"/>
        <v>7</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2100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t="shared" ca="1" si="42"/>
        <v>{"dy":10,"sl":4,"tp":"upn","vl":"56571","cn":12,"pt":"GO","pr":3600}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0.73411253647895902</v>
      </c>
      <c r="E97">
        <f t="shared" ca="1" si="51"/>
        <v>0.85892182344368639</v>
      </c>
      <c r="F97">
        <f t="shared" ca="1" si="51"/>
        <v>0.39343212847854392</v>
      </c>
      <c r="G97">
        <f t="shared" ca="1" si="51"/>
        <v>0.28584019133083682</v>
      </c>
      <c r="H97">
        <f t="shared" ca="1" si="51"/>
        <v>7.9217652632607494E-2</v>
      </c>
      <c r="I97">
        <f t="shared" ca="1" si="51"/>
        <v>0.97376291476448229</v>
      </c>
      <c r="M97" t="str">
        <f t="shared" ca="1" si="34"/>
        <v>안 지정 캐릭터 PP 영웅등급</v>
      </c>
      <c r="N97">
        <f t="shared" ca="1" si="35"/>
        <v>85892</v>
      </c>
      <c r="O97">
        <f t="shared" ca="1" si="36"/>
        <v>13</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3900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200</v>
      </c>
      <c r="W97">
        <v>1</v>
      </c>
      <c r="X97" t="s">
        <v>126</v>
      </c>
      <c r="Z97">
        <v>3300</v>
      </c>
      <c r="AA97" t="str">
        <f t="shared" ca="1" si="38"/>
        <v>fe</v>
      </c>
      <c r="AB97" t="s">
        <v>82</v>
      </c>
      <c r="AC97" t="s">
        <v>200</v>
      </c>
      <c r="AD97">
        <v>1</v>
      </c>
      <c r="AE97" t="s">
        <v>126</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t="shared" ca="1" si="42"/>
        <v>{"dy":10,"sl":5,"tp":"fe","vl":"Equip2202","cn":1,"pt":"GO","pr":3300}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0.31181739972872935</v>
      </c>
      <c r="E98">
        <f t="shared" ca="1" si="51"/>
        <v>0.54826312476240313</v>
      </c>
      <c r="F98">
        <f t="shared" ca="1" si="51"/>
        <v>0.70913936161977065</v>
      </c>
      <c r="G98">
        <f t="shared" ca="1" si="51"/>
        <v>0.87736205364112274</v>
      </c>
      <c r="H98">
        <f t="shared" ca="1" si="51"/>
        <v>0.4663849874230741</v>
      </c>
      <c r="I98">
        <f t="shared" ca="1" si="51"/>
        <v>0.1817882696289469</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251</v>
      </c>
      <c r="W98">
        <v>1</v>
      </c>
      <c r="X98" t="s">
        <v>126</v>
      </c>
      <c r="Z98">
        <v>2600</v>
      </c>
      <c r="AA98" t="str">
        <f t="shared" ca="1" si="38"/>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t="shared" ca="1" si="42"/>
        <v>{"dy":10,"sl":6,"tp":"uph","vl":"36875","cn":11,"pt":"GO","pr":3300}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0.33078159992285827</v>
      </c>
      <c r="E99">
        <f t="shared" ca="1" si="51"/>
        <v>8.6536353447041359E-2</v>
      </c>
      <c r="F99">
        <f t="shared" ca="1" si="51"/>
        <v>4.3180418516404417E-2</v>
      </c>
      <c r="G99">
        <f t="shared" ca="1" si="51"/>
        <v>0.93426014165882287</v>
      </c>
      <c r="H99">
        <f t="shared" ca="1" si="51"/>
        <v>0.89082609576668648</v>
      </c>
      <c r="I99">
        <f t="shared" ca="1" si="51"/>
        <v>7.5525942600529028E-2</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198</v>
      </c>
      <c r="W99">
        <v>1</v>
      </c>
      <c r="X99" t="s">
        <v>126</v>
      </c>
      <c r="Z99">
        <v>22300</v>
      </c>
      <c r="AA99" t="str">
        <f t="shared" ca="1" si="38"/>
        <v>fe</v>
      </c>
      <c r="AB99" t="s">
        <v>82</v>
      </c>
      <c r="AC99" t="s">
        <v>198</v>
      </c>
      <c r="AD99">
        <v>1</v>
      </c>
      <c r="AE99" t="s">
        <v>126</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t="shared" ca="1" si="42"/>
        <v>{"dy":10,"sl":7,"tp":"fe","vl":"Equip7302","cn":1,"pt":"GO","pr":22300}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0.74749416117133449</v>
      </c>
      <c r="E100">
        <f t="shared" ca="1" si="51"/>
        <v>0.58856229534934967</v>
      </c>
      <c r="F100">
        <f t="shared" ca="1" si="51"/>
        <v>0.35814517686285474</v>
      </c>
      <c r="G100">
        <f t="shared" ca="1" si="51"/>
        <v>0.66606141782516137</v>
      </c>
      <c r="H100">
        <f t="shared" ca="1" si="51"/>
        <v>0.78560127005494229</v>
      </c>
      <c r="I100">
        <f t="shared" ca="1" si="51"/>
        <v>9.0801539794721942E-2</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fc</v>
      </c>
      <c r="AB100" t="s">
        <v>85</v>
      </c>
      <c r="AC100" t="s">
        <v>325</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t="shared" ca="1" si="42"/>
        <v>{"dy":10,"sl":8,"tp":"fc","vl":"Actor1108","cn":1,"pt":"DI","pp":199,"pr":139}</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0.38266247527072106</v>
      </c>
      <c r="E101">
        <f t="shared" ca="1" si="51"/>
        <v>0.16932585246995968</v>
      </c>
      <c r="F101">
        <f t="shared" ca="1" si="51"/>
        <v>0.53658674015258423</v>
      </c>
      <c r="G101">
        <f t="shared" ca="1" si="51"/>
        <v>0.6128072091033544</v>
      </c>
      <c r="H101">
        <f t="shared" ca="1" si="51"/>
        <v>0.32292664188478959</v>
      </c>
      <c r="I101">
        <f t="shared" ca="1" si="51"/>
        <v>0.54247496583662669</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fp</v>
      </c>
      <c r="AB101" t="s">
        <v>86</v>
      </c>
      <c r="AC101" t="s">
        <v>324</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t="shared" ca="1" si="42"/>
        <v>{"dy":10,"sl":9,"tp":"fp","vl":"Actor1108","cn":75,"pt":"DI","pp":172,"pr":69}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0.43307872599945119</v>
      </c>
      <c r="E102">
        <f t="shared" ca="1" si="52"/>
        <v>0.70152285452542873</v>
      </c>
      <c r="F102">
        <f t="shared" ca="1" si="52"/>
        <v>0.60586602060778738</v>
      </c>
      <c r="G102">
        <f t="shared" ca="1" si="52"/>
        <v>0.35383417019180063</v>
      </c>
      <c r="H102">
        <f t="shared" ca="1" si="52"/>
        <v>0.68893949889883055</v>
      </c>
      <c r="I102">
        <f t="shared" ca="1" si="52"/>
        <v>0.71547626444705981</v>
      </c>
      <c r="M102" t="str">
        <f t="shared" ca="1" si="34"/>
        <v>지정 장비</v>
      </c>
      <c r="N102" t="e">
        <f t="shared" ca="1" si="35"/>
        <v>#VALUE!</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e">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#VALUE!</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t="shared" ca="1" si="37"/>
        <v>#VALUE!</v>
      </c>
      <c r="U102" t="s">
        <v>83</v>
      </c>
      <c r="W102">
        <v>1</v>
      </c>
      <c r="X102" t="s">
        <v>130</v>
      </c>
      <c r="Z102">
        <v>29</v>
      </c>
      <c r="AA102" t="str">
        <f t="shared" ca="1" si="38"/>
        <v>fe</v>
      </c>
      <c r="AB102" t="s">
        <v>82</v>
      </c>
      <c r="AC102" t="s">
        <v>243</v>
      </c>
      <c r="AD102">
        <v>1</v>
      </c>
      <c r="AE102" t="s">
        <v>126</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t="shared" ca="1" si="42"/>
        <v>{"dy":11,"sl":0,"tp":"fe","vl":"Equip3101","cn":1,"pt":"GO","pr":1500}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0.32515286951778055</v>
      </c>
      <c r="E103">
        <f t="shared" ca="1" si="52"/>
        <v>4.5930344773630338E-2</v>
      </c>
      <c r="F103">
        <f t="shared" ca="1" si="52"/>
        <v>0.61340620626361753</v>
      </c>
      <c r="G103">
        <f t="shared" ca="1" si="52"/>
        <v>0.63611462862016976</v>
      </c>
      <c r="H103">
        <f t="shared" ca="1" si="52"/>
        <v>0.75138317937926313</v>
      </c>
      <c r="I103">
        <f t="shared" ca="1" si="52"/>
        <v>0.11625251836302963</v>
      </c>
      <c r="M103" t="str">
        <f t="shared" ca="1" si="34"/>
        <v>지정 장비</v>
      </c>
      <c r="N103" t="e">
        <f t="shared" ca="1" si="35"/>
        <v>#VALUE!</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t="shared" ca="1" si="37"/>
        <v>#VALUE!</v>
      </c>
      <c r="U103" t="s">
        <v>82</v>
      </c>
      <c r="V103" t="s">
        <v>205</v>
      </c>
      <c r="W103">
        <v>1</v>
      </c>
      <c r="X103" t="s">
        <v>130</v>
      </c>
      <c r="Z103">
        <v>16</v>
      </c>
      <c r="AA103" t="str">
        <f t="shared" ca="1" si="38"/>
        <v>uph</v>
      </c>
      <c r="AB103" t="s">
        <v>91</v>
      </c>
      <c r="AC103">
        <v>18914</v>
      </c>
      <c r="AD103">
        <v>11</v>
      </c>
      <c r="AE103" t="s">
        <v>322</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t="shared" ca="1" si="42"/>
        <v>{"dy":11,"sl":1,"tp":"uph","vl":"18914","cn":11,"pt":"DI","pr":4}</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0.21635149000610188</v>
      </c>
      <c r="E104">
        <f t="shared" ca="1" si="52"/>
        <v>0.34364433745608158</v>
      </c>
      <c r="F104">
        <f t="shared" ca="1" si="52"/>
        <v>0.8019237950333753</v>
      </c>
      <c r="G104">
        <f t="shared" ca="1" si="52"/>
        <v>0.80719083579029383</v>
      </c>
      <c r="H104">
        <f t="shared" ca="1" si="52"/>
        <v>0.86020252436143119</v>
      </c>
      <c r="I104">
        <f t="shared" ca="1" si="52"/>
        <v>3.8867173111670317E-2</v>
      </c>
      <c r="M104" t="str">
        <f t="shared" ca="1" si="34"/>
        <v>안 지정 캐릭터 PP 영웅등급</v>
      </c>
      <c r="N104">
        <f t="shared" ca="1" si="35"/>
        <v>34364</v>
      </c>
      <c r="O104">
        <f t="shared" ca="1" si="36"/>
        <v>7</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2100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fe</v>
      </c>
      <c r="AB104" t="s">
        <v>82</v>
      </c>
      <c r="AC104" t="s">
        <v>203</v>
      </c>
      <c r="AD104">
        <v>1</v>
      </c>
      <c r="AE104" t="s">
        <v>126</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t="shared" ca="1" si="42"/>
        <v>{"dy":11,"sl":2,"tp":"fe","vl":"Equip0001","cn":1,"pt":"GO","pr":700}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0.33974992487965228</v>
      </c>
      <c r="E105">
        <f t="shared" ca="1" si="52"/>
        <v>0.48539817709463262</v>
      </c>
      <c r="F105">
        <f t="shared" ca="1" si="52"/>
        <v>0.80738910787316254</v>
      </c>
      <c r="G105">
        <f t="shared" ca="1" si="52"/>
        <v>7.1944357250452895E-2</v>
      </c>
      <c r="H105">
        <f t="shared" ca="1" si="52"/>
        <v>0.57977569433717413</v>
      </c>
      <c r="I105">
        <f t="shared" ca="1" si="52"/>
        <v>0.83896304389692977</v>
      </c>
      <c r="M105" t="str">
        <f t="shared" ca="1" si="34"/>
        <v>안 지정 캐릭터 PP 일반등급</v>
      </c>
      <c r="N105">
        <f t="shared" ca="1" si="35"/>
        <v>48539</v>
      </c>
      <c r="O105">
        <f t="shared" ca="1" si="36"/>
        <v>8</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2400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fe</v>
      </c>
      <c r="AB105" t="s">
        <v>82</v>
      </c>
      <c r="AC105" t="s">
        <v>321</v>
      </c>
      <c r="AD105">
        <v>1</v>
      </c>
      <c r="AE105" t="s">
        <v>322</v>
      </c>
      <c r="AF105">
        <v>179</v>
      </c>
      <c r="AG105">
        <v>149</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t="shared" ca="1" si="42"/>
        <v>{"dy":11,"sl":3,"tp":"fe","vl":"Equip3401","cn":1,"pt":"DI","pp":179,"pr":149}</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0.20907234138870823</v>
      </c>
      <c r="E106">
        <f t="shared" ca="1" si="52"/>
        <v>0.91181230182299422</v>
      </c>
      <c r="F106">
        <f t="shared" ca="1" si="52"/>
        <v>0.2845820847955457</v>
      </c>
      <c r="G106">
        <f t="shared" ca="1" si="52"/>
        <v>0.83662870582282201</v>
      </c>
      <c r="H106">
        <f t="shared" ca="1" si="52"/>
        <v>0.20912184629379515</v>
      </c>
      <c r="I106">
        <f t="shared" ca="1" si="52"/>
        <v>0.19482579101339104</v>
      </c>
      <c r="M106" t="str">
        <f t="shared" ca="1" si="34"/>
        <v>안 지정 캐릭터 PP 일반등급</v>
      </c>
      <c r="N106">
        <f t="shared" ca="1" si="35"/>
        <v>91181</v>
      </c>
      <c r="O106">
        <f t="shared" ca="1" si="36"/>
        <v>13</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3900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t="shared" ca="1" si="42"/>
        <v>{"dy":11,"sl":4,"tp":"upn","vl":"81752","cn":13,"pt":"GO","pr":3900}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0.97393022909042426</v>
      </c>
      <c r="E107">
        <f t="shared" ca="1" si="52"/>
        <v>2.3126998347048455E-2</v>
      </c>
      <c r="F107">
        <f t="shared" ca="1" si="52"/>
        <v>0.18654055343830422</v>
      </c>
      <c r="G107">
        <f t="shared" ca="1" si="52"/>
        <v>0.8527349917183128</v>
      </c>
      <c r="H107">
        <f t="shared" ca="1" si="52"/>
        <v>0.22685637393588653</v>
      </c>
      <c r="I107">
        <f t="shared" ca="1" si="52"/>
        <v>0.95693372073496874</v>
      </c>
      <c r="M107" t="str">
        <f t="shared" ca="1" si="34"/>
        <v>안 지정 캐릭터 PP 일반등급</v>
      </c>
      <c r="N107">
        <f t="shared" ca="1" si="35"/>
        <v>2312</v>
      </c>
      <c r="O107">
        <f t="shared" ca="1" si="36"/>
        <v>3</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900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fe</v>
      </c>
      <c r="AB107" t="s">
        <v>82</v>
      </c>
      <c r="AC107" t="s">
        <v>205</v>
      </c>
      <c r="AD107">
        <v>1</v>
      </c>
      <c r="AE107" t="s">
        <v>130</v>
      </c>
      <c r="AG107">
        <v>16</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t="shared" ca="1" si="42"/>
        <v>{"dy":11,"sl":5,"tp":"fe","vl":"Equip6201","cn":1,"pt":"DI","pr":16}</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0.4082395091965606</v>
      </c>
      <c r="E108">
        <f t="shared" ca="1" si="52"/>
        <v>0.43675601819357535</v>
      </c>
      <c r="F108">
        <f t="shared" ca="1" si="52"/>
        <v>0.26485467781163852</v>
      </c>
      <c r="G108">
        <f t="shared" ca="1" si="52"/>
        <v>0.42771976506158571</v>
      </c>
      <c r="H108">
        <f t="shared" ca="1" si="52"/>
        <v>0.19224338460551649</v>
      </c>
      <c r="I108">
        <f t="shared" ca="1" si="52"/>
        <v>0.59343283566412008</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111</v>
      </c>
      <c r="W108">
        <v>1</v>
      </c>
      <c r="X108" t="s">
        <v>126</v>
      </c>
      <c r="Z108">
        <v>3200</v>
      </c>
      <c r="AA108" t="str">
        <f t="shared" ca="1" si="38"/>
        <v>fe</v>
      </c>
      <c r="AB108" t="s">
        <v>82</v>
      </c>
      <c r="AC108" t="s">
        <v>323</v>
      </c>
      <c r="AD108">
        <v>1</v>
      </c>
      <c r="AE108" t="s">
        <v>126</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t="shared" ca="1" si="42"/>
        <v>{"dy":11,"sl":6,"tp":"fe","vl":"Equip7101","cn":1,"pt":"GO","pr":3200}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0.65005658299843883</v>
      </c>
      <c r="E109">
        <f t="shared" ca="1" si="52"/>
        <v>8.8410022765849083E-2</v>
      </c>
      <c r="F109">
        <f t="shared" ca="1" si="52"/>
        <v>0.61614261453509767</v>
      </c>
      <c r="G109">
        <f t="shared" ca="1" si="52"/>
        <v>0.81319900024186509</v>
      </c>
      <c r="H109">
        <f t="shared" ca="1" si="52"/>
        <v>0.60346912378244322</v>
      </c>
      <c r="I109">
        <f t="shared" ca="1" si="52"/>
        <v>0.72544110639568915</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203</v>
      </c>
      <c r="W109">
        <v>1</v>
      </c>
      <c r="X109" t="s">
        <v>126</v>
      </c>
      <c r="Z109">
        <v>700</v>
      </c>
      <c r="AA109" t="str">
        <f t="shared" ca="1" si="38"/>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t="shared" ca="1" si="42"/>
        <v>{"dy":11,"sl":7,"tp":"upn","vl":"60496","cn":12,"pt":"GO","pr":3600}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0.47359097343275758</v>
      </c>
      <c r="E110">
        <f t="shared" ca="1" si="52"/>
        <v>0.41211899202463054</v>
      </c>
      <c r="F110">
        <f t="shared" ca="1" si="52"/>
        <v>0.61676729577927003</v>
      </c>
      <c r="G110">
        <f t="shared" ca="1" si="52"/>
        <v>0.13078025944883265</v>
      </c>
      <c r="H110">
        <f t="shared" ca="1" si="52"/>
        <v>0.49664762491165881</v>
      </c>
      <c r="I110">
        <f t="shared" ca="1" si="52"/>
        <v>2.7482071814870057E-2</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fc</v>
      </c>
      <c r="AB110" t="s">
        <v>85</v>
      </c>
      <c r="AC110" t="s">
        <v>326</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t="shared" ca="1" si="42"/>
        <v>{"dy":11,"sl":8,"tp":"fc","vl":"Actor2128","cn":1,"pt":"DI","pp":229,"pr":179}</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0.96047045123156816</v>
      </c>
      <c r="E111">
        <f t="shared" ca="1" si="52"/>
        <v>0.21411845536083307</v>
      </c>
      <c r="F111">
        <f t="shared" ca="1" si="52"/>
        <v>0.80919932730290312</v>
      </c>
      <c r="G111">
        <f t="shared" ca="1" si="52"/>
        <v>0.90350652661561071</v>
      </c>
      <c r="H111">
        <f t="shared" ca="1" si="52"/>
        <v>0.86410959658454201</v>
      </c>
      <c r="I111">
        <f t="shared" ca="1" si="52"/>
        <v>0.94416988341206365</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fp</v>
      </c>
      <c r="AB111" t="s">
        <v>86</v>
      </c>
      <c r="AC111" t="s">
        <v>326</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t="shared" ca="1" si="42"/>
        <v>{"dy":11,"sl":9,"tp":"fp","vl":"Actor2128","cn":75,"pt":"DI","pp":172,"pr":79}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0.66890086815954586</v>
      </c>
      <c r="E112">
        <f t="shared" ca="1" si="53"/>
        <v>0.27401031532715747</v>
      </c>
      <c r="F112">
        <f t="shared" ca="1" si="53"/>
        <v>0.58880914881378688</v>
      </c>
      <c r="G112">
        <f t="shared" ca="1" si="53"/>
        <v>0.12917808469740166</v>
      </c>
      <c r="H112">
        <f t="shared" ca="1" si="53"/>
        <v>0.721337013961031</v>
      </c>
      <c r="I112">
        <f t="shared" ca="1" si="53"/>
        <v>0.71822964593760019</v>
      </c>
      <c r="M112" t="str">
        <f t="shared" ca="1" si="34"/>
        <v>지정 장비</v>
      </c>
      <c r="N112" t="e">
        <f t="shared" ca="1" si="35"/>
        <v>#VALUE!</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e">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#VALUE!</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t="shared" ca="1" si="37"/>
        <v>#VALUE!</v>
      </c>
      <c r="U112" t="s">
        <v>84</v>
      </c>
      <c r="W112">
        <v>1</v>
      </c>
      <c r="X112" t="s">
        <v>130</v>
      </c>
      <c r="Z112">
        <v>149</v>
      </c>
      <c r="AA112" t="str">
        <f t="shared" ca="1" si="38"/>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t="shared" ca="1" si="42"/>
        <v>{"dy":12,"sl":0,"tp":"uph","vl":"52969","cn":10,"pt":"GO","pr":3000}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0.43922045007787425</v>
      </c>
      <c r="E113">
        <f t="shared" ca="1" si="53"/>
        <v>0.20929971848044371</v>
      </c>
      <c r="F113">
        <f t="shared" ca="1" si="53"/>
        <v>0.52401070087012036</v>
      </c>
      <c r="G113">
        <f t="shared" ca="1" si="53"/>
        <v>0.39992732136493447</v>
      </c>
      <c r="H113">
        <f t="shared" ca="1" si="53"/>
        <v>0.63916611645504851</v>
      </c>
      <c r="I113">
        <f t="shared" ca="1" si="53"/>
        <v>5.8801306910513662E-2</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e">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#VALUE!</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193</v>
      </c>
      <c r="W113">
        <v>1</v>
      </c>
      <c r="X113" t="s">
        <v>126</v>
      </c>
      <c r="Z113">
        <v>1200</v>
      </c>
      <c r="AA113" t="str">
        <f t="shared" ca="1" si="38"/>
        <v>fe</v>
      </c>
      <c r="AB113" t="s">
        <v>82</v>
      </c>
      <c r="AC113" t="s">
        <v>193</v>
      </c>
      <c r="AD113">
        <v>1</v>
      </c>
      <c r="AE113" t="s">
        <v>126</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t="shared" ca="1" si="42"/>
        <v>{"dy":12,"sl":1,"tp":"fe","vl":"Equip2102","cn":1,"pt":"GO","pr":1200}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0.15094447034370118</v>
      </c>
      <c r="E114">
        <f t="shared" ca="1" si="53"/>
        <v>0.295514784252499</v>
      </c>
      <c r="F114">
        <f t="shared" ca="1" si="53"/>
        <v>0.55630110505473029</v>
      </c>
      <c r="G114">
        <f t="shared" ca="1" si="53"/>
        <v>0.54000094763885842</v>
      </c>
      <c r="H114">
        <f t="shared" ca="1" si="53"/>
        <v>0.30240590368207854</v>
      </c>
      <c r="I114">
        <f t="shared" ca="1" si="53"/>
        <v>0.46815315872153129</v>
      </c>
      <c r="M114" t="str">
        <f t="shared" ca="1" si="34"/>
        <v>안 지정 캐릭터 PP 영웅등급</v>
      </c>
      <c r="N114">
        <f t="shared" ca="1" si="35"/>
        <v>29551</v>
      </c>
      <c r="O114">
        <f t="shared" ca="1" si="36"/>
        <v>6</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1800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t="shared" ca="1" si="42"/>
        <v>{"dy":12,"sl":2,"tp":"upn","vl":"19697","cn":12,"pt":"GO","pr":3600}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0.35209880731196963</v>
      </c>
      <c r="E115">
        <f t="shared" ca="1" si="53"/>
        <v>9.5665467811261395E-2</v>
      </c>
      <c r="F115">
        <f t="shared" ca="1" si="53"/>
        <v>0.29189809771752795</v>
      </c>
      <c r="G115">
        <f t="shared" ca="1" si="53"/>
        <v>0.98053963945315348</v>
      </c>
      <c r="H115">
        <f t="shared" ca="1" si="53"/>
        <v>0.24043814620424364</v>
      </c>
      <c r="I115">
        <f t="shared" ca="1" si="53"/>
        <v>9.809062209910635E-2</v>
      </c>
      <c r="M115" t="str">
        <f t="shared" ca="1" si="34"/>
        <v>안 지정 캐릭터 PP 일반등급</v>
      </c>
      <c r="N115">
        <f t="shared" ca="1" si="35"/>
        <v>9566</v>
      </c>
      <c r="O115">
        <f t="shared" ca="1" si="36"/>
        <v>4</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1200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fe</v>
      </c>
      <c r="AB115" t="s">
        <v>82</v>
      </c>
      <c r="AC115" t="s">
        <v>389</v>
      </c>
      <c r="AD115">
        <v>1</v>
      </c>
      <c r="AE115" t="s">
        <v>126</v>
      </c>
      <c r="AG115">
        <v>1000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t="shared" ca="1" si="42"/>
        <v>{"dy":12,"sl":3,"tp":"fe","vl":"Equip4102","cn":1,"pt":"GO","pr":1000}</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7.7955931036450821E-2</v>
      </c>
      <c r="E116">
        <f t="shared" ca="1" si="53"/>
        <v>0.48545915124240546</v>
      </c>
      <c r="F116">
        <f t="shared" ca="1" si="53"/>
        <v>6.536855362749483E-2</v>
      </c>
      <c r="G116">
        <f t="shared" ca="1" si="53"/>
        <v>0.10275238837024159</v>
      </c>
      <c r="H116">
        <f t="shared" ca="1" si="53"/>
        <v>0.27060747246282879</v>
      </c>
      <c r="I116">
        <f t="shared" ca="1" si="53"/>
        <v>0.94615401142700828</v>
      </c>
      <c r="M116" t="str">
        <f t="shared" ca="1" si="34"/>
        <v>안 지정 캐릭터 PP 일반등급</v>
      </c>
      <c r="N116">
        <f t="shared" ca="1" si="35"/>
        <v>48545</v>
      </c>
      <c r="O116">
        <f t="shared" ca="1" si="36"/>
        <v>8</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2400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388</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t="shared" ca="1" si="42"/>
        <v>{"dy":12,"sl":4,"tp":"upn","vl":"69726","cn":13,"pt":"DI","pr":5}</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0.28133155908184926</v>
      </c>
      <c r="E117">
        <f t="shared" ca="1" si="53"/>
        <v>0.49932881011482588</v>
      </c>
      <c r="F117">
        <f t="shared" ca="1" si="53"/>
        <v>0.39491084979023083</v>
      </c>
      <c r="G117">
        <f t="shared" ca="1" si="53"/>
        <v>0.51118731720679178</v>
      </c>
      <c r="H117">
        <f t="shared" ca="1" si="53"/>
        <v>0.86117143408829999</v>
      </c>
      <c r="I117">
        <f t="shared" ca="1" si="53"/>
        <v>0.46195377953473038</v>
      </c>
      <c r="M117" t="str">
        <f t="shared" ca="1" si="34"/>
        <v>지정 장비</v>
      </c>
      <c r="N117" t="e">
        <f t="shared" ca="1" si="35"/>
        <v>#VALUE!</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t="e">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#VALUE!</v>
      </c>
      <c r="S117" t="e">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#VALUE!</v>
      </c>
      <c r="T117" t="e">
        <f t="shared" ca="1" si="37"/>
        <v>#VALUE!</v>
      </c>
      <c r="U117" t="s">
        <v>91</v>
      </c>
      <c r="V117">
        <v>67379</v>
      </c>
      <c r="W117">
        <v>13</v>
      </c>
      <c r="X117" t="s">
        <v>126</v>
      </c>
      <c r="Z117">
        <v>1300</v>
      </c>
      <c r="AA117" t="str">
        <f t="shared" ca="1" si="38"/>
        <v>fe</v>
      </c>
      <c r="AB117" t="s">
        <v>82</v>
      </c>
      <c r="AC117" t="s">
        <v>185</v>
      </c>
      <c r="AD117">
        <v>1</v>
      </c>
      <c r="AE117" t="s">
        <v>126</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t="shared" ca="1" si="42"/>
        <v>{"dy":12,"sl":5,"tp":"fe","vl":"Equip6102","cn":1,"pt":"GO","pr":3100}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0.95713991183526637</v>
      </c>
      <c r="E118">
        <f t="shared" ca="1" si="53"/>
        <v>9.0120621538861467E-2</v>
      </c>
      <c r="F118">
        <f t="shared" ca="1" si="53"/>
        <v>0.37525209709197282</v>
      </c>
      <c r="G118">
        <f t="shared" ca="1" si="53"/>
        <v>0.65467023016835091</v>
      </c>
      <c r="H118">
        <f t="shared" ca="1" si="53"/>
        <v>0.56990838934339993</v>
      </c>
      <c r="I118">
        <f t="shared" ca="1" si="53"/>
        <v>1.0990262920184013E-2</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249</v>
      </c>
      <c r="W118">
        <v>1</v>
      </c>
      <c r="X118" t="s">
        <v>126</v>
      </c>
      <c r="Z118">
        <v>9600</v>
      </c>
      <c r="AA118" t="str">
        <f t="shared" ca="1" si="38"/>
        <v>fe</v>
      </c>
      <c r="AB118" t="s">
        <v>82</v>
      </c>
      <c r="AC118" t="s">
        <v>249</v>
      </c>
      <c r="AD118">
        <v>1</v>
      </c>
      <c r="AE118" t="s">
        <v>126</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t="shared" ca="1" si="42"/>
        <v>{"dy":12,"sl":6,"tp":"fe","vl":"Equip7202","cn":1,"pt":"GO","pr":9600}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0.70970270473670294</v>
      </c>
      <c r="E119">
        <f t="shared" ca="1" si="53"/>
        <v>4.3708859775366093E-2</v>
      </c>
      <c r="F119">
        <f t="shared" ca="1" si="53"/>
        <v>0.9585482629357287</v>
      </c>
      <c r="G119">
        <f t="shared" ca="1" si="53"/>
        <v>0.52881465467755107</v>
      </c>
      <c r="H119">
        <f t="shared" ca="1" si="53"/>
        <v>0.13113532027840236</v>
      </c>
      <c r="I119">
        <f t="shared" ca="1" si="53"/>
        <v>0.47752006731273977</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302</v>
      </c>
      <c r="W119">
        <v>1</v>
      </c>
      <c r="X119" t="s">
        <v>126</v>
      </c>
      <c r="Z119">
        <v>5300</v>
      </c>
      <c r="AA119" t="str">
        <f t="shared" ca="1" si="38"/>
        <v>fe</v>
      </c>
      <c r="AB119" t="s">
        <v>82</v>
      </c>
      <c r="AC119" t="s">
        <v>385</v>
      </c>
      <c r="AD119">
        <v>1</v>
      </c>
      <c r="AE119" t="s">
        <v>126</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t="shared" ca="1" si="42"/>
        <v>{"dy":12,"sl":7,"tp":"fe","vl":"Equip8002","cn":1,"pt":"GO","pr":5300}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0.69911031633235632</v>
      </c>
      <c r="E120">
        <f t="shared" ca="1" si="53"/>
        <v>0.71819659720954243</v>
      </c>
      <c r="F120">
        <f t="shared" ca="1" si="53"/>
        <v>0.62871367206347972</v>
      </c>
      <c r="G120">
        <f t="shared" ca="1" si="53"/>
        <v>0.32018164479726707</v>
      </c>
      <c r="H120">
        <f t="shared" ca="1" si="53"/>
        <v>0.58288028207634557</v>
      </c>
      <c r="I120">
        <f t="shared" ca="1" si="53"/>
        <v>0.88503692160940128</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0.10161613324741137</v>
      </c>
      <c r="E121">
        <f t="shared" ca="1" si="53"/>
        <v>0.34616895644040624</v>
      </c>
      <c r="F121">
        <f t="shared" ca="1" si="53"/>
        <v>0.87365650412790874</v>
      </c>
      <c r="G121">
        <f t="shared" ca="1" si="53"/>
        <v>0.1563211866926707</v>
      </c>
      <c r="H121">
        <f t="shared" ca="1" si="53"/>
        <v>0.45677627057097847</v>
      </c>
      <c r="I121">
        <f t="shared" ca="1" si="53"/>
        <v>0.51553761588342972</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0.12162571874652683</v>
      </c>
      <c r="E122">
        <f t="shared" ca="1" si="54"/>
        <v>0.52399341105405994</v>
      </c>
      <c r="F122">
        <f t="shared" ca="1" si="54"/>
        <v>0.7775488620322879</v>
      </c>
      <c r="G122">
        <f t="shared" ca="1" si="54"/>
        <v>9.276699537034927E-2</v>
      </c>
      <c r="H122">
        <f t="shared" ca="1" si="54"/>
        <v>0.2965141249864256</v>
      </c>
      <c r="I122">
        <f t="shared" ca="1" si="54"/>
        <v>0.43086093774240031</v>
      </c>
      <c r="M122" t="str">
        <f t="shared" ca="1" si="34"/>
        <v>지정 장비</v>
      </c>
      <c r="N122" t="e">
        <f t="shared" ca="1" si="35"/>
        <v>#VALUE!</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e">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#VALUE!</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t="shared" ca="1" si="37"/>
        <v>#VALUE!</v>
      </c>
      <c r="U122" t="s">
        <v>82</v>
      </c>
      <c r="V122" t="s">
        <v>253</v>
      </c>
      <c r="W122">
        <v>1</v>
      </c>
      <c r="X122" t="s">
        <v>126</v>
      </c>
      <c r="Z122">
        <v>900</v>
      </c>
      <c r="AA122" t="str">
        <f t="shared" ca="1" si="38"/>
        <v>fe</v>
      </c>
      <c r="AB122" t="s">
        <v>82</v>
      </c>
      <c r="AC122" t="s">
        <v>253</v>
      </c>
      <c r="AD122">
        <v>1</v>
      </c>
      <c r="AE122" t="s">
        <v>126</v>
      </c>
      <c r="AG122">
        <v>900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t="shared" ca="1" si="42"/>
        <v>{"dy":13,"sl":0,"tp":"fe","vl":"Equip1001","cn":1,"pt":"GO","pr":900}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0.92623004191291147</v>
      </c>
      <c r="E123">
        <f t="shared" ca="1" si="54"/>
        <v>0.99284079344539267</v>
      </c>
      <c r="F123">
        <f t="shared" ca="1" si="54"/>
        <v>0.37128607726968632</v>
      </c>
      <c r="G123">
        <f t="shared" ca="1" si="54"/>
        <v>0.55459920633446835</v>
      </c>
      <c r="H123">
        <f t="shared" ca="1" si="54"/>
        <v>0.94206044977837278</v>
      </c>
      <c r="I123">
        <f t="shared" ca="1" si="54"/>
        <v>0.77263947461190985</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254</v>
      </c>
      <c r="W123">
        <v>1</v>
      </c>
      <c r="X123" t="s">
        <v>126</v>
      </c>
      <c r="Z123">
        <v>900</v>
      </c>
      <c r="AA123" t="str">
        <f t="shared" ca="1" si="38"/>
        <v>fe</v>
      </c>
      <c r="AB123" t="s">
        <v>82</v>
      </c>
      <c r="AC123" t="s">
        <v>254</v>
      </c>
      <c r="AD123">
        <v>1</v>
      </c>
      <c r="AE123" t="s">
        <v>126</v>
      </c>
      <c r="AG123">
        <v>900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t="shared" ca="1" si="42"/>
        <v>{"dy":13,"sl":1,"tp":"fe","vl":"Equip3001","cn":1,"pt":"GO","pr":900}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0.32833028294249678</v>
      </c>
      <c r="E124">
        <f t="shared" ca="1" si="54"/>
        <v>0.46171972092387348</v>
      </c>
      <c r="F124">
        <f t="shared" ca="1" si="54"/>
        <v>0.2089223077165937</v>
      </c>
      <c r="G124">
        <f t="shared" ca="1" si="54"/>
        <v>0.3326516734233339</v>
      </c>
      <c r="H124">
        <f t="shared" ca="1" si="54"/>
        <v>0.33819759861648391</v>
      </c>
      <c r="I124">
        <f t="shared" ca="1" si="54"/>
        <v>7.8487125705757221E-2</v>
      </c>
      <c r="J124" t="s">
        <v>82</v>
      </c>
      <c r="K124" t="s">
        <v>399</v>
      </c>
      <c r="M124" t="str">
        <f t="shared" si="34"/>
        <v>지정 장비</v>
      </c>
      <c r="N124" t="str">
        <f t="shared" ca="1" si="35"/>
        <v>Equip0402</v>
      </c>
      <c r="O124">
        <f t="shared" ca="1" si="36"/>
        <v>1</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DI</v>
      </c>
      <c r="Q124">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27</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14</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전설</v>
      </c>
      <c r="U124" t="s">
        <v>91</v>
      </c>
      <c r="V124">
        <v>12663</v>
      </c>
      <c r="W124">
        <v>9</v>
      </c>
      <c r="X124" t="s">
        <v>126</v>
      </c>
      <c r="Z124">
        <v>900</v>
      </c>
      <c r="AA124" t="str">
        <f t="shared" ca="1" si="38"/>
        <v>fe</v>
      </c>
      <c r="AB124" t="s">
        <v>82</v>
      </c>
      <c r="AC124" t="s">
        <v>102</v>
      </c>
      <c r="AD124">
        <v>1</v>
      </c>
      <c r="AE124" t="s">
        <v>130</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t="shared" ca="1" si="42"/>
        <v>{"dy":13,"sl":2,"tp":"fe","vl":"Equip2301","cn":1,"pt":"DI","pr":10}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3.5209585618659833E-2</v>
      </c>
      <c r="E125">
        <f t="shared" ca="1" si="54"/>
        <v>0.10751893086048747</v>
      </c>
      <c r="F125">
        <f t="shared" ca="1" si="54"/>
        <v>0.300302922564886</v>
      </c>
      <c r="G125">
        <f t="shared" ca="1" si="54"/>
        <v>0.54560448588338184</v>
      </c>
      <c r="H125">
        <f t="shared" ca="1" si="54"/>
        <v>3.6431737291032551E-2</v>
      </c>
      <c r="I125">
        <f t="shared" ca="1" si="54"/>
        <v>0.54561402355671129</v>
      </c>
      <c r="M125" t="str">
        <f t="shared" ca="1" si="34"/>
        <v>안 지정 캐릭터 PP 영웅등급</v>
      </c>
      <c r="N125">
        <f t="shared" ca="1" si="35"/>
        <v>10751</v>
      </c>
      <c r="O125">
        <f t="shared" ca="1" si="36"/>
        <v>4</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1200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fe</v>
      </c>
      <c r="AB125" t="s">
        <v>82</v>
      </c>
      <c r="AC125" t="s">
        <v>398</v>
      </c>
      <c r="AD125">
        <v>1</v>
      </c>
      <c r="AE125" t="s">
        <v>130</v>
      </c>
      <c r="AF125">
        <v>189</v>
      </c>
      <c r="AG125">
        <v>99</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전설</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t="shared" ca="1" si="42"/>
        <v>{"dy":13,"sl":3,"tp":"fe","vl":"Equip0402","cn":1,"pt":"DI","pp":189,"pr":99}</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0.99190868621635186</v>
      </c>
      <c r="E126">
        <f t="shared" ca="1" si="54"/>
        <v>7.3912190943607459E-2</v>
      </c>
      <c r="F126">
        <f t="shared" ca="1" si="54"/>
        <v>7.4385926179686535E-2</v>
      </c>
      <c r="G126">
        <f t="shared" ca="1" si="54"/>
        <v>0.51143197915115357</v>
      </c>
      <c r="H126">
        <f t="shared" ca="1" si="54"/>
        <v>0.1659493620839898</v>
      </c>
      <c r="I126">
        <f t="shared" ca="1" si="54"/>
        <v>0.17327640179325943</v>
      </c>
      <c r="M126" t="str">
        <f t="shared" ca="1" si="34"/>
        <v>안 지정 캐릭터 PP 일반등급</v>
      </c>
      <c r="N126">
        <f t="shared" ca="1" si="35"/>
        <v>7391</v>
      </c>
      <c r="O126">
        <f t="shared" ca="1" si="36"/>
        <v>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fe</v>
      </c>
      <c r="AB126" t="s">
        <v>82</v>
      </c>
      <c r="AC126" t="s">
        <v>208</v>
      </c>
      <c r="AD126">
        <v>1</v>
      </c>
      <c r="AE126" t="s">
        <v>126</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t="shared" ca="1" si="42"/>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2.1215335837240112E-2</v>
      </c>
      <c r="E127">
        <f t="shared" ca="1" si="54"/>
        <v>5.1841383238952377E-2</v>
      </c>
      <c r="F127">
        <f t="shared" ca="1" si="54"/>
        <v>5.9306474784577623E-2</v>
      </c>
      <c r="G127">
        <f t="shared" ca="1" si="54"/>
        <v>0.6011380319342039</v>
      </c>
      <c r="H127">
        <f t="shared" ca="1" si="54"/>
        <v>0.44849520990039871</v>
      </c>
      <c r="I127">
        <f t="shared" ca="1" si="54"/>
        <v>0.9026287743865482</v>
      </c>
      <c r="M127" t="str">
        <f t="shared" ca="1" si="34"/>
        <v>지정 장비</v>
      </c>
      <c r="N127" t="e">
        <f t="shared" ca="1" si="35"/>
        <v>#VALUE!</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t="e">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#VALUE!</v>
      </c>
      <c r="S127" t="e">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#VALUE!</v>
      </c>
      <c r="T127" t="e">
        <f t="shared" ca="1" si="37"/>
        <v>#VALUE!</v>
      </c>
      <c r="U127" t="s">
        <v>82</v>
      </c>
      <c r="V127" t="s">
        <v>199</v>
      </c>
      <c r="W127">
        <v>1</v>
      </c>
      <c r="X127" t="s">
        <v>126</v>
      </c>
      <c r="Z127">
        <v>7100</v>
      </c>
      <c r="AA127" t="str">
        <f t="shared" ca="1" si="38"/>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t="shared" ca="1" si="42"/>
        <v>{"dy":13,"sl":5,"tp":"uph","vl":"12663","cn":9,"pt":"GO","pr":2700}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0.51882315296165971</v>
      </c>
      <c r="E128">
        <f t="shared" ca="1" si="54"/>
        <v>9.1235735778901428E-2</v>
      </c>
      <c r="F128">
        <f t="shared" ca="1" si="54"/>
        <v>0.7318834629350135</v>
      </c>
      <c r="G128">
        <f t="shared" ca="1" si="54"/>
        <v>0.90262291619240109</v>
      </c>
      <c r="H128">
        <f t="shared" ca="1" si="54"/>
        <v>0.53032546689241344</v>
      </c>
      <c r="I128">
        <f t="shared" ca="1" si="54"/>
        <v>0.65806364853360777</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208</v>
      </c>
      <c r="W128">
        <v>1</v>
      </c>
      <c r="X128" t="s">
        <v>126</v>
      </c>
      <c r="Z128">
        <v>3300</v>
      </c>
      <c r="AA128" t="str">
        <f t="shared" ca="1" si="38"/>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t="shared" ca="1" si="42"/>
        <v>{"dy":13,"sl":6,"tp":"uph","vl":"29794","cn":10,"pt":"GO","pr":3000}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3.529946705202025E-2</v>
      </c>
      <c r="E129">
        <f t="shared" ca="1" si="54"/>
        <v>0.53897426327093867</v>
      </c>
      <c r="F129">
        <f t="shared" ca="1" si="54"/>
        <v>0.44111640882778946</v>
      </c>
      <c r="G129">
        <f t="shared" ca="1" si="54"/>
        <v>0.61080270821742544</v>
      </c>
      <c r="H129">
        <f t="shared" ca="1" si="54"/>
        <v>0.8598966052805137</v>
      </c>
      <c r="I129">
        <f t="shared" ca="1" si="54"/>
        <v>0.59608278972815698</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244</v>
      </c>
      <c r="W129">
        <v>1</v>
      </c>
      <c r="X129" t="s">
        <v>130</v>
      </c>
      <c r="Z129">
        <v>10</v>
      </c>
      <c r="AA129" t="str">
        <f t="shared" ca="1" si="38"/>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t="shared" ca="1" si="42"/>
        <v>{"dy":13,"sl":7,"tp":"upn","vl":"75071","cn":13,"pt":"GO","pr":3900}</v>
      </c>
    </row>
    <row r="130" spans="1:40">
      <c r="A130">
        <v>13</v>
      </c>
      <c r="B130">
        <v>8</v>
      </c>
      <c r="C130">
        <f t="shared" ref="C130:C193" si="55">IF(B130&lt;=9,0,
IF(B130=10,1,2))</f>
        <v>0</v>
      </c>
      <c r="D130">
        <f t="shared" ca="1" si="54"/>
        <v>8.6722262508955095E-2</v>
      </c>
      <c r="E130">
        <f t="shared" ca="1" si="54"/>
        <v>0.64639020859670737</v>
      </c>
      <c r="F130">
        <f t="shared" ca="1" si="54"/>
        <v>0.53101641805475253</v>
      </c>
      <c r="G130">
        <f t="shared" ca="1" si="54"/>
        <v>0.43155335126906325</v>
      </c>
      <c r="H130">
        <f t="shared" ca="1" si="54"/>
        <v>0.92672099950251208</v>
      </c>
      <c r="I130">
        <f t="shared" ca="1" si="54"/>
        <v>0.21642601649010762</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0.14498997775529698</v>
      </c>
      <c r="E131">
        <f t="shared" ca="1" si="54"/>
        <v>0.47513142077151027</v>
      </c>
      <c r="F131">
        <f t="shared" ca="1" si="54"/>
        <v>0.44707297035995397</v>
      </c>
      <c r="G131">
        <f t="shared" ca="1" si="54"/>
        <v>0.76654559112229015</v>
      </c>
      <c r="H131">
        <f t="shared" ca="1" si="54"/>
        <v>0.26728268549167156</v>
      </c>
      <c r="I131">
        <f t="shared" ca="1" si="54"/>
        <v>0.41245846407219233</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t="shared" ca="1" si="64"/>
        <v>{"dy":13,"sl":9}</v>
      </c>
    </row>
    <row r="132" spans="1:40">
      <c r="A132">
        <v>14</v>
      </c>
      <c r="B132">
        <v>0</v>
      </c>
      <c r="C132">
        <f t="shared" si="55"/>
        <v>0</v>
      </c>
      <c r="D132">
        <f t="shared" ref="D132:I141" ca="1" si="65">RAND()</f>
        <v>0.60765880465340272</v>
      </c>
      <c r="E132">
        <f t="shared" ca="1" si="65"/>
        <v>0.24195872863064971</v>
      </c>
      <c r="F132">
        <f t="shared" ca="1" si="65"/>
        <v>0.56581369794915959</v>
      </c>
      <c r="G132">
        <f t="shared" ca="1" si="65"/>
        <v>0.90369525994172561</v>
      </c>
      <c r="H132">
        <f t="shared" ca="1" si="65"/>
        <v>0.17588693454074733</v>
      </c>
      <c r="I132">
        <f t="shared" ca="1" si="65"/>
        <v>0.18730859955015111</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130</v>
      </c>
      <c r="Z132">
        <v>149</v>
      </c>
      <c r="AA132" t="str">
        <f t="shared" ca="1" si="60"/>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t="shared" ca="1" si="64"/>
        <v>{"dy":14,"sl":0,"tp":"uph","vl":"84704","cn":11,"pt":"DI","pr":4}</v>
      </c>
    </row>
    <row r="133" spans="1:40">
      <c r="A133">
        <v>14</v>
      </c>
      <c r="B133">
        <v>1</v>
      </c>
      <c r="C133">
        <f t="shared" si="55"/>
        <v>0</v>
      </c>
      <c r="D133">
        <f t="shared" ca="1" si="65"/>
        <v>2.2951008606746481E-2</v>
      </c>
      <c r="E133">
        <f t="shared" ca="1" si="65"/>
        <v>0.54173380441082408</v>
      </c>
      <c r="F133">
        <f t="shared" ca="1" si="65"/>
        <v>0.91435457152174393</v>
      </c>
      <c r="G133">
        <f t="shared" ca="1" si="65"/>
        <v>0.13526512509994293</v>
      </c>
      <c r="H133">
        <f t="shared" ca="1" si="65"/>
        <v>0.80411207272786855</v>
      </c>
      <c r="I133">
        <f t="shared" ca="1" si="65"/>
        <v>0.32347869295076714</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e">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#VALUE!</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255</v>
      </c>
      <c r="W133">
        <v>1</v>
      </c>
      <c r="X133" t="s">
        <v>130</v>
      </c>
      <c r="Z133">
        <v>11</v>
      </c>
      <c r="AA133" t="str">
        <f t="shared" ca="1" si="60"/>
        <v>fe</v>
      </c>
      <c r="AB133" t="s">
        <v>82</v>
      </c>
      <c r="AC133" t="s">
        <v>390</v>
      </c>
      <c r="AD133">
        <v>1</v>
      </c>
      <c r="AE133" t="s">
        <v>126</v>
      </c>
      <c r="AG133">
        <v>7400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t="shared" ca="1" si="64"/>
        <v>{"dy":14,"sl":1,"tp":"fe","vl":"Equip5301","cn":1,"pt":"GO","pr":7400}</v>
      </c>
    </row>
    <row r="134" spans="1:40">
      <c r="A134">
        <v>14</v>
      </c>
      <c r="B134">
        <v>2</v>
      </c>
      <c r="C134">
        <f t="shared" si="55"/>
        <v>0</v>
      </c>
      <c r="D134">
        <f t="shared" ca="1" si="65"/>
        <v>0.6848619181001887</v>
      </c>
      <c r="E134">
        <f t="shared" ca="1" si="65"/>
        <v>0.41258378562043174</v>
      </c>
      <c r="F134">
        <f t="shared" ca="1" si="65"/>
        <v>0.66899404505496229</v>
      </c>
      <c r="G134">
        <f t="shared" ca="1" si="65"/>
        <v>0.56824469522344212</v>
      </c>
      <c r="H134">
        <f t="shared" ca="1" si="65"/>
        <v>0.75246003572106945</v>
      </c>
      <c r="I134">
        <f t="shared" ca="1" si="65"/>
        <v>0.20267976348082317</v>
      </c>
      <c r="M134" t="str">
        <f t="shared" ca="1" si="56"/>
        <v>안 지정 캐릭터 PP 영웅등급</v>
      </c>
      <c r="N134">
        <f t="shared" ca="1" si="57"/>
        <v>41258</v>
      </c>
      <c r="O134">
        <f t="shared" ca="1" si="58"/>
        <v>7</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2100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t="shared" ca="1" si="64"/>
        <v>{"dy":14,"sl":2,"tp":"upn","vl":"33450","cn":11,"pt":"GO","pr":3300}</v>
      </c>
    </row>
    <row r="135" spans="1:40">
      <c r="A135">
        <v>14</v>
      </c>
      <c r="B135">
        <v>3</v>
      </c>
      <c r="C135">
        <f t="shared" si="55"/>
        <v>0</v>
      </c>
      <c r="D135">
        <f t="shared" ca="1" si="65"/>
        <v>0.30637141253195643</v>
      </c>
      <c r="E135">
        <f t="shared" ca="1" si="65"/>
        <v>0.84160618131441833</v>
      </c>
      <c r="F135">
        <f t="shared" ca="1" si="65"/>
        <v>0.71566896569878125</v>
      </c>
      <c r="G135">
        <f t="shared" ca="1" si="65"/>
        <v>0.16948392626871667</v>
      </c>
      <c r="H135">
        <f t="shared" ca="1" si="65"/>
        <v>0.87971090112706418</v>
      </c>
      <c r="I135">
        <f t="shared" ca="1" si="65"/>
        <v>0.20436228840750004</v>
      </c>
      <c r="M135" t="str">
        <f t="shared" ca="1" si="56"/>
        <v>안 지정 캐릭터 PP 일반등급</v>
      </c>
      <c r="N135">
        <f t="shared" ca="1" si="57"/>
        <v>84160</v>
      </c>
      <c r="O135">
        <f t="shared" ca="1" si="58"/>
        <v>13</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3900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fe</v>
      </c>
      <c r="AB135" t="s">
        <v>82</v>
      </c>
      <c r="AC135" t="s">
        <v>391</v>
      </c>
      <c r="AD135">
        <v>1</v>
      </c>
      <c r="AE135" t="s">
        <v>126</v>
      </c>
      <c r="AG135">
        <v>7600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t="shared" ca="1" si="64"/>
        <v>{"dy":14,"sl":3,"tp":"fe","vl":"Equip2302","cn":1,"pt":"GO","pr":7600}</v>
      </c>
    </row>
    <row r="136" spans="1:40">
      <c r="A136">
        <v>14</v>
      </c>
      <c r="B136">
        <v>4</v>
      </c>
      <c r="C136">
        <f t="shared" si="55"/>
        <v>0</v>
      </c>
      <c r="D136">
        <f t="shared" ca="1" si="65"/>
        <v>0.66596221076370998</v>
      </c>
      <c r="E136">
        <f t="shared" ca="1" si="65"/>
        <v>0.45951624035017447</v>
      </c>
      <c r="F136">
        <f t="shared" ca="1" si="65"/>
        <v>0.17697678859063859</v>
      </c>
      <c r="G136">
        <f t="shared" ca="1" si="65"/>
        <v>0.55805740222903943</v>
      </c>
      <c r="H136">
        <f t="shared" ca="1" si="65"/>
        <v>0.12369926610009885</v>
      </c>
      <c r="I136">
        <f t="shared" ca="1" si="65"/>
        <v>0.15755222421390203</v>
      </c>
      <c r="M136" t="str">
        <f t="shared" ca="1" si="56"/>
        <v>안 지정 캐릭터 PP 일반등급</v>
      </c>
      <c r="N136">
        <f t="shared" ca="1" si="57"/>
        <v>45951</v>
      </c>
      <c r="O136">
        <f t="shared" ca="1" si="58"/>
        <v>8</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2400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t="shared" ca="1" si="64"/>
        <v>{"dy":14,"sl":4,"tp":"upn","vl":"20169","cn":10,"pt":"GO","pr":3000}</v>
      </c>
    </row>
    <row r="137" spans="1:40">
      <c r="A137">
        <v>14</v>
      </c>
      <c r="B137">
        <v>5</v>
      </c>
      <c r="C137">
        <f t="shared" si="55"/>
        <v>0</v>
      </c>
      <c r="D137">
        <f t="shared" ca="1" si="65"/>
        <v>0.98891425795250631</v>
      </c>
      <c r="E137">
        <f t="shared" ca="1" si="65"/>
        <v>0.78032368592744228</v>
      </c>
      <c r="F137">
        <f t="shared" ca="1" si="65"/>
        <v>0.84229942350797649</v>
      </c>
      <c r="G137">
        <f t="shared" ca="1" si="65"/>
        <v>0.73980842357986676</v>
      </c>
      <c r="H137">
        <f t="shared" ca="1" si="65"/>
        <v>0.55983617626352444</v>
      </c>
      <c r="I137">
        <f t="shared" ca="1" si="65"/>
        <v>0.48715956787951442</v>
      </c>
      <c r="M137" t="str">
        <f t="shared" ca="1" si="56"/>
        <v>안 지정 캐릭터 PP 일반등급</v>
      </c>
      <c r="N137">
        <f t="shared" ca="1" si="57"/>
        <v>78032</v>
      </c>
      <c r="O137">
        <f t="shared" ca="1" si="58"/>
        <v>12</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3600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202</v>
      </c>
      <c r="W137">
        <v>1</v>
      </c>
      <c r="X137" t="s">
        <v>126</v>
      </c>
      <c r="Z137">
        <v>3100</v>
      </c>
      <c r="AA137" t="str">
        <f t="shared" ca="1" si="60"/>
        <v>fe</v>
      </c>
      <c r="AB137" t="s">
        <v>82</v>
      </c>
      <c r="AC137" t="s">
        <v>392</v>
      </c>
      <c r="AD137">
        <v>1</v>
      </c>
      <c r="AE137" t="s">
        <v>126</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t="shared" ca="1" si="64"/>
        <v>{"dy":14,"sl":5,"tp":"fe","vl":"Equip0202","cn":1,"pt":"GO","pr":3300}</v>
      </c>
    </row>
    <row r="138" spans="1:40">
      <c r="A138">
        <v>14</v>
      </c>
      <c r="B138">
        <v>6</v>
      </c>
      <c r="C138">
        <f t="shared" si="55"/>
        <v>0</v>
      </c>
      <c r="D138">
        <f t="shared" ca="1" si="65"/>
        <v>0.13186220036627216</v>
      </c>
      <c r="E138">
        <f t="shared" ca="1" si="65"/>
        <v>0.20790632664979425</v>
      </c>
      <c r="F138">
        <f t="shared" ca="1" si="65"/>
        <v>0.46012183454850031</v>
      </c>
      <c r="G138">
        <f t="shared" ca="1" si="65"/>
        <v>0.52746980759046591</v>
      </c>
      <c r="H138">
        <f t="shared" ca="1" si="65"/>
        <v>0.90297419525815914</v>
      </c>
      <c r="I138">
        <f t="shared" ca="1" si="65"/>
        <v>0.37616013331773424</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198</v>
      </c>
      <c r="W138">
        <v>1</v>
      </c>
      <c r="X138" t="s">
        <v>126</v>
      </c>
      <c r="Z138">
        <v>22400</v>
      </c>
      <c r="AA138" t="str">
        <f t="shared" ca="1" si="60"/>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t="shared" ca="1" si="64"/>
        <v>{"dy":14,"sl":6,"tp":"uph","vl":"84704","cn":14,"pt":"GO","pr":4200}</v>
      </c>
    </row>
    <row r="139" spans="1:40">
      <c r="A139">
        <v>14</v>
      </c>
      <c r="B139">
        <v>7</v>
      </c>
      <c r="C139">
        <f t="shared" si="55"/>
        <v>0</v>
      </c>
      <c r="D139">
        <f t="shared" ca="1" si="65"/>
        <v>0.71338852724322543</v>
      </c>
      <c r="E139">
        <f t="shared" ca="1" si="65"/>
        <v>2.2691519135791371E-2</v>
      </c>
      <c r="F139">
        <f t="shared" ca="1" si="65"/>
        <v>0.7178092050063527</v>
      </c>
      <c r="G139">
        <f t="shared" ca="1" si="65"/>
        <v>0.10984265206731769</v>
      </c>
      <c r="H139">
        <f t="shared" ca="1" si="65"/>
        <v>0.54233191678098103</v>
      </c>
      <c r="I139">
        <f t="shared" ca="1" si="65"/>
        <v>0.36510757447732289</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DI</v>
      </c>
      <c r="Q139" t="e">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#VALUE!</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190</v>
      </c>
      <c r="W139">
        <v>1</v>
      </c>
      <c r="X139" t="s">
        <v>126</v>
      </c>
      <c r="Z139">
        <v>7800</v>
      </c>
      <c r="AA139" t="str">
        <f t="shared" ca="1" si="60"/>
        <v>fe</v>
      </c>
      <c r="AB139" t="s">
        <v>82</v>
      </c>
      <c r="AC139" t="s">
        <v>401</v>
      </c>
      <c r="AD139">
        <v>1</v>
      </c>
      <c r="AE139" t="s">
        <v>126</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t="shared" ca="1" si="64"/>
        <v>{"dy":14,"sl":7,"tp":"fe","vl":"Equip8001","cn":1,"pt":"GO","pr":5100}</v>
      </c>
    </row>
    <row r="140" spans="1:40">
      <c r="A140">
        <v>14</v>
      </c>
      <c r="B140">
        <v>8</v>
      </c>
      <c r="C140">
        <f t="shared" si="55"/>
        <v>0</v>
      </c>
      <c r="D140">
        <f t="shared" ca="1" si="65"/>
        <v>0.56377617564248395</v>
      </c>
      <c r="E140">
        <f t="shared" ca="1" si="65"/>
        <v>0.2463903251463212</v>
      </c>
      <c r="F140">
        <f t="shared" ca="1" si="65"/>
        <v>0.88897518523652475</v>
      </c>
      <c r="G140">
        <f t="shared" ca="1" si="65"/>
        <v>0.53646211058350601</v>
      </c>
      <c r="H140">
        <f t="shared" ca="1" si="65"/>
        <v>0.93439404423975114</v>
      </c>
      <c r="I140">
        <f t="shared" ca="1" si="65"/>
        <v>0.90190729454152163</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fl3</v>
      </c>
      <c r="AB140" t="s">
        <v>89</v>
      </c>
      <c r="AC140" t="s">
        <v>393</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t="shared" ca="1" si="64"/>
        <v>{"dy":14,"sl":8,"tp":"fl3","vl":"Actor1005","cn":1,"pt":"DI","pp":100,"pr":49}</v>
      </c>
    </row>
    <row r="141" spans="1:40">
      <c r="A141">
        <v>14</v>
      </c>
      <c r="B141">
        <v>9</v>
      </c>
      <c r="C141">
        <f t="shared" si="55"/>
        <v>0</v>
      </c>
      <c r="D141">
        <f t="shared" ca="1" si="65"/>
        <v>0.82205664158678537</v>
      </c>
      <c r="E141">
        <f t="shared" ca="1" si="65"/>
        <v>0.9064598760237641</v>
      </c>
      <c r="F141">
        <f t="shared" ca="1" si="65"/>
        <v>0.25504775844876315</v>
      </c>
      <c r="G141">
        <f t="shared" ca="1" si="65"/>
        <v>0.25999217566207866</v>
      </c>
      <c r="H141">
        <f t="shared" ca="1" si="65"/>
        <v>0.99305389549062317</v>
      </c>
      <c r="I141">
        <f t="shared" ca="1" si="65"/>
        <v>0.35448725958782368</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394</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t="shared" ca="1" si="64"/>
        <v>{"dy":14,"sl":9,"tp":"fl3","vl":"Actor2010","cn":1,"pt":"DI","pp":100,"pr":49}</v>
      </c>
    </row>
    <row r="142" spans="1:40">
      <c r="A142">
        <v>15</v>
      </c>
      <c r="B142">
        <v>0</v>
      </c>
      <c r="C142">
        <f t="shared" si="55"/>
        <v>0</v>
      </c>
      <c r="D142">
        <f t="shared" ref="D142:I151" ca="1" si="66">RAND()</f>
        <v>0.79506643180353187</v>
      </c>
      <c r="E142">
        <f t="shared" ca="1" si="66"/>
        <v>0.71667459596454075</v>
      </c>
      <c r="F142">
        <f t="shared" ca="1" si="66"/>
        <v>0.49499456901526762</v>
      </c>
      <c r="G142">
        <f t="shared" ca="1" si="66"/>
        <v>0.42378247019332704</v>
      </c>
      <c r="H142">
        <f t="shared" ca="1" si="66"/>
        <v>6.1400233963321837E-2</v>
      </c>
      <c r="I142">
        <f t="shared" ca="1" si="66"/>
        <v>0.45833293261661978</v>
      </c>
      <c r="M142" t="str">
        <f t="shared" ca="1" si="56"/>
        <v>지정 장비</v>
      </c>
      <c r="N142" t="e">
        <f t="shared" ca="1" si="57"/>
        <v>#VALUE!</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e">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#VALUE!</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t="shared" ca="1" si="59"/>
        <v>#VALUE!</v>
      </c>
      <c r="U142" t="s">
        <v>82</v>
      </c>
      <c r="V142" t="s">
        <v>240</v>
      </c>
      <c r="W142">
        <v>1</v>
      </c>
      <c r="X142" t="s">
        <v>126</v>
      </c>
      <c r="Z142">
        <v>7700</v>
      </c>
      <c r="AA142" t="str">
        <f t="shared" ca="1" si="60"/>
        <v>fe</v>
      </c>
      <c r="AB142" t="s">
        <v>82</v>
      </c>
      <c r="AC142" t="s">
        <v>114</v>
      </c>
      <c r="AD142">
        <v>1</v>
      </c>
      <c r="AE142" t="s">
        <v>126</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t="shared" ca="1" si="64"/>
        <v>{"dy":15,"sl":0,"tp":"fe","vl":"Equip0102","cn":1,"pt":"GO","pr":1100}</v>
      </c>
    </row>
    <row r="143" spans="1:40">
      <c r="A143">
        <v>15</v>
      </c>
      <c r="B143">
        <v>1</v>
      </c>
      <c r="C143">
        <f t="shared" si="55"/>
        <v>0</v>
      </c>
      <c r="D143">
        <f t="shared" ca="1" si="66"/>
        <v>1.6470460926046759E-2</v>
      </c>
      <c r="E143">
        <f t="shared" ca="1" si="66"/>
        <v>0.58725262574139914</v>
      </c>
      <c r="F143">
        <f t="shared" ca="1" si="66"/>
        <v>0.68959409570719221</v>
      </c>
      <c r="G143">
        <f t="shared" ca="1" si="66"/>
        <v>0.94964937385865023</v>
      </c>
      <c r="H143">
        <f t="shared" ca="1" si="66"/>
        <v>0.89111434853719851</v>
      </c>
      <c r="I143">
        <f t="shared" ca="1" si="66"/>
        <v>0.34104363291195228</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245</v>
      </c>
      <c r="W143">
        <v>1</v>
      </c>
      <c r="X143" t="s">
        <v>126</v>
      </c>
      <c r="Z143">
        <v>7400</v>
      </c>
      <c r="AA143" t="str">
        <f t="shared" ca="1" si="60"/>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t="shared" ca="1" si="64"/>
        <v>{"dy":15,"sl":1,"tp":"upn","vl":"79684","cn":13,"pt":"GO","pr":3900}</v>
      </c>
    </row>
    <row r="144" spans="1:40">
      <c r="A144">
        <v>15</v>
      </c>
      <c r="B144">
        <v>2</v>
      </c>
      <c r="C144">
        <f t="shared" si="55"/>
        <v>0</v>
      </c>
      <c r="D144">
        <f t="shared" ca="1" si="66"/>
        <v>0.54895362771161271</v>
      </c>
      <c r="E144">
        <f t="shared" ca="1" si="66"/>
        <v>0.86668099901477558</v>
      </c>
      <c r="F144">
        <f t="shared" ca="1" si="66"/>
        <v>0.48497328162676778</v>
      </c>
      <c r="G144">
        <f t="shared" ca="1" si="66"/>
        <v>0.69891774309383525</v>
      </c>
      <c r="H144">
        <f t="shared" ca="1" si="66"/>
        <v>0.35965795449983806</v>
      </c>
      <c r="I144">
        <f t="shared" ca="1" si="66"/>
        <v>0.77719176905337273</v>
      </c>
      <c r="M144" t="str">
        <f t="shared" ca="1" si="56"/>
        <v>안 지정 캐릭터 PP 영웅등급</v>
      </c>
      <c r="N144">
        <f t="shared" ca="1" si="57"/>
        <v>86668</v>
      </c>
      <c r="O144">
        <f t="shared" ca="1" si="58"/>
        <v>13</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3900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fe</v>
      </c>
      <c r="AB144" t="s">
        <v>82</v>
      </c>
      <c r="AC144" t="s">
        <v>395</v>
      </c>
      <c r="AD144">
        <v>1</v>
      </c>
      <c r="AE144" t="s">
        <v>126</v>
      </c>
      <c r="AG144">
        <v>3100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t="shared" ca="1" si="64"/>
        <v>{"dy":15,"sl":2,"tp":"fe","vl":"Equip1202","cn":1,"pt":"GO","pr":3100}</v>
      </c>
    </row>
    <row r="145" spans="1:40">
      <c r="A145">
        <v>15</v>
      </c>
      <c r="B145">
        <v>3</v>
      </c>
      <c r="C145">
        <f t="shared" si="55"/>
        <v>0</v>
      </c>
      <c r="D145">
        <f t="shared" ca="1" si="66"/>
        <v>0.55400992439800045</v>
      </c>
      <c r="E145">
        <f t="shared" ca="1" si="66"/>
        <v>0.35888262154599138</v>
      </c>
      <c r="F145">
        <f t="shared" ca="1" si="66"/>
        <v>0.49034200756264912</v>
      </c>
      <c r="G145">
        <f t="shared" ca="1" si="66"/>
        <v>0.40908378458911399</v>
      </c>
      <c r="H145">
        <f t="shared" ca="1" si="66"/>
        <v>0.46220804531167214</v>
      </c>
      <c r="I145">
        <f t="shared" ca="1" si="66"/>
        <v>2.6734291912340336E-3</v>
      </c>
      <c r="M145" t="str">
        <f t="shared" ca="1" si="56"/>
        <v>안 지정 캐릭터 PP 일반등급</v>
      </c>
      <c r="N145">
        <f t="shared" ca="1" si="57"/>
        <v>35888</v>
      </c>
      <c r="O145">
        <f t="shared" ca="1" si="58"/>
        <v>7</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2100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38810</v>
      </c>
      <c r="AD145">
        <v>11</v>
      </c>
      <c r="AE145" t="s">
        <v>388</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t="shared" ca="1" si="64"/>
        <v>{"dy":15,"sl":3,"tp":"upn","vl":"38810","cn":11,"pt":"DI","pr":4}</v>
      </c>
    </row>
    <row r="146" spans="1:40">
      <c r="A146">
        <v>15</v>
      </c>
      <c r="B146">
        <v>4</v>
      </c>
      <c r="C146">
        <f t="shared" si="55"/>
        <v>0</v>
      </c>
      <c r="D146">
        <f t="shared" ca="1" si="66"/>
        <v>1.3201561053413857E-2</v>
      </c>
      <c r="E146">
        <f t="shared" ca="1" si="66"/>
        <v>0.12051491834442984</v>
      </c>
      <c r="F146">
        <f t="shared" ca="1" si="66"/>
        <v>0.13700958948152708</v>
      </c>
      <c r="G146">
        <f t="shared" ca="1" si="66"/>
        <v>0.40403608663089008</v>
      </c>
      <c r="H146">
        <f t="shared" ca="1" si="66"/>
        <v>0.19857157806834902</v>
      </c>
      <c r="I146">
        <f t="shared" ca="1" si="66"/>
        <v>0.9661047611522211</v>
      </c>
      <c r="M146" t="str">
        <f t="shared" ca="1" si="56"/>
        <v>안 지정 캐릭터 PP 일반등급</v>
      </c>
      <c r="N146">
        <f t="shared" ca="1" si="57"/>
        <v>12051</v>
      </c>
      <c r="O146">
        <f t="shared" ca="1" si="58"/>
        <v>4</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1200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fe</v>
      </c>
      <c r="AB146" t="s">
        <v>82</v>
      </c>
      <c r="AC146" t="s">
        <v>396</v>
      </c>
      <c r="AD146">
        <v>1</v>
      </c>
      <c r="AE146" t="s">
        <v>130</v>
      </c>
      <c r="AG146">
        <v>11</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t="shared" ca="1" si="64"/>
        <v>{"dy":15,"sl":4,"tp":"fe","vl":"Equip4302","cn":1,"pt":"DI","pr":11}</v>
      </c>
    </row>
    <row r="147" spans="1:40">
      <c r="A147">
        <v>15</v>
      </c>
      <c r="B147">
        <v>5</v>
      </c>
      <c r="C147">
        <f t="shared" si="55"/>
        <v>0</v>
      </c>
      <c r="D147">
        <f t="shared" ca="1" si="66"/>
        <v>0.62523206393616648</v>
      </c>
      <c r="E147">
        <f t="shared" ca="1" si="66"/>
        <v>0.16714746897123411</v>
      </c>
      <c r="F147">
        <f t="shared" ca="1" si="66"/>
        <v>0.38624827851227217</v>
      </c>
      <c r="G147">
        <f t="shared" ca="1" si="66"/>
        <v>0.76577411704095866</v>
      </c>
      <c r="H147">
        <f t="shared" ca="1" si="66"/>
        <v>4.4898874563328639E-2</v>
      </c>
      <c r="I147">
        <f t="shared" ca="1" si="66"/>
        <v>0.95362681805444471</v>
      </c>
      <c r="M147" t="str">
        <f t="shared" ca="1" si="56"/>
        <v>안 지정 캐릭터 PP 영웅등급</v>
      </c>
      <c r="N147">
        <f t="shared" ca="1" si="57"/>
        <v>16714</v>
      </c>
      <c r="O147">
        <f t="shared" ca="1" si="58"/>
        <v>5</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1500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280</v>
      </c>
      <c r="W147">
        <v>1</v>
      </c>
      <c r="X147" t="s">
        <v>126</v>
      </c>
      <c r="Z147">
        <v>3300</v>
      </c>
      <c r="AA147" t="str">
        <f t="shared" ca="1" si="60"/>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t="shared" ca="1" si="64"/>
        <v>{"dy":15,"sl":5,"tp":"uph","vl":"80085","cn":13,"pt":"GO","pr":3900}</v>
      </c>
    </row>
    <row r="148" spans="1:40">
      <c r="A148">
        <v>15</v>
      </c>
      <c r="B148">
        <v>6</v>
      </c>
      <c r="C148">
        <f t="shared" si="55"/>
        <v>0</v>
      </c>
      <c r="D148">
        <f t="shared" ca="1" si="66"/>
        <v>0.623370940178959</v>
      </c>
      <c r="E148">
        <f t="shared" ca="1" si="66"/>
        <v>0.84801830027193836</v>
      </c>
      <c r="F148">
        <f t="shared" ca="1" si="66"/>
        <v>0.17641866178429322</v>
      </c>
      <c r="G148">
        <f t="shared" ca="1" si="66"/>
        <v>0.99589614203438259</v>
      </c>
      <c r="H148">
        <f t="shared" ca="1" si="66"/>
        <v>0.9857599788749889</v>
      </c>
      <c r="I148">
        <f t="shared" ca="1" si="66"/>
        <v>0.76972594407228567</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186</v>
      </c>
      <c r="W148">
        <v>1</v>
      </c>
      <c r="X148" t="s">
        <v>126</v>
      </c>
      <c r="Z148">
        <v>7600</v>
      </c>
      <c r="AA148" t="str">
        <f t="shared" ca="1" si="60"/>
        <v>fe</v>
      </c>
      <c r="AB148" t="s">
        <v>82</v>
      </c>
      <c r="AC148" t="s">
        <v>198</v>
      </c>
      <c r="AD148">
        <v>1</v>
      </c>
      <c r="AE148" t="s">
        <v>126</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t="shared" ca="1" si="64"/>
        <v>{"dy":15,"sl":6,"tp":"fe","vl":"Equip7302","cn":1,"pt":"GO","pr":22400}</v>
      </c>
    </row>
    <row r="149" spans="1:40">
      <c r="A149">
        <v>15</v>
      </c>
      <c r="B149">
        <v>7</v>
      </c>
      <c r="C149">
        <f t="shared" si="55"/>
        <v>0</v>
      </c>
      <c r="D149">
        <f t="shared" ca="1" si="66"/>
        <v>0.41366985876713092</v>
      </c>
      <c r="E149">
        <f t="shared" ca="1" si="66"/>
        <v>0.43554590376389346</v>
      </c>
      <c r="F149">
        <f t="shared" ca="1" si="66"/>
        <v>4.111996990379585E-2</v>
      </c>
      <c r="G149">
        <f t="shared" ca="1" si="66"/>
        <v>0.84172578921661567</v>
      </c>
      <c r="H149">
        <f t="shared" ca="1" si="66"/>
        <v>0.58696155104143422</v>
      </c>
      <c r="I149">
        <f t="shared" ca="1" si="66"/>
        <v>0.59396553018593568</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182</v>
      </c>
      <c r="W149">
        <v>1</v>
      </c>
      <c r="X149" t="s">
        <v>126</v>
      </c>
      <c r="Z149">
        <v>5100</v>
      </c>
      <c r="AA149" t="str">
        <f t="shared" ca="1" si="60"/>
        <v>fe</v>
      </c>
      <c r="AB149" t="s">
        <v>82</v>
      </c>
      <c r="AC149" t="s">
        <v>190</v>
      </c>
      <c r="AD149">
        <v>1</v>
      </c>
      <c r="AE149" t="s">
        <v>126</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t="shared" ca="1" si="64"/>
        <v>{"dy":15,"sl":7,"tp":"fe","vl":"Equip8101","cn":1,"pt":"GO","pr":7800}</v>
      </c>
    </row>
    <row r="150" spans="1:40">
      <c r="A150">
        <v>15</v>
      </c>
      <c r="B150">
        <v>8</v>
      </c>
      <c r="C150">
        <f t="shared" si="55"/>
        <v>0</v>
      </c>
      <c r="D150">
        <f t="shared" ca="1" si="66"/>
        <v>0.85847161939986338</v>
      </c>
      <c r="E150">
        <f t="shared" ca="1" si="66"/>
        <v>0.12029392435887964</v>
      </c>
      <c r="F150">
        <f t="shared" ca="1" si="66"/>
        <v>0.77039579343008247</v>
      </c>
      <c r="G150">
        <f t="shared" ca="1" si="66"/>
        <v>0.58202207612926515</v>
      </c>
      <c r="H150">
        <f t="shared" ca="1" si="66"/>
        <v>0.74269542683539713</v>
      </c>
      <c r="I150">
        <f t="shared" ca="1" si="66"/>
        <v>0.86095496086104939</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t="shared" ca="1" si="64"/>
        <v>{"dy":15,"sl":8}</v>
      </c>
    </row>
    <row r="151" spans="1:40">
      <c r="A151">
        <v>15</v>
      </c>
      <c r="B151">
        <v>9</v>
      </c>
      <c r="C151">
        <f t="shared" si="55"/>
        <v>0</v>
      </c>
      <c r="D151">
        <f t="shared" ca="1" si="66"/>
        <v>0.35094913381399828</v>
      </c>
      <c r="E151">
        <f t="shared" ca="1" si="66"/>
        <v>0.64206622469952723</v>
      </c>
      <c r="F151">
        <f t="shared" ca="1" si="66"/>
        <v>0.23450504620116164</v>
      </c>
      <c r="G151">
        <f t="shared" ca="1" si="66"/>
        <v>0.96868138435744777</v>
      </c>
      <c r="H151">
        <f t="shared" ca="1" si="66"/>
        <v>0.70395516211044629</v>
      </c>
      <c r="I151">
        <f t="shared" ca="1" si="66"/>
        <v>0.76256960446761113</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t="shared" ca="1" si="64"/>
        <v>{"dy":15,"sl":9}</v>
      </c>
    </row>
    <row r="152" spans="1:40">
      <c r="A152">
        <v>16</v>
      </c>
      <c r="B152">
        <v>0</v>
      </c>
      <c r="C152">
        <f t="shared" si="55"/>
        <v>0</v>
      </c>
      <c r="D152">
        <f t="shared" ref="D152:I161" ca="1" si="67">RAND()</f>
        <v>0.58391703917180982</v>
      </c>
      <c r="E152">
        <f t="shared" ca="1" si="67"/>
        <v>0.49151939549704982</v>
      </c>
      <c r="F152">
        <f t="shared" ca="1" si="67"/>
        <v>0.6826607867153921</v>
      </c>
      <c r="G152">
        <f t="shared" ca="1" si="67"/>
        <v>0.90588086505064103</v>
      </c>
      <c r="H152">
        <f t="shared" ca="1" si="67"/>
        <v>0.33004289074662907</v>
      </c>
      <c r="I152">
        <f t="shared" ca="1" si="67"/>
        <v>0.5538556758139791</v>
      </c>
      <c r="M152" t="str">
        <f t="shared" ca="1" si="56"/>
        <v>지정 장비</v>
      </c>
      <c r="N152" t="e">
        <f t="shared" ca="1" si="57"/>
        <v>#VALUE!</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t="e">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#VALUE!</v>
      </c>
      <c r="S152" t="e">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#VALUE!</v>
      </c>
      <c r="T152" t="e">
        <f t="shared" ca="1" si="59"/>
        <v>#VALUE!</v>
      </c>
      <c r="U152" t="s">
        <v>82</v>
      </c>
      <c r="V152" t="s">
        <v>207</v>
      </c>
      <c r="W152">
        <v>1</v>
      </c>
      <c r="X152" t="s">
        <v>126</v>
      </c>
      <c r="Z152">
        <v>3400</v>
      </c>
      <c r="AA152" t="str">
        <f t="shared" ca="1" si="60"/>
        <v>fe</v>
      </c>
      <c r="AB152" t="s">
        <v>82</v>
      </c>
      <c r="AC152" t="s">
        <v>397</v>
      </c>
      <c r="AD152">
        <v>1</v>
      </c>
      <c r="AE152" t="s">
        <v>126</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0.57221081898989712</v>
      </c>
      <c r="E153">
        <f t="shared" ca="1" si="67"/>
        <v>0.47858882681962045</v>
      </c>
      <c r="F153">
        <f t="shared" ca="1" si="67"/>
        <v>0.25715771501661433</v>
      </c>
      <c r="G153">
        <f t="shared" ca="1" si="67"/>
        <v>0.44239325027990961</v>
      </c>
      <c r="H153">
        <f t="shared" ca="1" si="67"/>
        <v>0.55064858289063734</v>
      </c>
      <c r="I153">
        <f t="shared" ca="1" si="67"/>
        <v>0.81491866822195913</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e">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#VALUE!</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179</v>
      </c>
      <c r="W153">
        <v>1</v>
      </c>
      <c r="X153" t="s">
        <v>126</v>
      </c>
      <c r="Z153">
        <v>1200</v>
      </c>
      <c r="AA153" t="str">
        <f t="shared" ca="1" si="60"/>
        <v>fe</v>
      </c>
      <c r="AB153" t="s">
        <v>82</v>
      </c>
      <c r="AC153" t="s">
        <v>179</v>
      </c>
      <c r="AD153">
        <v>1</v>
      </c>
      <c r="AE153" t="s">
        <v>126</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t="shared" ca="1" si="64"/>
        <v>{"dy":16,"sl":1,"tp":"fe","vl":"Equip3102","cn":1,"pt":"GO","pr":1200}</v>
      </c>
    </row>
    <row r="154" spans="1:40">
      <c r="A154">
        <v>16</v>
      </c>
      <c r="B154">
        <v>2</v>
      </c>
      <c r="C154">
        <f t="shared" si="55"/>
        <v>0</v>
      </c>
      <c r="D154">
        <f t="shared" ca="1" si="67"/>
        <v>0.59494358847213658</v>
      </c>
      <c r="E154">
        <f t="shared" ca="1" si="67"/>
        <v>0.6007027974554745</v>
      </c>
      <c r="F154">
        <f t="shared" ca="1" si="67"/>
        <v>0.22326016557940831</v>
      </c>
      <c r="G154">
        <f t="shared" ca="1" si="67"/>
        <v>0.52038627024465589</v>
      </c>
      <c r="H154">
        <f t="shared" ca="1" si="67"/>
        <v>0.97368877373073581</v>
      </c>
      <c r="I154">
        <f t="shared" ca="1" si="67"/>
        <v>0.33427069211345639</v>
      </c>
      <c r="M154" t="str">
        <f t="shared" ca="1" si="56"/>
        <v>안 지정 캐릭터 PP 영웅등급</v>
      </c>
      <c r="N154">
        <f t="shared" ca="1" si="57"/>
        <v>60070</v>
      </c>
      <c r="O154">
        <f t="shared" ca="1" si="58"/>
        <v>10</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3000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388</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t="shared" ca="1" si="64"/>
        <v>{"dy":16,"sl":2,"tp":"uph","vl":"11315","cn":9,"pt":"DI","pr":4}</v>
      </c>
    </row>
    <row r="155" spans="1:40">
      <c r="A155">
        <v>16</v>
      </c>
      <c r="B155">
        <v>3</v>
      </c>
      <c r="C155">
        <f t="shared" si="55"/>
        <v>0</v>
      </c>
      <c r="D155">
        <f t="shared" ca="1" si="67"/>
        <v>0.18518125485864512</v>
      </c>
      <c r="E155">
        <f t="shared" ca="1" si="67"/>
        <v>0.34306131668020134</v>
      </c>
      <c r="F155">
        <f t="shared" ca="1" si="67"/>
        <v>0.65241176085796648</v>
      </c>
      <c r="G155">
        <f t="shared" ca="1" si="67"/>
        <v>0.77745179910951989</v>
      </c>
      <c r="H155">
        <f t="shared" ca="1" si="67"/>
        <v>0.50027517958920076</v>
      </c>
      <c r="I155">
        <f t="shared" ca="1" si="67"/>
        <v>0.40851530194931607</v>
      </c>
      <c r="M155" t="str">
        <f t="shared" ca="1" si="56"/>
        <v>안 지정 캐릭터 PP 영웅등급</v>
      </c>
      <c r="N155">
        <f t="shared" ca="1" si="57"/>
        <v>34306</v>
      </c>
      <c r="O155">
        <f t="shared" ca="1" si="58"/>
        <v>7</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2100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fe</v>
      </c>
      <c r="AB155" t="s">
        <v>82</v>
      </c>
      <c r="AC155" t="s">
        <v>400</v>
      </c>
      <c r="AD155">
        <v>1</v>
      </c>
      <c r="AE155" t="s">
        <v>130</v>
      </c>
      <c r="AF155">
        <v>169</v>
      </c>
      <c r="AG155">
        <v>129</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전설</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t="shared" ca="1" si="64"/>
        <v>{"dy":16,"sl":3,"tp":"fe","vl":"Equip2401","cn":1,"pt":"DI","pp":169,"pr":129}</v>
      </c>
    </row>
    <row r="156" spans="1:40">
      <c r="A156">
        <v>16</v>
      </c>
      <c r="B156">
        <v>4</v>
      </c>
      <c r="C156">
        <f t="shared" si="55"/>
        <v>0</v>
      </c>
      <c r="D156">
        <f t="shared" ca="1" si="67"/>
        <v>0.81974090689571022</v>
      </c>
      <c r="E156">
        <f t="shared" ca="1" si="67"/>
        <v>0.31838739618854861</v>
      </c>
      <c r="F156">
        <f t="shared" ca="1" si="67"/>
        <v>0.84127153598589344</v>
      </c>
      <c r="G156">
        <f t="shared" ca="1" si="67"/>
        <v>4.7215326488765252E-2</v>
      </c>
      <c r="H156">
        <f t="shared" ca="1" si="67"/>
        <v>9.20955620300421E-2</v>
      </c>
      <c r="I156">
        <f t="shared" ca="1" si="67"/>
        <v>5.1503481356361958E-3</v>
      </c>
      <c r="M156" t="str">
        <f t="shared" ca="1" si="56"/>
        <v>안 지정 캐릭터 PP 일반등급</v>
      </c>
      <c r="N156">
        <f t="shared" ca="1" si="57"/>
        <v>31838</v>
      </c>
      <c r="O156">
        <f t="shared" ca="1" si="58"/>
        <v>6</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1800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t="shared" ca="1" si="64"/>
        <v>{"dy":16,"sl":4,"tp":"upn","vl":"83631","cn":14,"pt":"GO","pr":4200}</v>
      </c>
    </row>
    <row r="157" spans="1:40">
      <c r="A157">
        <v>16</v>
      </c>
      <c r="B157">
        <v>5</v>
      </c>
      <c r="C157">
        <f t="shared" si="55"/>
        <v>0</v>
      </c>
      <c r="D157">
        <f t="shared" ca="1" si="67"/>
        <v>0.12193315697876816</v>
      </c>
      <c r="E157">
        <f t="shared" ca="1" si="67"/>
        <v>0.38682238542304714</v>
      </c>
      <c r="F157">
        <f t="shared" ca="1" si="67"/>
        <v>0.97558569096706482</v>
      </c>
      <c r="G157">
        <f t="shared" ca="1" si="67"/>
        <v>0.56467014963928097</v>
      </c>
      <c r="H157">
        <f t="shared" ca="1" si="67"/>
        <v>0.31102464375649097</v>
      </c>
      <c r="I157">
        <f t="shared" ca="1" si="67"/>
        <v>0.84840774470448999</v>
      </c>
      <c r="M157" t="str">
        <f t="shared" ca="1" si="56"/>
        <v>지정 장비</v>
      </c>
      <c r="N157" t="e">
        <f t="shared" ca="1" si="57"/>
        <v>#VALUE!</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t="e">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#VALUE!</v>
      </c>
      <c r="S157" t="e">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#VALUE!</v>
      </c>
      <c r="T157" t="e">
        <f t="shared" ca="1" si="59"/>
        <v>#VALUE!</v>
      </c>
      <c r="U157" t="s">
        <v>82</v>
      </c>
      <c r="V157" t="s">
        <v>190</v>
      </c>
      <c r="W157">
        <v>1</v>
      </c>
      <c r="X157" t="s">
        <v>126</v>
      </c>
      <c r="Z157">
        <v>7900</v>
      </c>
      <c r="AA157" t="str">
        <f t="shared" ca="1" si="60"/>
        <v>fe</v>
      </c>
      <c r="AB157" t="s">
        <v>82</v>
      </c>
      <c r="AC157" t="s">
        <v>280</v>
      </c>
      <c r="AD157">
        <v>1</v>
      </c>
      <c r="AE157" t="s">
        <v>126</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t="shared" ca="1" si="64"/>
        <v>{"dy":16,"sl":5,"tp":"fe","vl":"Equip5202","cn":1,"pt":"GO","pr":2700}</v>
      </c>
    </row>
    <row r="158" spans="1:40">
      <c r="A158">
        <v>16</v>
      </c>
      <c r="B158">
        <v>6</v>
      </c>
      <c r="C158">
        <f t="shared" si="55"/>
        <v>0</v>
      </c>
      <c r="D158">
        <f t="shared" ca="1" si="67"/>
        <v>0.5736331891038039</v>
      </c>
      <c r="E158">
        <f t="shared" ca="1" si="67"/>
        <v>0.21738328162388953</v>
      </c>
      <c r="F158">
        <f t="shared" ca="1" si="67"/>
        <v>0.84236126578582848</v>
      </c>
      <c r="G158">
        <f t="shared" ca="1" si="67"/>
        <v>0.40348154990036234</v>
      </c>
      <c r="H158">
        <f t="shared" ca="1" si="67"/>
        <v>0.40771589524670671</v>
      </c>
      <c r="I158">
        <f t="shared" ca="1" si="67"/>
        <v>0.13273537616558184</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194</v>
      </c>
      <c r="W158">
        <v>1</v>
      </c>
      <c r="X158" t="s">
        <v>126</v>
      </c>
      <c r="Z158">
        <v>2100</v>
      </c>
      <c r="AA158" t="str">
        <f t="shared" ca="1" si="60"/>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t="shared" ca="1" si="64"/>
        <v>{"dy":16,"sl":6,"tp":"uph","vl":"85863","cn":14,"pt":"GO","pr":4200}</v>
      </c>
    </row>
    <row r="159" spans="1:40">
      <c r="A159">
        <v>16</v>
      </c>
      <c r="B159">
        <v>7</v>
      </c>
      <c r="C159">
        <f t="shared" si="55"/>
        <v>0</v>
      </c>
      <c r="D159">
        <f t="shared" ca="1" si="67"/>
        <v>0.32128613214914081</v>
      </c>
      <c r="E159">
        <f t="shared" ca="1" si="67"/>
        <v>0.77297304643755194</v>
      </c>
      <c r="F159">
        <f t="shared" ca="1" si="67"/>
        <v>0.9288287599170828</v>
      </c>
      <c r="G159">
        <f t="shared" ca="1" si="67"/>
        <v>0.86841653444860611</v>
      </c>
      <c r="H159">
        <f t="shared" ca="1" si="67"/>
        <v>7.3179524846153865E-2</v>
      </c>
      <c r="I159">
        <f t="shared" ca="1" si="67"/>
        <v>0.87585848560714996</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242</v>
      </c>
      <c r="W159">
        <v>1</v>
      </c>
      <c r="X159" t="s">
        <v>126</v>
      </c>
      <c r="Z159">
        <v>29300</v>
      </c>
      <c r="AA159" t="str">
        <f t="shared" ca="1" si="60"/>
        <v>fe</v>
      </c>
      <c r="AB159" t="s">
        <v>82</v>
      </c>
      <c r="AC159" t="s">
        <v>185</v>
      </c>
      <c r="AD159">
        <v>1</v>
      </c>
      <c r="AE159" t="s">
        <v>126</v>
      </c>
      <c r="AG159">
        <v>3600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t="shared" ca="1" si="64"/>
        <v>{"dy":16,"sl":7,"tp":"fe","vl":"Equip6102","cn":1,"pt":"GO","pr":3600}</v>
      </c>
    </row>
    <row r="160" spans="1:40">
      <c r="A160">
        <v>16</v>
      </c>
      <c r="B160">
        <v>8</v>
      </c>
      <c r="C160">
        <f t="shared" si="55"/>
        <v>0</v>
      </c>
      <c r="D160">
        <f t="shared" ca="1" si="67"/>
        <v>0.93595435416842354</v>
      </c>
      <c r="E160">
        <f t="shared" ca="1" si="67"/>
        <v>0.43915620568136315</v>
      </c>
      <c r="F160">
        <f t="shared" ca="1" si="67"/>
        <v>9.6174523588609118E-3</v>
      </c>
      <c r="G160">
        <f t="shared" ca="1" si="67"/>
        <v>0.91550565535547879</v>
      </c>
      <c r="H160">
        <f t="shared" ca="1" si="67"/>
        <v>0.59756232115270458</v>
      </c>
      <c r="I160">
        <f t="shared" ca="1" si="67"/>
        <v>0.22964777968517003</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t="shared" ca="1" si="64"/>
        <v>{"dy":16,"sl":8}</v>
      </c>
    </row>
    <row r="161" spans="1:40">
      <c r="A161">
        <v>16</v>
      </c>
      <c r="B161">
        <v>9</v>
      </c>
      <c r="C161">
        <f t="shared" si="55"/>
        <v>0</v>
      </c>
      <c r="D161">
        <f t="shared" ca="1" si="67"/>
        <v>9.7955613019945376E-2</v>
      </c>
      <c r="E161">
        <f t="shared" ca="1" si="67"/>
        <v>0.82968738872221826</v>
      </c>
      <c r="F161">
        <f t="shared" ca="1" si="67"/>
        <v>0.91898045446266863</v>
      </c>
      <c r="G161">
        <f t="shared" ca="1" si="67"/>
        <v>0.1829579879199662</v>
      </c>
      <c r="H161">
        <f t="shared" ca="1" si="67"/>
        <v>0.85437889280094703</v>
      </c>
      <c r="I161">
        <f t="shared" ca="1" si="67"/>
        <v>0.71616234782221266</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t="shared" ca="1" si="64"/>
        <v>{"dy":16,"sl":9}</v>
      </c>
    </row>
    <row r="162" spans="1:40">
      <c r="A162">
        <v>17</v>
      </c>
      <c r="B162">
        <v>0</v>
      </c>
      <c r="C162">
        <f t="shared" si="55"/>
        <v>0</v>
      </c>
      <c r="D162">
        <f t="shared" ref="D162:I171" ca="1" si="68">RAND()</f>
        <v>0.66202162472475712</v>
      </c>
      <c r="E162">
        <f t="shared" ca="1" si="68"/>
        <v>0.61806000872349631</v>
      </c>
      <c r="F162">
        <f t="shared" ca="1" si="68"/>
        <v>0.25527970360586938</v>
      </c>
      <c r="G162">
        <f t="shared" ca="1" si="68"/>
        <v>0.64119244911335671</v>
      </c>
      <c r="H162">
        <f t="shared" ca="1" si="68"/>
        <v>1.7403642669784114E-2</v>
      </c>
      <c r="I162">
        <f t="shared" ca="1" si="68"/>
        <v>0.50462494190395635</v>
      </c>
      <c r="M162" t="str">
        <f t="shared" ca="1" si="56"/>
        <v>지정 장비</v>
      </c>
      <c r="N162" t="e">
        <f t="shared" ca="1" si="57"/>
        <v>#VALUE!</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t="shared" ca="1" si="59"/>
        <v>#VALUE!</v>
      </c>
      <c r="U162" t="s">
        <v>82</v>
      </c>
      <c r="V162" t="s">
        <v>190</v>
      </c>
      <c r="W162">
        <v>1</v>
      </c>
      <c r="X162" t="s">
        <v>126</v>
      </c>
      <c r="Z162">
        <v>8300</v>
      </c>
      <c r="AA162" t="str">
        <f t="shared" ca="1" si="60"/>
        <v>fe</v>
      </c>
      <c r="AB162" t="s">
        <v>82</v>
      </c>
      <c r="AC162" t="s">
        <v>114</v>
      </c>
      <c r="AD162">
        <v>1</v>
      </c>
      <c r="AE162" t="s">
        <v>126</v>
      </c>
      <c r="AG162">
        <v>1000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t="shared" ca="1" si="64"/>
        <v>{"dy":17,"sl":0,"tp":"fe","vl":"Equip0102","cn":1,"pt":"GO","pr":1000}</v>
      </c>
    </row>
    <row r="163" spans="1:40">
      <c r="A163">
        <v>17</v>
      </c>
      <c r="B163">
        <v>1</v>
      </c>
      <c r="C163">
        <f t="shared" si="55"/>
        <v>0</v>
      </c>
      <c r="D163">
        <f t="shared" ca="1" si="68"/>
        <v>0.88179663454883195</v>
      </c>
      <c r="E163">
        <f t="shared" ca="1" si="68"/>
        <v>0.64221693617005549</v>
      </c>
      <c r="F163">
        <f t="shared" ca="1" si="68"/>
        <v>0.58899530213484586</v>
      </c>
      <c r="G163">
        <f t="shared" ca="1" si="68"/>
        <v>0.83116329112066989</v>
      </c>
      <c r="H163">
        <f t="shared" ca="1" si="68"/>
        <v>0.74190628480294141</v>
      </c>
      <c r="I163">
        <f t="shared" ca="1" si="68"/>
        <v>0.2602249977230161</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184</v>
      </c>
      <c r="W163">
        <v>1</v>
      </c>
      <c r="X163" t="s">
        <v>130</v>
      </c>
      <c r="Z163">
        <v>4</v>
      </c>
      <c r="AA163" t="str">
        <f t="shared" ca="1" si="60"/>
        <v>upn</v>
      </c>
      <c r="AB163" t="s">
        <v>92</v>
      </c>
      <c r="AC163">
        <v>24840</v>
      </c>
      <c r="AD163">
        <v>10</v>
      </c>
      <c r="AE163" t="s">
        <v>126</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t="shared" ca="1" si="64"/>
        <v>{"dy":17,"sl":1,"tp":"upn","vl":"24840","cn":10,"pt":"GO","pr":3000}</v>
      </c>
    </row>
    <row r="164" spans="1:40">
      <c r="A164">
        <v>17</v>
      </c>
      <c r="B164">
        <v>2</v>
      </c>
      <c r="C164">
        <f t="shared" si="55"/>
        <v>0</v>
      </c>
      <c r="D164">
        <f t="shared" ca="1" si="68"/>
        <v>0.17991449457600517</v>
      </c>
      <c r="E164">
        <f t="shared" ca="1" si="68"/>
        <v>0.22005213802946255</v>
      </c>
      <c r="F164">
        <f t="shared" ca="1" si="68"/>
        <v>0.1928274315110674</v>
      </c>
      <c r="G164">
        <f t="shared" ca="1" si="68"/>
        <v>0.74090639464194907</v>
      </c>
      <c r="H164">
        <f t="shared" ca="1" si="68"/>
        <v>0.16156892338103845</v>
      </c>
      <c r="I164">
        <f t="shared" ca="1" si="68"/>
        <v>0.44438782579974179</v>
      </c>
      <c r="M164" t="str">
        <f t="shared" ca="1" si="56"/>
        <v>안 지정 캐릭터 PP 영웅등급</v>
      </c>
      <c r="N164">
        <f t="shared" ca="1" si="57"/>
        <v>22005</v>
      </c>
      <c r="O164">
        <f t="shared" ca="1" si="58"/>
        <v>5</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1500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fe</v>
      </c>
      <c r="AB164" t="s">
        <v>82</v>
      </c>
      <c r="AC164" t="s">
        <v>428</v>
      </c>
      <c r="AD164">
        <v>1</v>
      </c>
      <c r="AE164" t="s">
        <v>444</v>
      </c>
      <c r="AG164">
        <v>3300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t="shared" ca="1" si="64"/>
        <v>{"dy":17,"sl":2,"tp":"fe","vl":"Equip2202","cn":1,"pt":"GO","pr":3300}</v>
      </c>
    </row>
    <row r="165" spans="1:40">
      <c r="A165">
        <v>17</v>
      </c>
      <c r="B165">
        <v>3</v>
      </c>
      <c r="C165">
        <f t="shared" si="55"/>
        <v>0</v>
      </c>
      <c r="D165">
        <f t="shared" ca="1" si="68"/>
        <v>0.11297114712580991</v>
      </c>
      <c r="E165">
        <f t="shared" ca="1" si="68"/>
        <v>4.3152083720090828E-2</v>
      </c>
      <c r="F165">
        <f t="shared" ca="1" si="68"/>
        <v>0.59734056645537226</v>
      </c>
      <c r="G165">
        <f t="shared" ca="1" si="68"/>
        <v>0.48913562485818685</v>
      </c>
      <c r="H165">
        <f t="shared" ca="1" si="68"/>
        <v>0.59549678804006001</v>
      </c>
      <c r="I165">
        <f t="shared" ca="1" si="68"/>
        <v>0.49281461155290163</v>
      </c>
      <c r="M165" t="str">
        <f t="shared" ca="1" si="56"/>
        <v>안 지정 캐릭터 PP 영웅등급</v>
      </c>
      <c r="N165">
        <f t="shared" ca="1" si="57"/>
        <v>4315</v>
      </c>
      <c r="O165">
        <f t="shared" ca="1" si="58"/>
        <v>3</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900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uph</v>
      </c>
      <c r="AB165" t="s">
        <v>91</v>
      </c>
      <c r="AC165">
        <v>86575</v>
      </c>
      <c r="AD165">
        <v>14</v>
      </c>
      <c r="AE165" t="s">
        <v>429</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t="shared" ca="1" si="64"/>
        <v>{"dy":17,"sl":3,"tp":"uph","vl":"86575","cn":14,"pt":"DI","pr":5}</v>
      </c>
    </row>
    <row r="166" spans="1:40">
      <c r="A166">
        <v>17</v>
      </c>
      <c r="B166">
        <v>4</v>
      </c>
      <c r="C166">
        <f t="shared" si="55"/>
        <v>0</v>
      </c>
      <c r="D166">
        <f t="shared" ca="1" si="68"/>
        <v>0.10470927635105554</v>
      </c>
      <c r="E166">
        <f t="shared" ca="1" si="68"/>
        <v>0.13785760299888195</v>
      </c>
      <c r="F166">
        <f t="shared" ca="1" si="68"/>
        <v>0.89440365285664403</v>
      </c>
      <c r="G166">
        <f t="shared" ca="1" si="68"/>
        <v>0.50048619100655423</v>
      </c>
      <c r="H166">
        <f t="shared" ca="1" si="68"/>
        <v>0.18254181982015572</v>
      </c>
      <c r="I166">
        <f t="shared" ca="1" si="68"/>
        <v>0.63533338477492252</v>
      </c>
      <c r="M166" t="str">
        <f t="shared" ca="1" si="56"/>
        <v>안 지정 캐릭터 PP 일반등급</v>
      </c>
      <c r="N166">
        <f t="shared" ca="1" si="57"/>
        <v>13785</v>
      </c>
      <c r="O166">
        <f t="shared" ca="1" si="58"/>
        <v>4</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fe</v>
      </c>
      <c r="AB166" t="s">
        <v>82</v>
      </c>
      <c r="AC166" t="s">
        <v>427</v>
      </c>
      <c r="AD166">
        <v>1</v>
      </c>
      <c r="AE166" t="s">
        <v>126</v>
      </c>
      <c r="AG166">
        <v>3100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t="shared" ca="1" si="64"/>
        <v>{"dy":17,"sl":4,"tp":"fe","vl":"Equip6101","cn":1,"pt":"GO","pr":3100}</v>
      </c>
    </row>
    <row r="167" spans="1:40">
      <c r="A167">
        <v>17</v>
      </c>
      <c r="B167">
        <v>5</v>
      </c>
      <c r="C167">
        <f t="shared" si="55"/>
        <v>0</v>
      </c>
      <c r="D167">
        <f t="shared" ca="1" si="68"/>
        <v>0.2143722515276818</v>
      </c>
      <c r="E167">
        <f t="shared" ca="1" si="68"/>
        <v>0.94788983129156601</v>
      </c>
      <c r="F167">
        <f t="shared" ca="1" si="68"/>
        <v>0.20096685196222508</v>
      </c>
      <c r="G167">
        <f t="shared" ca="1" si="68"/>
        <v>0.52738199434271238</v>
      </c>
      <c r="H167">
        <f t="shared" ca="1" si="68"/>
        <v>0.24556268291456929</v>
      </c>
      <c r="I167">
        <f t="shared" ca="1" si="68"/>
        <v>0.35554825827031844</v>
      </c>
      <c r="M167" t="str">
        <f t="shared" ca="1" si="56"/>
        <v>지정 장비</v>
      </c>
      <c r="N167" t="e">
        <f t="shared" ca="1" si="57"/>
        <v>#VALUE!</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t="e">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#VALUE!</v>
      </c>
      <c r="S167" t="e">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#VALUE!</v>
      </c>
      <c r="T167" t="e">
        <f t="shared" ca="1" si="59"/>
        <v>#VALUE!</v>
      </c>
      <c r="U167" t="s">
        <v>82</v>
      </c>
      <c r="V167" t="s">
        <v>208</v>
      </c>
      <c r="W167">
        <v>1</v>
      </c>
      <c r="X167" t="s">
        <v>126</v>
      </c>
      <c r="Z167">
        <v>3100</v>
      </c>
      <c r="AA167" t="str">
        <f t="shared" ca="1" si="60"/>
        <v>upn</v>
      </c>
      <c r="AB167" t="s">
        <v>92</v>
      </c>
      <c r="AC167">
        <v>10498</v>
      </c>
      <c r="AD167">
        <v>9</v>
      </c>
      <c r="AE167" t="s">
        <v>126</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t="shared" ca="1" si="64"/>
        <v>{"dy":17,"sl":5,"tp":"upn","vl":"10498","cn":9,"pt":"GO","pr":2700}</v>
      </c>
    </row>
    <row r="168" spans="1:40">
      <c r="A168">
        <v>17</v>
      </c>
      <c r="B168">
        <v>6</v>
      </c>
      <c r="C168">
        <f t="shared" si="55"/>
        <v>0</v>
      </c>
      <c r="D168">
        <f t="shared" ca="1" si="68"/>
        <v>0.59728342831739722</v>
      </c>
      <c r="E168">
        <f t="shared" ca="1" si="68"/>
        <v>0.93754285487826916</v>
      </c>
      <c r="F168">
        <f t="shared" ca="1" si="68"/>
        <v>0.47560843900263172</v>
      </c>
      <c r="G168">
        <f t="shared" ca="1" si="68"/>
        <v>0.97378498245342837</v>
      </c>
      <c r="H168">
        <f t="shared" ca="1" si="68"/>
        <v>0.12923764870529519</v>
      </c>
      <c r="I168">
        <f t="shared" ca="1" si="68"/>
        <v>0.34669981282658124</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183</v>
      </c>
      <c r="W168">
        <v>1</v>
      </c>
      <c r="X168" t="s">
        <v>130</v>
      </c>
      <c r="Z168">
        <v>14</v>
      </c>
      <c r="AA168" t="str">
        <f t="shared" ca="1" si="60"/>
        <v>fe</v>
      </c>
      <c r="AB168" t="s">
        <v>82</v>
      </c>
      <c r="AC168" t="s">
        <v>183</v>
      </c>
      <c r="AD168">
        <v>1</v>
      </c>
      <c r="AE168" t="s">
        <v>130</v>
      </c>
      <c r="AG168">
        <v>14</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t="shared" ca="1" si="64"/>
        <v>{"dy":17,"sl":6,"tp":"fe","vl":"Equip7201","cn":1,"pt":"DI","pr":14}</v>
      </c>
    </row>
    <row r="169" spans="1:40">
      <c r="A169">
        <v>17</v>
      </c>
      <c r="B169">
        <v>7</v>
      </c>
      <c r="C169">
        <f t="shared" si="55"/>
        <v>0</v>
      </c>
      <c r="D169">
        <f t="shared" ca="1" si="68"/>
        <v>0.50287382246789925</v>
      </c>
      <c r="E169">
        <f t="shared" ca="1" si="68"/>
        <v>0.37913837040932252</v>
      </c>
      <c r="F169">
        <f t="shared" ca="1" si="68"/>
        <v>0.24964507404134684</v>
      </c>
      <c r="G169">
        <f t="shared" ca="1" si="68"/>
        <v>0.48798073562097066</v>
      </c>
      <c r="H169">
        <f t="shared" ca="1" si="68"/>
        <v>6.3146093245307178E-2</v>
      </c>
      <c r="I169">
        <f t="shared" ca="1" si="68"/>
        <v>0.15519683962918174</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114</v>
      </c>
      <c r="W169">
        <v>1</v>
      </c>
      <c r="X169" t="s">
        <v>126</v>
      </c>
      <c r="Z169">
        <v>1000</v>
      </c>
      <c r="AA169" t="str">
        <f t="shared" ca="1" si="60"/>
        <v>fe</v>
      </c>
      <c r="AB169" t="s">
        <v>82</v>
      </c>
      <c r="AC169" t="s">
        <v>190</v>
      </c>
      <c r="AD169">
        <v>1</v>
      </c>
      <c r="AE169" t="s">
        <v>126</v>
      </c>
      <c r="AG169">
        <v>8300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t="shared" ca="1" si="64"/>
        <v>{"dy":17,"sl":7,"tp":"fe","vl":"Equip8101","cn":1,"pt":"GO","pr":8300}</v>
      </c>
    </row>
    <row r="170" spans="1:40">
      <c r="A170">
        <v>17</v>
      </c>
      <c r="B170">
        <v>8</v>
      </c>
      <c r="C170">
        <f t="shared" si="55"/>
        <v>0</v>
      </c>
      <c r="D170">
        <f t="shared" ca="1" si="68"/>
        <v>0.1532895353736673</v>
      </c>
      <c r="E170">
        <f t="shared" ca="1" si="68"/>
        <v>0.10869649461191311</v>
      </c>
      <c r="F170">
        <f t="shared" ca="1" si="68"/>
        <v>0.98387934051779502</v>
      </c>
      <c r="G170">
        <f t="shared" ca="1" si="68"/>
        <v>0.69915154287796477</v>
      </c>
      <c r="H170">
        <f t="shared" ca="1" si="68"/>
        <v>0.96510379077539277</v>
      </c>
      <c r="I170">
        <f t="shared" ca="1" si="68"/>
        <v>6.9948575874094643E-2</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fc</v>
      </c>
      <c r="AB170" t="s">
        <v>85</v>
      </c>
      <c r="AC170" t="s">
        <v>431</v>
      </c>
      <c r="AD170">
        <v>1</v>
      </c>
      <c r="AE170" t="s">
        <v>130</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t="shared" ca="1" si="64"/>
        <v>{"dy":17,"sl":8,"tp":"fc","vl":"Actor2128","cn":1,"pt":"DI","pp":229,"pr":169}</v>
      </c>
    </row>
    <row r="171" spans="1:40">
      <c r="A171">
        <v>17</v>
      </c>
      <c r="B171">
        <v>9</v>
      </c>
      <c r="C171">
        <f t="shared" si="55"/>
        <v>0</v>
      </c>
      <c r="D171">
        <f t="shared" ca="1" si="68"/>
        <v>0.36339111305285499</v>
      </c>
      <c r="E171">
        <f t="shared" ca="1" si="68"/>
        <v>0.90904488449672283</v>
      </c>
      <c r="F171">
        <f t="shared" ca="1" si="68"/>
        <v>0.3674992658262769</v>
      </c>
      <c r="G171">
        <f t="shared" ca="1" si="68"/>
        <v>0.53975130535316695</v>
      </c>
      <c r="H171">
        <f t="shared" ca="1" si="68"/>
        <v>0.51689395069425548</v>
      </c>
      <c r="I171">
        <f t="shared" ca="1" si="68"/>
        <v>7.2885109794087688E-2</v>
      </c>
      <c r="J171" t="s">
        <v>86</v>
      </c>
      <c r="K171" t="s">
        <v>433</v>
      </c>
      <c r="L171">
        <v>30</v>
      </c>
      <c r="M171" t="str">
        <f t="shared" si="56"/>
        <v>지정 캐릭터 PP</v>
      </c>
      <c r="N171" t="e">
        <f t="shared" ca="1" si="57"/>
        <v>#N/A</v>
      </c>
      <c r="O171">
        <f t="shared" ca="1" si="58"/>
        <v>30</v>
      </c>
      <c r="P171" t="str">
        <f>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DI</v>
      </c>
      <c r="Q171" t="e">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#N/A</v>
      </c>
      <c r="R171" t="e">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#N/A</v>
      </c>
      <c r="S171" t="e">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#N/A</v>
      </c>
      <c r="T171" t="e">
        <f t="shared" ca="1" si="59"/>
        <v>#N/A</v>
      </c>
      <c r="AA171" t="str">
        <f t="shared" ca="1" si="60"/>
        <v>fp</v>
      </c>
      <c r="AB171" t="s">
        <v>86</v>
      </c>
      <c r="AC171" t="s">
        <v>431</v>
      </c>
      <c r="AD171">
        <v>30</v>
      </c>
      <c r="AE171" t="s">
        <v>130</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t="shared" ca="1" si="64"/>
        <v>{"dy":17,"sl":9,"tp":"fp","vl":"Actor2128","cn":30,"pt":"DI","pp":52,"pr":24}</v>
      </c>
    </row>
    <row r="172" spans="1:40">
      <c r="A172">
        <v>18</v>
      </c>
      <c r="B172">
        <v>0</v>
      </c>
      <c r="C172">
        <f t="shared" si="55"/>
        <v>0</v>
      </c>
      <c r="D172">
        <f t="shared" ref="D172:I181" ca="1" si="69">RAND()</f>
        <v>0.90818883411868967</v>
      </c>
      <c r="E172">
        <f t="shared" ca="1" si="69"/>
        <v>5.9566466955629838E-2</v>
      </c>
      <c r="F172">
        <f t="shared" ca="1" si="69"/>
        <v>5.563225201517763E-2</v>
      </c>
      <c r="G172">
        <f t="shared" ca="1" si="69"/>
        <v>0.38755802955528518</v>
      </c>
      <c r="H172">
        <f t="shared" ca="1" si="69"/>
        <v>0.92895081409736269</v>
      </c>
      <c r="I172">
        <f t="shared" ca="1" si="69"/>
        <v>0.61049729464692559</v>
      </c>
      <c r="M172" t="str">
        <f t="shared" ca="1" si="56"/>
        <v>캐릭터 상자 일반등급</v>
      </c>
      <c r="N172" t="str">
        <f t="shared" ca="1" si="57"/>
        <v>삭제</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29</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186</v>
      </c>
      <c r="W172">
        <v>1</v>
      </c>
      <c r="X172" t="s">
        <v>126</v>
      </c>
      <c r="Z172">
        <v>7300</v>
      </c>
      <c r="AA172" t="str">
        <f t="shared" ca="1" si="60"/>
        <v>upn</v>
      </c>
      <c r="AB172" t="s">
        <v>92</v>
      </c>
      <c r="AC172">
        <v>3427</v>
      </c>
      <c r="AD172">
        <v>9</v>
      </c>
      <c r="AE172" t="s">
        <v>126</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t="shared" ca="1" si="64"/>
        <v>{"dy":18,"sl":0,"tp":"upn","vl":"3427","cn":9,"pt":"GO","pr":2700}</v>
      </c>
    </row>
    <row r="173" spans="1:40">
      <c r="A173">
        <v>18</v>
      </c>
      <c r="B173">
        <v>1</v>
      </c>
      <c r="C173">
        <f t="shared" si="55"/>
        <v>0</v>
      </c>
      <c r="D173">
        <f t="shared" ca="1" si="69"/>
        <v>0.80232660070199158</v>
      </c>
      <c r="E173">
        <f t="shared" ca="1" si="69"/>
        <v>0.72027266373336085</v>
      </c>
      <c r="F173">
        <f t="shared" ca="1" si="69"/>
        <v>0.51823154931795878</v>
      </c>
      <c r="G173">
        <f t="shared" ca="1" si="69"/>
        <v>0.38650492966447381</v>
      </c>
      <c r="H173">
        <f t="shared" ca="1" si="69"/>
        <v>0.92680207518020652</v>
      </c>
      <c r="I173">
        <f t="shared" ca="1" si="69"/>
        <v>0.48773992530697918</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e">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#VALUE!</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258</v>
      </c>
      <c r="W173">
        <v>1</v>
      </c>
      <c r="X173" t="s">
        <v>126</v>
      </c>
      <c r="Z173">
        <v>2000</v>
      </c>
      <c r="AA173" t="str">
        <f t="shared" ca="1" si="60"/>
        <v>fe</v>
      </c>
      <c r="AB173" t="s">
        <v>82</v>
      </c>
      <c r="AC173" t="s">
        <v>186</v>
      </c>
      <c r="AD173">
        <v>1</v>
      </c>
      <c r="AE173" t="s">
        <v>126</v>
      </c>
      <c r="AG173">
        <v>7300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t="shared" ca="1" si="64"/>
        <v>{"dy":18,"sl":1,"tp":"fe","vl":"Equip1302","cn":1,"pt":"GO","pr":7300}</v>
      </c>
    </row>
    <row r="174" spans="1:40">
      <c r="A174">
        <v>18</v>
      </c>
      <c r="B174">
        <v>2</v>
      </c>
      <c r="C174">
        <f t="shared" si="55"/>
        <v>0</v>
      </c>
      <c r="D174">
        <f t="shared" ca="1" si="69"/>
        <v>0.21995822641133456</v>
      </c>
      <c r="E174">
        <f t="shared" ca="1" si="69"/>
        <v>0.89567611617750098</v>
      </c>
      <c r="F174">
        <f t="shared" ca="1" si="69"/>
        <v>0.17310249244374121</v>
      </c>
      <c r="G174">
        <f t="shared" ca="1" si="69"/>
        <v>0.9148213344686138</v>
      </c>
      <c r="H174">
        <f t="shared" ca="1" si="69"/>
        <v>9.4832206209128467E-2</v>
      </c>
      <c r="I174">
        <f t="shared" ca="1" si="69"/>
        <v>0.90065187270559111</v>
      </c>
      <c r="M174" t="str">
        <f t="shared" ca="1" si="56"/>
        <v>안 지정 캐릭터 PP 영웅등급</v>
      </c>
      <c r="N174">
        <f t="shared" ca="1" si="57"/>
        <v>89567</v>
      </c>
      <c r="O174">
        <f t="shared" ca="1" si="58"/>
        <v>13</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3900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fe</v>
      </c>
      <c r="AB174" t="s">
        <v>82</v>
      </c>
      <c r="AC174" t="s">
        <v>252</v>
      </c>
      <c r="AD174">
        <v>1</v>
      </c>
      <c r="AE174" t="s">
        <v>126</v>
      </c>
      <c r="AG174">
        <v>1500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t="shared" ca="1" si="64"/>
        <v>{"dy":18,"sl":2,"tp":"fe","vl":"Equip5101","cn":1,"pt":"GO","pr":1500}</v>
      </c>
    </row>
    <row r="175" spans="1:40">
      <c r="A175">
        <v>18</v>
      </c>
      <c r="B175">
        <v>3</v>
      </c>
      <c r="C175">
        <f t="shared" si="55"/>
        <v>0</v>
      </c>
      <c r="D175">
        <f t="shared" ca="1" si="69"/>
        <v>0.42531411254885565</v>
      </c>
      <c r="E175">
        <f t="shared" ca="1" si="69"/>
        <v>0.67948865128468638</v>
      </c>
      <c r="F175">
        <f t="shared" ca="1" si="69"/>
        <v>0.91194512262989291</v>
      </c>
      <c r="G175">
        <f t="shared" ca="1" si="69"/>
        <v>0.87350628497329419</v>
      </c>
      <c r="H175">
        <f t="shared" ca="1" si="69"/>
        <v>0.11953372258855377</v>
      </c>
      <c r="I175">
        <f t="shared" ca="1" si="69"/>
        <v>0.77379096717324125</v>
      </c>
      <c r="M175" t="str">
        <f t="shared" ca="1" si="56"/>
        <v>안 지정 캐릭터 PP 일반등급</v>
      </c>
      <c r="N175">
        <f t="shared" ca="1" si="57"/>
        <v>67948</v>
      </c>
      <c r="O175">
        <f t="shared" ca="1" si="58"/>
        <v>11</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3300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85725</v>
      </c>
      <c r="AD175">
        <v>14</v>
      </c>
      <c r="AE175" t="s">
        <v>126</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t="shared" ca="1" si="64"/>
        <v>{"dy":18,"sl":3,"tp":"upn","vl":"85725","cn":14,"pt":"GO","pr":4200}</v>
      </c>
    </row>
    <row r="176" spans="1:40">
      <c r="A176">
        <v>18</v>
      </c>
      <c r="B176">
        <v>4</v>
      </c>
      <c r="C176">
        <f t="shared" si="55"/>
        <v>0</v>
      </c>
      <c r="D176">
        <f t="shared" ca="1" si="69"/>
        <v>0.24807978981209089</v>
      </c>
      <c r="E176">
        <f t="shared" ca="1" si="69"/>
        <v>2.5893464565730939E-2</v>
      </c>
      <c r="F176">
        <f t="shared" ca="1" si="69"/>
        <v>0.29689771751342653</v>
      </c>
      <c r="G176">
        <f t="shared" ca="1" si="69"/>
        <v>0.4096534986684045</v>
      </c>
      <c r="H176">
        <f t="shared" ca="1" si="69"/>
        <v>0.98113969125023759</v>
      </c>
      <c r="I176">
        <f t="shared" ca="1" si="69"/>
        <v>0.24077993259562647</v>
      </c>
      <c r="M176" t="str">
        <f t="shared" ca="1" si="56"/>
        <v>안 지정 캐릭터 PP 일반등급</v>
      </c>
      <c r="N176">
        <f t="shared" ca="1" si="57"/>
        <v>2589</v>
      </c>
      <c r="O176">
        <f t="shared" ca="1" si="58"/>
        <v>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900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fe</v>
      </c>
      <c r="AB176" t="s">
        <v>82</v>
      </c>
      <c r="AC176" t="s">
        <v>430</v>
      </c>
      <c r="AD176">
        <v>1</v>
      </c>
      <c r="AE176" t="s">
        <v>130</v>
      </c>
      <c r="AF176">
        <v>179</v>
      </c>
      <c r="AG176">
        <v>129</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전설</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t="shared" ca="1" si="64"/>
        <v>{"dy":18,"sl":4,"tp":"fe","vl":"Equip3401","cn":1,"pt":"DI","pp":179,"pr":129}</v>
      </c>
    </row>
    <row r="177" spans="1:40">
      <c r="A177">
        <v>18</v>
      </c>
      <c r="B177">
        <v>5</v>
      </c>
      <c r="C177">
        <f t="shared" si="55"/>
        <v>0</v>
      </c>
      <c r="D177">
        <f t="shared" ca="1" si="69"/>
        <v>0.34784486262703285</v>
      </c>
      <c r="E177">
        <f t="shared" ca="1" si="69"/>
        <v>1.1053479705768643E-2</v>
      </c>
      <c r="F177">
        <f t="shared" ca="1" si="69"/>
        <v>0.20111982088993896</v>
      </c>
      <c r="G177">
        <f t="shared" ca="1" si="69"/>
        <v>0.57106376749177701</v>
      </c>
      <c r="H177">
        <f t="shared" ca="1" si="69"/>
        <v>0.60658078993469056</v>
      </c>
      <c r="I177">
        <f t="shared" ca="1" si="69"/>
        <v>0.68220746912061525</v>
      </c>
      <c r="M177" t="str">
        <f t="shared" ca="1" si="56"/>
        <v>지정 장비</v>
      </c>
      <c r="N177" t="e">
        <f t="shared" ca="1" si="57"/>
        <v>#VALUE!</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t="e">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#VALUE!</v>
      </c>
      <c r="S177" t="e">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#VALUE!</v>
      </c>
      <c r="T177" t="e">
        <f t="shared" ca="1" si="59"/>
        <v>#VALUE!</v>
      </c>
      <c r="U177" t="s">
        <v>82</v>
      </c>
      <c r="V177" t="s">
        <v>252</v>
      </c>
      <c r="W177">
        <v>1</v>
      </c>
      <c r="X177" t="s">
        <v>126</v>
      </c>
      <c r="Z177">
        <v>1500</v>
      </c>
      <c r="AA177" t="str">
        <f t="shared" ca="1" si="60"/>
        <v>fe</v>
      </c>
      <c r="AB177" t="s">
        <v>82</v>
      </c>
      <c r="AC177" t="s">
        <v>185</v>
      </c>
      <c r="AD177">
        <v>1</v>
      </c>
      <c r="AE177" t="s">
        <v>126</v>
      </c>
      <c r="AG177">
        <v>3600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t="shared" ca="1" si="64"/>
        <v>{"dy":18,"sl":5,"tp":"fe","vl":"Equip6102","cn":1,"pt":"GO","pr":3600}</v>
      </c>
    </row>
    <row r="178" spans="1:40">
      <c r="A178">
        <v>18</v>
      </c>
      <c r="B178">
        <v>6</v>
      </c>
      <c r="C178">
        <f t="shared" si="55"/>
        <v>0</v>
      </c>
      <c r="D178">
        <f t="shared" ca="1" si="69"/>
        <v>0.70673021919379775</v>
      </c>
      <c r="E178">
        <f t="shared" ca="1" si="69"/>
        <v>0.1818007279492756</v>
      </c>
      <c r="F178">
        <f t="shared" ca="1" si="69"/>
        <v>0.75412484586174744</v>
      </c>
      <c r="G178">
        <f t="shared" ca="1" si="69"/>
        <v>0.39288688698170193</v>
      </c>
      <c r="H178">
        <f t="shared" ca="1" si="69"/>
        <v>0.99352888014655749</v>
      </c>
      <c r="I178">
        <f t="shared" ca="1" si="69"/>
        <v>0.57885585113475668</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185</v>
      </c>
      <c r="W178">
        <v>1</v>
      </c>
      <c r="X178" t="s">
        <v>126</v>
      </c>
      <c r="Z178">
        <v>3600</v>
      </c>
      <c r="AA178" t="str">
        <f t="shared" ca="1" si="60"/>
        <v>uph</v>
      </c>
      <c r="AB178" t="s">
        <v>91</v>
      </c>
      <c r="AC178">
        <v>22126</v>
      </c>
      <c r="AD178">
        <v>10</v>
      </c>
      <c r="AE178" t="s">
        <v>126</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t="shared" ca="1" si="64"/>
        <v>{"dy":18,"sl":6,"tp":"uph","vl":"22126","cn":10,"pt":"GO","pr":3000}</v>
      </c>
    </row>
    <row r="179" spans="1:40">
      <c r="A179">
        <v>18</v>
      </c>
      <c r="B179">
        <v>7</v>
      </c>
      <c r="C179">
        <f t="shared" si="55"/>
        <v>0</v>
      </c>
      <c r="D179">
        <f t="shared" ca="1" si="69"/>
        <v>0.16095298331069541</v>
      </c>
      <c r="E179">
        <f t="shared" ca="1" si="69"/>
        <v>0.34265066301942659</v>
      </c>
      <c r="F179">
        <f t="shared" ca="1" si="69"/>
        <v>0.27079322017215846</v>
      </c>
      <c r="G179">
        <f t="shared" ca="1" si="69"/>
        <v>0.32662539524388723</v>
      </c>
      <c r="H179">
        <f t="shared" ca="1" si="69"/>
        <v>0.1370087974176758</v>
      </c>
      <c r="I179">
        <f t="shared" ca="1" si="69"/>
        <v>0.13437282921140992</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302</v>
      </c>
      <c r="W179">
        <v>1</v>
      </c>
      <c r="X179" t="s">
        <v>126</v>
      </c>
      <c r="Z179">
        <v>4500</v>
      </c>
      <c r="AA179" t="str">
        <f t="shared" ca="1" si="60"/>
        <v>fe</v>
      </c>
      <c r="AB179" t="s">
        <v>82</v>
      </c>
      <c r="AC179" t="s">
        <v>302</v>
      </c>
      <c r="AD179">
        <v>1</v>
      </c>
      <c r="AE179" t="s">
        <v>126</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t="shared" ca="1" si="64"/>
        <v>{"dy":18,"sl":7,"tp":"fe","vl":"Equip8001","cn":1,"pt":"GO","pr":4500}</v>
      </c>
    </row>
    <row r="180" spans="1:40">
      <c r="A180">
        <v>18</v>
      </c>
      <c r="B180">
        <v>8</v>
      </c>
      <c r="C180">
        <f t="shared" si="55"/>
        <v>0</v>
      </c>
      <c r="D180">
        <f t="shared" ca="1" si="69"/>
        <v>0.59507504629341779</v>
      </c>
      <c r="E180">
        <f t="shared" ca="1" si="69"/>
        <v>0.37708585552201179</v>
      </c>
      <c r="F180">
        <f t="shared" ca="1" si="69"/>
        <v>3.6742538553400705E-2</v>
      </c>
      <c r="G180">
        <f t="shared" ca="1" si="69"/>
        <v>0.67326725498891782</v>
      </c>
      <c r="H180">
        <f t="shared" ca="1" si="69"/>
        <v>0.70367913725014386</v>
      </c>
      <c r="I180">
        <f t="shared" ca="1" si="69"/>
        <v>0.91074946432185477</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fc</v>
      </c>
      <c r="AB180" t="s">
        <v>85</v>
      </c>
      <c r="AC180" t="s">
        <v>432</v>
      </c>
      <c r="AD180">
        <v>1</v>
      </c>
      <c r="AE180" t="s">
        <v>130</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t="shared" ca="1" si="64"/>
        <v>{"dy":18,"sl":8,"tp":"fc","vl":"Actor1141","cn":1,"pt":"DI","pp":219,"pr":159}</v>
      </c>
    </row>
    <row r="181" spans="1:40">
      <c r="A181">
        <v>18</v>
      </c>
      <c r="B181">
        <v>9</v>
      </c>
      <c r="C181">
        <f t="shared" si="55"/>
        <v>0</v>
      </c>
      <c r="D181">
        <f t="shared" ca="1" si="69"/>
        <v>3.8055097038367625E-2</v>
      </c>
      <c r="E181">
        <f t="shared" ca="1" si="69"/>
        <v>0.10001543337290453</v>
      </c>
      <c r="F181">
        <f t="shared" ca="1" si="69"/>
        <v>0.19948316258656507</v>
      </c>
      <c r="G181">
        <f t="shared" ca="1" si="69"/>
        <v>0.66859446078205076</v>
      </c>
      <c r="H181">
        <f t="shared" ca="1" si="69"/>
        <v>0.48736715415710641</v>
      </c>
      <c r="I181">
        <f t="shared" ca="1" si="69"/>
        <v>4.1131462140246988E-2</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fp</v>
      </c>
      <c r="AB181" t="s">
        <v>86</v>
      </c>
      <c r="AC181" t="s">
        <v>432</v>
      </c>
      <c r="AD181">
        <v>75</v>
      </c>
      <c r="AE181" t="s">
        <v>130</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t="shared" ca="1" si="64"/>
        <v>{"dy":18,"sl":9,"tp":"fp","vl":"Actor1141","cn":75,"pt":"DI","pp":172,"pr":69}</v>
      </c>
    </row>
    <row r="182" spans="1:40">
      <c r="A182">
        <v>19</v>
      </c>
      <c r="B182">
        <v>0</v>
      </c>
      <c r="C182">
        <f t="shared" si="55"/>
        <v>0</v>
      </c>
      <c r="D182">
        <f t="shared" ref="D182:I191" ca="1" si="70">RAND()</f>
        <v>0.22761696327958203</v>
      </c>
      <c r="E182">
        <f t="shared" ca="1" si="70"/>
        <v>0.55204404412334829</v>
      </c>
      <c r="F182">
        <f t="shared" ca="1" si="70"/>
        <v>0.50746749842481809</v>
      </c>
      <c r="G182">
        <f t="shared" ca="1" si="70"/>
        <v>0.2926135932702858</v>
      </c>
      <c r="H182">
        <f t="shared" ca="1" si="70"/>
        <v>0.22133597343932576</v>
      </c>
      <c r="I182">
        <f t="shared" ca="1" si="70"/>
        <v>0.13086459990642174</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e">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#VALUE!</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297</v>
      </c>
      <c r="W182">
        <v>1</v>
      </c>
      <c r="X182" t="s">
        <v>126</v>
      </c>
      <c r="Z182">
        <v>1300</v>
      </c>
      <c r="AA182" t="str">
        <f t="shared" ca="1" si="60"/>
        <v>fe</v>
      </c>
      <c r="AB182" t="s">
        <v>82</v>
      </c>
      <c r="AC182" t="s">
        <v>297</v>
      </c>
      <c r="AD182">
        <v>1</v>
      </c>
      <c r="AE182" t="s">
        <v>126</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t="shared" ca="1" si="64"/>
        <v>{"dy":19,"sl":0,"tp":"fe","vl":"Equip2101","cn":1,"pt":"GO","pr":1300}</v>
      </c>
    </row>
    <row r="183" spans="1:40">
      <c r="A183">
        <v>19</v>
      </c>
      <c r="B183">
        <v>1</v>
      </c>
      <c r="C183">
        <f t="shared" si="55"/>
        <v>0</v>
      </c>
      <c r="D183">
        <f t="shared" ca="1" si="70"/>
        <v>0.92595752816956423</v>
      </c>
      <c r="E183">
        <f t="shared" ca="1" si="70"/>
        <v>0.45894371862956229</v>
      </c>
      <c r="F183">
        <f t="shared" ca="1" si="70"/>
        <v>0.24058487525010164</v>
      </c>
      <c r="G183">
        <f t="shared" ca="1" si="70"/>
        <v>0.40955448712695208</v>
      </c>
      <c r="H183">
        <f t="shared" ca="1" si="70"/>
        <v>0.74011150300780459</v>
      </c>
      <c r="I183">
        <f t="shared" ca="1" si="70"/>
        <v>0.3114866768876593</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e">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#VALUE!</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249</v>
      </c>
      <c r="W183">
        <v>1</v>
      </c>
      <c r="X183" t="s">
        <v>130</v>
      </c>
      <c r="Z183">
        <v>15</v>
      </c>
      <c r="AA183" t="str">
        <f t="shared" ca="1" si="60"/>
        <v>fe</v>
      </c>
      <c r="AB183" t="s">
        <v>82</v>
      </c>
      <c r="AC183" t="s">
        <v>249</v>
      </c>
      <c r="AD183">
        <v>1</v>
      </c>
      <c r="AE183" t="s">
        <v>130</v>
      </c>
      <c r="AG183">
        <v>15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t="shared" ca="1" si="64"/>
        <v>{"dy":19,"sl":1,"tp":"fe","vl":"Equip7202","cn":1,"pt":"DI","pr":15}</v>
      </c>
    </row>
    <row r="184" spans="1:40">
      <c r="A184">
        <v>19</v>
      </c>
      <c r="B184">
        <v>2</v>
      </c>
      <c r="C184">
        <f t="shared" si="55"/>
        <v>0</v>
      </c>
      <c r="D184">
        <f t="shared" ca="1" si="70"/>
        <v>0.33319296957750533</v>
      </c>
      <c r="E184">
        <f t="shared" ca="1" si="70"/>
        <v>0.32816885501827586</v>
      </c>
      <c r="F184">
        <f t="shared" ca="1" si="70"/>
        <v>0.3193402112675342</v>
      </c>
      <c r="G184">
        <f t="shared" ca="1" si="70"/>
        <v>0.19394343316932461</v>
      </c>
      <c r="H184">
        <f t="shared" ca="1" si="70"/>
        <v>0.23166408432178798</v>
      </c>
      <c r="I184">
        <f t="shared" ca="1" si="70"/>
        <v>0.11800834337591226</v>
      </c>
      <c r="M184" t="str">
        <f t="shared" ca="1" si="56"/>
        <v>안 지정 캐릭터 PP 영웅등급</v>
      </c>
      <c r="N184">
        <f t="shared" ca="1" si="57"/>
        <v>32816</v>
      </c>
      <c r="O184">
        <f t="shared" ca="1" si="58"/>
        <v>6</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1800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fe</v>
      </c>
      <c r="AB184" t="s">
        <v>82</v>
      </c>
      <c r="AC184" t="s">
        <v>244</v>
      </c>
      <c r="AD184">
        <v>1</v>
      </c>
      <c r="AE184" t="s">
        <v>126</v>
      </c>
      <c r="AG184">
        <v>7100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t="shared" ca="1" si="64"/>
        <v>{"dy":19,"sl":2,"tp":"fe","vl":"Equip1301","cn":1,"pt":"GO","pr":7100}</v>
      </c>
    </row>
    <row r="185" spans="1:40">
      <c r="A185">
        <v>19</v>
      </c>
      <c r="B185">
        <v>3</v>
      </c>
      <c r="C185">
        <f t="shared" si="55"/>
        <v>0</v>
      </c>
      <c r="D185">
        <f t="shared" ca="1" si="70"/>
        <v>0.16627849929543992</v>
      </c>
      <c r="E185">
        <f t="shared" ca="1" si="70"/>
        <v>0.19281862878628475</v>
      </c>
      <c r="F185">
        <f t="shared" ca="1" si="70"/>
        <v>0.52842133593578644</v>
      </c>
      <c r="G185">
        <f t="shared" ca="1" si="70"/>
        <v>0.51329066508799115</v>
      </c>
      <c r="H185">
        <f t="shared" ca="1" si="70"/>
        <v>0.37160377573874581</v>
      </c>
      <c r="I185">
        <f t="shared" ca="1" si="70"/>
        <v>0.97919943968961587</v>
      </c>
      <c r="M185" t="str">
        <f t="shared" ca="1" si="56"/>
        <v>안 지정 캐릭터 PP 영웅등급</v>
      </c>
      <c r="N185">
        <f t="shared" ca="1" si="57"/>
        <v>19281</v>
      </c>
      <c r="O185">
        <f t="shared" ca="1" si="58"/>
        <v>5</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1500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t="shared" ca="1" si="64"/>
        <v>{"dy":19,"sl":3,"tp":"upn","vl":"13618","cn":9,"pt":"GO","pr":2700}</v>
      </c>
    </row>
    <row r="186" spans="1:40">
      <c r="A186">
        <v>19</v>
      </c>
      <c r="B186">
        <v>4</v>
      </c>
      <c r="C186">
        <f t="shared" si="55"/>
        <v>0</v>
      </c>
      <c r="D186">
        <f t="shared" ca="1" si="70"/>
        <v>0.67731829588119674</v>
      </c>
      <c r="E186">
        <f t="shared" ca="1" si="70"/>
        <v>0.80635951270261419</v>
      </c>
      <c r="F186">
        <f t="shared" ca="1" si="70"/>
        <v>0.96844963918462623</v>
      </c>
      <c r="G186">
        <f t="shared" ca="1" si="70"/>
        <v>0.90594839732355958</v>
      </c>
      <c r="H186">
        <f t="shared" ca="1" si="70"/>
        <v>0.44369320703815274</v>
      </c>
      <c r="I186">
        <f t="shared" ca="1" si="70"/>
        <v>0.72895473344282424</v>
      </c>
      <c r="M186" t="str">
        <f t="shared" ca="1" si="56"/>
        <v>안 지정 캐릭터 PP 일반등급</v>
      </c>
      <c r="N186">
        <f t="shared" ca="1" si="57"/>
        <v>80635</v>
      </c>
      <c r="O186">
        <f t="shared" ca="1" si="58"/>
        <v>12</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3600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fe</v>
      </c>
      <c r="AB186" t="s">
        <v>82</v>
      </c>
      <c r="AC186" t="s">
        <v>182</v>
      </c>
      <c r="AD186">
        <v>1</v>
      </c>
      <c r="AE186" t="s">
        <v>126</v>
      </c>
      <c r="AG186">
        <v>5200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t="shared" ca="1" si="64"/>
        <v>{"dy":19,"sl":4,"tp":"fe","vl":"Equip8002","cn":1,"pt":"GO","pr":5200}</v>
      </c>
    </row>
    <row r="187" spans="1:40">
      <c r="A187">
        <v>19</v>
      </c>
      <c r="B187">
        <v>5</v>
      </c>
      <c r="C187">
        <f t="shared" si="55"/>
        <v>0</v>
      </c>
      <c r="D187">
        <f t="shared" ca="1" si="70"/>
        <v>0.82062793641956222</v>
      </c>
      <c r="E187">
        <f t="shared" ca="1" si="70"/>
        <v>0.5072286559976118</v>
      </c>
      <c r="F187">
        <f t="shared" ca="1" si="70"/>
        <v>0.61359221217974802</v>
      </c>
      <c r="G187">
        <f t="shared" ca="1" si="70"/>
        <v>0.42456733112425526</v>
      </c>
      <c r="H187">
        <f t="shared" ca="1" si="70"/>
        <v>0.63610343542575787</v>
      </c>
      <c r="I187">
        <f t="shared" ca="1" si="70"/>
        <v>0.82217486976999787</v>
      </c>
      <c r="M187" t="str">
        <f t="shared" ca="1" si="56"/>
        <v>안 지정 캐릭터 PP 일반등급</v>
      </c>
      <c r="N187">
        <f t="shared" ca="1" si="57"/>
        <v>50722</v>
      </c>
      <c r="O187">
        <f t="shared" ca="1" si="58"/>
        <v>9</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2700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244</v>
      </c>
      <c r="W187">
        <v>1</v>
      </c>
      <c r="X187" t="s">
        <v>126</v>
      </c>
      <c r="Z187">
        <v>7100</v>
      </c>
      <c r="AA187" t="str">
        <f t="shared" ca="1" si="60"/>
        <v>uph</v>
      </c>
      <c r="AB187" t="s">
        <v>91</v>
      </c>
      <c r="AC187">
        <v>57917</v>
      </c>
      <c r="AD187">
        <v>12</v>
      </c>
      <c r="AE187" t="s">
        <v>126</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t="shared" ca="1" si="64"/>
        <v>{"dy":19,"sl":5,"tp":"uph","vl":"57917","cn":12,"pt":"GO","pr":3600}</v>
      </c>
    </row>
    <row r="188" spans="1:40">
      <c r="A188">
        <v>19</v>
      </c>
      <c r="B188">
        <v>6</v>
      </c>
      <c r="C188">
        <f t="shared" si="55"/>
        <v>0</v>
      </c>
      <c r="D188">
        <f t="shared" ca="1" si="70"/>
        <v>0.42684773155017586</v>
      </c>
      <c r="E188">
        <f t="shared" ca="1" si="70"/>
        <v>0.89545735784384439</v>
      </c>
      <c r="F188">
        <f t="shared" ca="1" si="70"/>
        <v>0.58819883300531861</v>
      </c>
      <c r="G188">
        <f t="shared" ca="1" si="70"/>
        <v>6.3113260610898059E-2</v>
      </c>
      <c r="H188">
        <f t="shared" ca="1" si="70"/>
        <v>8.5186564512400476E-2</v>
      </c>
      <c r="I188">
        <f t="shared" ca="1" si="70"/>
        <v>0.35142181064289701</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DI</v>
      </c>
      <c r="Q188" t="e">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#VALUE!</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111</v>
      </c>
      <c r="W188">
        <v>1</v>
      </c>
      <c r="X188" t="s">
        <v>126</v>
      </c>
      <c r="Z188">
        <v>3300</v>
      </c>
      <c r="AA188" t="str">
        <f t="shared" ca="1" si="60"/>
        <v>fe</v>
      </c>
      <c r="AB188" t="s">
        <v>82</v>
      </c>
      <c r="AC188" t="s">
        <v>204</v>
      </c>
      <c r="AD188">
        <v>1</v>
      </c>
      <c r="AE188" t="s">
        <v>126</v>
      </c>
      <c r="AG188">
        <v>1800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t="shared" ca="1" si="64"/>
        <v>{"dy":19,"sl":6,"tp":"fe","vl":"Equip7001","cn":1,"pt":"GO","pr":1800}</v>
      </c>
    </row>
    <row r="189" spans="1:40">
      <c r="A189">
        <v>19</v>
      </c>
      <c r="B189">
        <v>7</v>
      </c>
      <c r="C189">
        <f t="shared" si="55"/>
        <v>0</v>
      </c>
      <c r="D189">
        <f t="shared" ca="1" si="70"/>
        <v>0.81227044817653071</v>
      </c>
      <c r="E189">
        <f t="shared" ca="1" si="70"/>
        <v>0.81073198879481068</v>
      </c>
      <c r="F189">
        <f t="shared" ca="1" si="70"/>
        <v>0.86717708609581889</v>
      </c>
      <c r="G189">
        <f t="shared" ca="1" si="70"/>
        <v>0.4010156745636142</v>
      </c>
      <c r="H189">
        <f t="shared" ca="1" si="70"/>
        <v>0.30710195052637901</v>
      </c>
      <c r="I189">
        <f t="shared" ca="1" si="70"/>
        <v>0.12452050453342201</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182</v>
      </c>
      <c r="W189">
        <v>1</v>
      </c>
      <c r="X189" t="s">
        <v>126</v>
      </c>
      <c r="Z189">
        <v>5200</v>
      </c>
      <c r="AA189" t="str">
        <f t="shared" ca="1" si="60"/>
        <v>upn</v>
      </c>
      <c r="AB189" t="s">
        <v>92</v>
      </c>
      <c r="AC189">
        <v>52601</v>
      </c>
      <c r="AD189">
        <v>11</v>
      </c>
      <c r="AE189" t="s">
        <v>126</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0.92930778945035997</v>
      </c>
      <c r="E190">
        <f t="shared" ca="1" si="70"/>
        <v>0.67731968776501472</v>
      </c>
      <c r="F190">
        <f t="shared" ca="1" si="70"/>
        <v>0.97740762224085953</v>
      </c>
      <c r="G190">
        <f t="shared" ca="1" si="70"/>
        <v>0.53229697851826374</v>
      </c>
      <c r="H190">
        <f t="shared" ca="1" si="70"/>
        <v>0.24334487286702555</v>
      </c>
      <c r="I190">
        <f t="shared" ca="1" si="70"/>
        <v>0.56345543911948004</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437</v>
      </c>
      <c r="AD190">
        <v>1</v>
      </c>
      <c r="AE190" t="s">
        <v>130</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t="shared" ca="1" si="64"/>
        <v>{"dy":19,"sl":8,"tp":"fl1","vl":"Actor1002","cn":1,"pt":"DI","pp":64,"pr":49}</v>
      </c>
    </row>
    <row r="191" spans="1:40">
      <c r="A191">
        <v>19</v>
      </c>
      <c r="B191">
        <v>9</v>
      </c>
      <c r="C191">
        <f t="shared" si="55"/>
        <v>0</v>
      </c>
      <c r="D191">
        <f t="shared" ca="1" si="70"/>
        <v>0.1336842845159405</v>
      </c>
      <c r="E191">
        <f t="shared" ca="1" si="70"/>
        <v>0.51761527446842004</v>
      </c>
      <c r="F191">
        <f t="shared" ca="1" si="70"/>
        <v>0.74705717914203917</v>
      </c>
      <c r="G191">
        <f t="shared" ca="1" si="70"/>
        <v>0.15229985285497294</v>
      </c>
      <c r="H191">
        <f t="shared" ca="1" si="70"/>
        <v>0.1590639868265582</v>
      </c>
      <c r="I191">
        <f t="shared" ca="1" si="70"/>
        <v>0.40241241509887271</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t="shared" ca="1" si="64"/>
        <v>{"dy":19,"sl":9}</v>
      </c>
    </row>
    <row r="192" spans="1:40">
      <c r="A192">
        <v>20</v>
      </c>
      <c r="B192">
        <v>0</v>
      </c>
      <c r="C192">
        <f t="shared" si="55"/>
        <v>0</v>
      </c>
      <c r="D192">
        <f t="shared" ref="D192:I201" ca="1" si="71">RAND()</f>
        <v>0.67697444160017239</v>
      </c>
      <c r="E192">
        <f t="shared" ca="1" si="71"/>
        <v>0.21122679036183345</v>
      </c>
      <c r="F192">
        <f t="shared" ca="1" si="71"/>
        <v>0.91086080162301564</v>
      </c>
      <c r="G192">
        <f t="shared" ca="1" si="71"/>
        <v>0.3232659029058238</v>
      </c>
      <c r="H192">
        <f t="shared" ca="1" si="71"/>
        <v>0.53013350867912801</v>
      </c>
      <c r="I192">
        <f t="shared" ca="1" si="71"/>
        <v>0.63907608571187158</v>
      </c>
      <c r="M192" t="str">
        <f t="shared" ca="1" si="56"/>
        <v>지정 장비</v>
      </c>
      <c r="N192" t="e">
        <f t="shared" ca="1" si="57"/>
        <v>#VALUE!</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e">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#VALUE!</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t="shared" ca="1" si="59"/>
        <v>#VALUE!</v>
      </c>
      <c r="U192" t="s">
        <v>82</v>
      </c>
      <c r="V192" t="s">
        <v>193</v>
      </c>
      <c r="W192">
        <v>1</v>
      </c>
      <c r="X192" t="s">
        <v>126</v>
      </c>
      <c r="Z192">
        <v>1200</v>
      </c>
      <c r="AA192" t="str">
        <f t="shared" ca="1" si="60"/>
        <v>upn</v>
      </c>
      <c r="AB192" t="s">
        <v>92</v>
      </c>
      <c r="AC192">
        <v>69160</v>
      </c>
      <c r="AD192">
        <v>9</v>
      </c>
      <c r="AE192" t="s">
        <v>461</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t="shared" ca="1" si="64"/>
        <v>{"dy":20,"sl":0,"tp":"upn","vl":"69160","cn":9,"pt":"GO","pr":2700}</v>
      </c>
    </row>
    <row r="193" spans="1:40">
      <c r="A193">
        <v>20</v>
      </c>
      <c r="B193">
        <v>1</v>
      </c>
      <c r="C193">
        <f t="shared" si="55"/>
        <v>0</v>
      </c>
      <c r="D193">
        <f t="shared" ca="1" si="71"/>
        <v>3.6958464317465856E-2</v>
      </c>
      <c r="E193">
        <f t="shared" ca="1" si="71"/>
        <v>0.88962927814745241</v>
      </c>
      <c r="F193">
        <f t="shared" ca="1" si="71"/>
        <v>0.16684064281637667</v>
      </c>
      <c r="G193">
        <f t="shared" ca="1" si="71"/>
        <v>0.59644885837601169</v>
      </c>
      <c r="H193">
        <f t="shared" ca="1" si="71"/>
        <v>0.12627317009707351</v>
      </c>
      <c r="I193">
        <f t="shared" ca="1" si="71"/>
        <v>0.94176768321657311</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280</v>
      </c>
      <c r="W193">
        <v>1</v>
      </c>
      <c r="X193" t="s">
        <v>130</v>
      </c>
      <c r="Z193">
        <v>5</v>
      </c>
      <c r="AA193" t="str">
        <f t="shared" ca="1" si="60"/>
        <v>fe</v>
      </c>
      <c r="AB193" t="s">
        <v>82</v>
      </c>
      <c r="AC193" t="s">
        <v>280</v>
      </c>
      <c r="AD193">
        <v>1</v>
      </c>
      <c r="AE193" t="s">
        <v>130</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t="shared" ca="1" si="64"/>
        <v>{"dy":20,"sl":1,"tp":"fe","vl":"Equip5202","cn":1,"pt":"DI","pr":5}</v>
      </c>
    </row>
    <row r="194" spans="1:40">
      <c r="A194">
        <v>20</v>
      </c>
      <c r="B194">
        <v>2</v>
      </c>
      <c r="C194">
        <f t="shared" ref="C194:C257" si="72">IF(B194&lt;=9,0,
IF(B194=10,1,2))</f>
        <v>0</v>
      </c>
      <c r="D194">
        <f t="shared" ca="1" si="71"/>
        <v>0.53266131038500208</v>
      </c>
      <c r="E194">
        <f t="shared" ca="1" si="71"/>
        <v>4.2961210119155657E-3</v>
      </c>
      <c r="F194">
        <f t="shared" ca="1" si="71"/>
        <v>0.47972044713228446</v>
      </c>
      <c r="G194">
        <f t="shared" ca="1" si="71"/>
        <v>0.67094806319953915</v>
      </c>
      <c r="H194">
        <f t="shared" ca="1" si="71"/>
        <v>1.3097186112785653E-2</v>
      </c>
      <c r="I194">
        <f t="shared" ca="1" si="71"/>
        <v>9.6877763610965228E-2</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429</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900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upn</v>
      </c>
      <c r="AB194" t="s">
        <v>92</v>
      </c>
      <c r="AC194">
        <v>81403</v>
      </c>
      <c r="AD194">
        <v>13</v>
      </c>
      <c r="AE194" t="s">
        <v>452</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 t="shared" si="72"/>
        <v>0</v>
      </c>
      <c r="D195">
        <f t="shared" ca="1" si="71"/>
        <v>0.85636251412112985</v>
      </c>
      <c r="E195">
        <f t="shared" ca="1" si="71"/>
        <v>0.30660613060877517</v>
      </c>
      <c r="F195">
        <f t="shared" ca="1" si="71"/>
        <v>0.78706464755062233</v>
      </c>
      <c r="G195">
        <f t="shared" ca="1" si="71"/>
        <v>0.18155571830563844</v>
      </c>
      <c r="H195">
        <f t="shared" ca="1" si="71"/>
        <v>0.5861587079367</v>
      </c>
      <c r="I195">
        <f t="shared" ca="1" si="71"/>
        <v>0.23961181865504588</v>
      </c>
      <c r="M195" t="str">
        <f t="shared" ca="1" si="73"/>
        <v>안 지정 캐릭터 PP 일반등급</v>
      </c>
      <c r="N195">
        <f t="shared" ca="1" si="74"/>
        <v>30660</v>
      </c>
      <c r="O195">
        <f t="shared" ca="1" si="75"/>
        <v>6</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1800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fe</v>
      </c>
      <c r="AB195" t="s">
        <v>82</v>
      </c>
      <c r="AC195" t="s">
        <v>193</v>
      </c>
      <c r="AD195">
        <v>1</v>
      </c>
      <c r="AE195" t="s">
        <v>126</v>
      </c>
      <c r="AG195">
        <v>1200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t="shared" ca="1" si="81"/>
        <v>{"dy":20,"sl":3,"tp":"fe","vl":"Equip2102","cn":1,"pt":"GO","pr":1200}</v>
      </c>
    </row>
    <row r="196" spans="1:40">
      <c r="A196">
        <v>20</v>
      </c>
      <c r="B196">
        <v>4</v>
      </c>
      <c r="C196">
        <f t="shared" si="72"/>
        <v>0</v>
      </c>
      <c r="D196">
        <f t="shared" ca="1" si="71"/>
        <v>0.62802869321751398</v>
      </c>
      <c r="E196">
        <f t="shared" ca="1" si="71"/>
        <v>0.73315298018051456</v>
      </c>
      <c r="F196">
        <f t="shared" ca="1" si="71"/>
        <v>0.68481898859126911</v>
      </c>
      <c r="G196">
        <f t="shared" ca="1" si="71"/>
        <v>0.14719355492391162</v>
      </c>
      <c r="H196">
        <f t="shared" ca="1" si="71"/>
        <v>2.7496834805630033E-2</v>
      </c>
      <c r="I196">
        <f t="shared" ca="1" si="71"/>
        <v>1.9387440260014377E-2</v>
      </c>
      <c r="M196" t="str">
        <f t="shared" ca="1" si="73"/>
        <v>안 지정 캐릭터 PP 일반등급</v>
      </c>
      <c r="N196">
        <f t="shared" ca="1" si="74"/>
        <v>73315</v>
      </c>
      <c r="O196">
        <f t="shared" ca="1" si="75"/>
        <v>11</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3300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fe</v>
      </c>
      <c r="AB196" t="s">
        <v>82</v>
      </c>
      <c r="AC196" t="s">
        <v>253</v>
      </c>
      <c r="AD196">
        <v>1</v>
      </c>
      <c r="AE196" t="s">
        <v>126</v>
      </c>
      <c r="AG196">
        <v>800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t="shared" ca="1" si="81"/>
        <v>{"dy":20,"sl":4,"tp":"fe","vl":"Equip1001","cn":1,"pt":"GO","pr":800}</v>
      </c>
    </row>
    <row r="197" spans="1:40">
      <c r="A197">
        <v>20</v>
      </c>
      <c r="B197">
        <v>5</v>
      </c>
      <c r="C197">
        <f t="shared" si="72"/>
        <v>0</v>
      </c>
      <c r="D197">
        <f t="shared" ca="1" si="71"/>
        <v>0.24312639109423972</v>
      </c>
      <c r="E197">
        <f t="shared" ca="1" si="71"/>
        <v>0.26812857451912231</v>
      </c>
      <c r="F197">
        <f t="shared" ca="1" si="71"/>
        <v>0.26869404783873241</v>
      </c>
      <c r="G197">
        <f t="shared" ca="1" si="71"/>
        <v>0.71462248245531734</v>
      </c>
      <c r="H197">
        <f t="shared" ca="1" si="71"/>
        <v>0.98524602391143257</v>
      </c>
      <c r="I197">
        <f t="shared" ca="1" si="71"/>
        <v>0.50856962139837991</v>
      </c>
      <c r="M197" t="str">
        <f t="shared" ca="1" si="73"/>
        <v>지정 장비</v>
      </c>
      <c r="N197" t="e">
        <f t="shared" ca="1" si="74"/>
        <v>#VALUE!</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t="e">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#VALUE!</v>
      </c>
      <c r="S197" t="e">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#VALUE!</v>
      </c>
      <c r="T197" t="e">
        <f t="shared" ca="1" si="76"/>
        <v>#VALUE!</v>
      </c>
      <c r="U197" t="s">
        <v>82</v>
      </c>
      <c r="V197" t="s">
        <v>253</v>
      </c>
      <c r="W197">
        <v>1</v>
      </c>
      <c r="X197" t="s">
        <v>126</v>
      </c>
      <c r="Z197">
        <v>800</v>
      </c>
      <c r="AA197" t="str">
        <f t="shared" ca="1" si="77"/>
        <v>fe</v>
      </c>
      <c r="AB197" t="s">
        <v>82</v>
      </c>
      <c r="AC197" t="s">
        <v>208</v>
      </c>
      <c r="AD197">
        <v>1</v>
      </c>
      <c r="AE197" t="s">
        <v>126</v>
      </c>
      <c r="AG197">
        <v>3800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t="shared" ca="1" si="81"/>
        <v>{"dy":20,"sl":5,"tp":"fe","vl":"Equip7102","cn":1,"pt":"GO","pr":3800}</v>
      </c>
    </row>
    <row r="198" spans="1:40">
      <c r="A198">
        <v>20</v>
      </c>
      <c r="B198">
        <v>6</v>
      </c>
      <c r="C198">
        <f t="shared" si="72"/>
        <v>0</v>
      </c>
      <c r="D198">
        <f t="shared" ca="1" si="71"/>
        <v>0.55324905150307047</v>
      </c>
      <c r="E198">
        <f t="shared" ca="1" si="71"/>
        <v>8.5183394675025781E-2</v>
      </c>
      <c r="F198">
        <f t="shared" ca="1" si="71"/>
        <v>0.75610971691893814</v>
      </c>
      <c r="G198">
        <f t="shared" ca="1" si="71"/>
        <v>0.57668945391176174</v>
      </c>
      <c r="H198">
        <f t="shared" ca="1" si="71"/>
        <v>2.7538461045542029E-3</v>
      </c>
      <c r="I198">
        <f t="shared" ca="1" si="71"/>
        <v>0.22284031970960261</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208</v>
      </c>
      <c r="W198">
        <v>1</v>
      </c>
      <c r="X198" t="s">
        <v>126</v>
      </c>
      <c r="Z198">
        <v>3800</v>
      </c>
      <c r="AA198" t="str">
        <f t="shared" ca="1" si="77"/>
        <v>fe</v>
      </c>
      <c r="AB198" t="s">
        <v>82</v>
      </c>
      <c r="AC198" t="s">
        <v>302</v>
      </c>
      <c r="AD198">
        <v>1</v>
      </c>
      <c r="AE198" t="s">
        <v>126</v>
      </c>
      <c r="AG198">
        <v>4600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t="shared" ca="1" si="81"/>
        <v>{"dy":20,"sl":6,"tp":"fe","vl":"Equip8001","cn":1,"pt":"GO","pr":4600}</v>
      </c>
    </row>
    <row r="199" spans="1:40">
      <c r="A199">
        <v>20</v>
      </c>
      <c r="B199">
        <v>7</v>
      </c>
      <c r="C199">
        <f t="shared" si="72"/>
        <v>0</v>
      </c>
      <c r="D199">
        <f t="shared" ca="1" si="71"/>
        <v>0.88759136574292463</v>
      </c>
      <c r="E199">
        <f t="shared" ca="1" si="71"/>
        <v>0.79797426656592796</v>
      </c>
      <c r="F199">
        <f t="shared" ca="1" si="71"/>
        <v>0.64822658274164757</v>
      </c>
      <c r="G199">
        <f t="shared" ca="1" si="71"/>
        <v>0.79844236339578956</v>
      </c>
      <c r="H199">
        <f t="shared" ca="1" si="71"/>
        <v>0.36042811634677796</v>
      </c>
      <c r="I199">
        <f t="shared" ca="1" si="71"/>
        <v>0.4941450588877776</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302</v>
      </c>
      <c r="W199">
        <v>1</v>
      </c>
      <c r="X199" t="s">
        <v>126</v>
      </c>
      <c r="Z199">
        <v>4600</v>
      </c>
      <c r="AA199" t="str">
        <f t="shared" ca="1" si="77"/>
        <v>uph</v>
      </c>
      <c r="AB199" t="s">
        <v>91</v>
      </c>
      <c r="AC199">
        <v>88102</v>
      </c>
      <c r="AD199">
        <v>14</v>
      </c>
      <c r="AE199" t="s">
        <v>126</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t="shared" ca="1" si="81"/>
        <v>{"dy":20,"sl":7,"tp":"uph","vl":"88102","cn":14,"pt":"GO","pr":4200}</v>
      </c>
    </row>
    <row r="200" spans="1:40">
      <c r="A200">
        <v>20</v>
      </c>
      <c r="B200">
        <v>8</v>
      </c>
      <c r="C200">
        <f t="shared" si="72"/>
        <v>0</v>
      </c>
      <c r="D200">
        <f t="shared" ca="1" si="71"/>
        <v>0.77635566878688045</v>
      </c>
      <c r="E200">
        <f t="shared" ca="1" si="71"/>
        <v>0.48003468729226251</v>
      </c>
      <c r="F200">
        <f t="shared" ca="1" si="71"/>
        <v>0.97347616257316694</v>
      </c>
      <c r="G200">
        <f t="shared" ca="1" si="71"/>
        <v>5.6417817962818528E-2</v>
      </c>
      <c r="H200">
        <f t="shared" ca="1" si="71"/>
        <v>0.33391610712705444</v>
      </c>
      <c r="I200">
        <f t="shared" ca="1" si="71"/>
        <v>0.38017796143199478</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87</v>
      </c>
      <c r="AC200" t="s">
        <v>442</v>
      </c>
      <c r="AD200">
        <v>1</v>
      </c>
      <c r="AE200" t="s">
        <v>130</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t="shared" ca="1" si="81"/>
        <v>{"dy":20,"sl":8,"tp":"fl1","vl":"Actor2015","cn":1,"pt":"DI","pp":54,"pr":39}</v>
      </c>
    </row>
    <row r="201" spans="1:40">
      <c r="A201">
        <v>20</v>
      </c>
      <c r="B201">
        <v>9</v>
      </c>
      <c r="C201">
        <f t="shared" si="72"/>
        <v>0</v>
      </c>
      <c r="D201">
        <f t="shared" ca="1" si="71"/>
        <v>0.83871289463956689</v>
      </c>
      <c r="E201">
        <f t="shared" ca="1" si="71"/>
        <v>0.83927891999477311</v>
      </c>
      <c r="F201">
        <f t="shared" ca="1" si="71"/>
        <v>0.17494104562061263</v>
      </c>
      <c r="G201">
        <f t="shared" ca="1" si="71"/>
        <v>0.41842564708053742</v>
      </c>
      <c r="H201">
        <f t="shared" ca="1" si="71"/>
        <v>0.46487866998886485</v>
      </c>
      <c r="I201">
        <f t="shared" ca="1" si="71"/>
        <v>0.73739520732140729</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t="shared" ca="1" si="81"/>
        <v>{"dy":20,"sl":9}</v>
      </c>
    </row>
    <row r="202" spans="1:40">
      <c r="A202">
        <v>21</v>
      </c>
      <c r="B202">
        <v>0</v>
      </c>
      <c r="C202">
        <f t="shared" si="72"/>
        <v>0</v>
      </c>
      <c r="D202">
        <f t="shared" ref="D202:I211" ca="1" si="82">RAND()</f>
        <v>0.7960580428828764</v>
      </c>
      <c r="E202">
        <f t="shared" ca="1" si="82"/>
        <v>0.14992902981179657</v>
      </c>
      <c r="F202">
        <f t="shared" ca="1" si="82"/>
        <v>0.6222715302227092</v>
      </c>
      <c r="G202">
        <f t="shared" ca="1" si="82"/>
        <v>0.55562594957965061</v>
      </c>
      <c r="H202">
        <f t="shared" ca="1" si="82"/>
        <v>0.92310552038150229</v>
      </c>
      <c r="I202">
        <f t="shared" ca="1" si="82"/>
        <v>0.2528598977155907</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199</v>
      </c>
      <c r="W202">
        <v>1</v>
      </c>
      <c r="X202" t="s">
        <v>130</v>
      </c>
      <c r="Z202">
        <v>11</v>
      </c>
      <c r="AA202" t="str">
        <f t="shared" ca="1" si="77"/>
        <v>upn</v>
      </c>
      <c r="AB202" t="s">
        <v>455</v>
      </c>
      <c r="AC202">
        <v>6467</v>
      </c>
      <c r="AD202">
        <v>9</v>
      </c>
      <c r="AE202" t="s">
        <v>126</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t="shared" ca="1" si="81"/>
        <v>{"dy":21,"sl":0,"tp":"upn","vl":"6467","cn":9,"pt":"GO","pr":2700}</v>
      </c>
    </row>
    <row r="203" spans="1:40">
      <c r="A203">
        <v>21</v>
      </c>
      <c r="B203">
        <v>1</v>
      </c>
      <c r="C203">
        <f t="shared" si="72"/>
        <v>0</v>
      </c>
      <c r="D203">
        <f t="shared" ca="1" si="82"/>
        <v>3.1793683951243712E-2</v>
      </c>
      <c r="E203">
        <f t="shared" ca="1" si="82"/>
        <v>0.65154720076008676</v>
      </c>
      <c r="F203">
        <f t="shared" ca="1" si="82"/>
        <v>0.5631758199839666</v>
      </c>
      <c r="G203">
        <f t="shared" ca="1" si="82"/>
        <v>0.16865809072795834</v>
      </c>
      <c r="H203">
        <f t="shared" ca="1" si="82"/>
        <v>4.5656900642463749E-2</v>
      </c>
      <c r="I203">
        <f t="shared" ca="1" si="82"/>
        <v>2.6815332856457763E-2</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e">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#VALUE!</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261</v>
      </c>
      <c r="W203">
        <v>1</v>
      </c>
      <c r="X203" t="s">
        <v>126</v>
      </c>
      <c r="Z203">
        <v>1200</v>
      </c>
      <c r="AA203" t="str">
        <f t="shared" ca="1" si="77"/>
        <v>uph</v>
      </c>
      <c r="AB203" t="s">
        <v>454</v>
      </c>
      <c r="AC203">
        <v>94861</v>
      </c>
      <c r="AD203">
        <v>14</v>
      </c>
      <c r="AE203" t="s">
        <v>130</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t="shared" ca="1" si="81"/>
        <v>{"dy":21,"sl":1,"tp":"uph","vl":"94861","cn":14,"pt":"DI","pr":4}</v>
      </c>
    </row>
    <row r="204" spans="1:40">
      <c r="A204">
        <v>21</v>
      </c>
      <c r="B204">
        <v>2</v>
      </c>
      <c r="C204">
        <f t="shared" si="72"/>
        <v>0</v>
      </c>
      <c r="D204">
        <f t="shared" ca="1" si="82"/>
        <v>0.55714649403268823</v>
      </c>
      <c r="E204">
        <f t="shared" ca="1" si="82"/>
        <v>0.42358253833699455</v>
      </c>
      <c r="F204">
        <f t="shared" ca="1" si="82"/>
        <v>0.44752474181845658</v>
      </c>
      <c r="G204">
        <f t="shared" ca="1" si="82"/>
        <v>0.53031759362588471</v>
      </c>
      <c r="H204">
        <f t="shared" ca="1" si="82"/>
        <v>0.47281281752950777</v>
      </c>
      <c r="I204">
        <f t="shared" ca="1" si="82"/>
        <v>0.77474573167458038</v>
      </c>
      <c r="M204" t="str">
        <f t="shared" ca="1" si="73"/>
        <v>안 지정 캐릭터 PP 영웅등급</v>
      </c>
      <c r="N204">
        <f t="shared" ca="1" si="74"/>
        <v>42358</v>
      </c>
      <c r="O204">
        <f t="shared" ca="1" si="75"/>
        <v>8</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2400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fe</v>
      </c>
      <c r="AB204" t="s">
        <v>82</v>
      </c>
      <c r="AC204" t="s">
        <v>443</v>
      </c>
      <c r="AD204">
        <v>1</v>
      </c>
      <c r="AE204" t="s">
        <v>130</v>
      </c>
      <c r="AG204">
        <v>11</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t="shared" ca="1" si="81"/>
        <v>{"dy":21,"sl":2,"tp":"fe","vl":"Equip5302","cn":1,"pt":"DI","pr":11}</v>
      </c>
    </row>
    <row r="205" spans="1:40">
      <c r="A205">
        <v>21</v>
      </c>
      <c r="B205">
        <v>3</v>
      </c>
      <c r="C205">
        <f t="shared" si="72"/>
        <v>0</v>
      </c>
      <c r="D205">
        <f t="shared" ca="1" si="82"/>
        <v>0.39428468596570709</v>
      </c>
      <c r="E205">
        <f t="shared" ca="1" si="82"/>
        <v>0.14603425145522619</v>
      </c>
      <c r="F205">
        <f t="shared" ca="1" si="82"/>
        <v>0.41594740747827419</v>
      </c>
      <c r="G205">
        <f t="shared" ca="1" si="82"/>
        <v>0.88681374843045813</v>
      </c>
      <c r="H205">
        <f t="shared" ca="1" si="82"/>
        <v>0.10222540701772476</v>
      </c>
      <c r="I205">
        <f t="shared" ca="1" si="82"/>
        <v>0.88472206075146398</v>
      </c>
      <c r="M205" t="str">
        <f t="shared" ca="1" si="73"/>
        <v>안 지정 캐릭터 PP 일반등급</v>
      </c>
      <c r="N205">
        <f t="shared" ca="1" si="74"/>
        <v>14603</v>
      </c>
      <c r="O205">
        <f t="shared" ca="1" si="75"/>
        <v>4</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1200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fe</v>
      </c>
      <c r="AB205" t="s">
        <v>82</v>
      </c>
      <c r="AC205" t="s">
        <v>299</v>
      </c>
      <c r="AD205">
        <v>1</v>
      </c>
      <c r="AE205" t="s">
        <v>126</v>
      </c>
      <c r="AG205">
        <v>1200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t="shared" ca="1" si="81"/>
        <v>{"dy":21,"sl":3,"tp":"fe","vl":"Equip1101","cn":1,"pt":"GO","pr":1200}</v>
      </c>
    </row>
    <row r="206" spans="1:40">
      <c r="A206">
        <v>21</v>
      </c>
      <c r="B206">
        <v>4</v>
      </c>
      <c r="C206">
        <f t="shared" si="72"/>
        <v>0</v>
      </c>
      <c r="D206">
        <f t="shared" ca="1" si="82"/>
        <v>0.16413459669622643</v>
      </c>
      <c r="E206">
        <f t="shared" ca="1" si="82"/>
        <v>0.3265897112700592</v>
      </c>
      <c r="F206">
        <f t="shared" ca="1" si="82"/>
        <v>1.8672222195560306E-2</v>
      </c>
      <c r="G206">
        <f t="shared" ca="1" si="82"/>
        <v>0.35910478850170435</v>
      </c>
      <c r="H206">
        <f t="shared" ca="1" si="82"/>
        <v>0.51726999460733625</v>
      </c>
      <c r="I206">
        <f t="shared" ca="1" si="82"/>
        <v>0.15216276621676961</v>
      </c>
      <c r="M206" t="str">
        <f t="shared" ca="1" si="73"/>
        <v>안 지정 캐릭터 PP 일반등급</v>
      </c>
      <c r="N206">
        <f t="shared" ca="1" si="74"/>
        <v>32658</v>
      </c>
      <c r="O206">
        <f t="shared" ca="1" si="75"/>
        <v>6</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1800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fe</v>
      </c>
      <c r="AB206" t="s">
        <v>82</v>
      </c>
      <c r="AC206" t="s">
        <v>112</v>
      </c>
      <c r="AD206">
        <v>1</v>
      </c>
      <c r="AE206" t="s">
        <v>126</v>
      </c>
      <c r="AG206">
        <v>700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t="shared" ca="1" si="81"/>
        <v>{"dy":21,"sl":4,"tp":"fe","vl":"Equip4001","cn":1,"pt":"GO","pr":700}</v>
      </c>
    </row>
    <row r="207" spans="1:40">
      <c r="A207">
        <v>21</v>
      </c>
      <c r="B207">
        <v>5</v>
      </c>
      <c r="C207">
        <f t="shared" si="72"/>
        <v>0</v>
      </c>
      <c r="D207">
        <f t="shared" ca="1" si="82"/>
        <v>0.66304619682332755</v>
      </c>
      <c r="E207">
        <f t="shared" ca="1" si="82"/>
        <v>0.79116924637496377</v>
      </c>
      <c r="F207">
        <f t="shared" ca="1" si="82"/>
        <v>7.075093435524038E-3</v>
      </c>
      <c r="G207">
        <f t="shared" ca="1" si="82"/>
        <v>0.981873078236704</v>
      </c>
      <c r="H207">
        <f t="shared" ca="1" si="82"/>
        <v>0.2236355263108698</v>
      </c>
      <c r="I207">
        <f t="shared" ca="1" si="82"/>
        <v>0.91927289075939633</v>
      </c>
      <c r="M207" t="str">
        <f t="shared" ca="1" si="73"/>
        <v>안 지정 캐릭터 PP 영웅등급</v>
      </c>
      <c r="N207">
        <f t="shared" ca="1" si="74"/>
        <v>79116</v>
      </c>
      <c r="O207">
        <f t="shared" ca="1" si="75"/>
        <v>12</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3600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upn</v>
      </c>
      <c r="AB207" t="s">
        <v>92</v>
      </c>
      <c r="AC207">
        <v>43155</v>
      </c>
      <c r="AD207">
        <v>11</v>
      </c>
      <c r="AE207" t="s">
        <v>126</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t="shared" ca="1" si="81"/>
        <v>{"dy":21,"sl":5,"tp":"upn","vl":"43155","cn":11,"pt":"GO","pr":3300}</v>
      </c>
    </row>
    <row r="208" spans="1:40">
      <c r="A208">
        <v>21</v>
      </c>
      <c r="B208">
        <v>6</v>
      </c>
      <c r="C208">
        <f t="shared" si="72"/>
        <v>0</v>
      </c>
      <c r="D208">
        <f t="shared" ca="1" si="82"/>
        <v>0.23491920083967133</v>
      </c>
      <c r="E208">
        <f t="shared" ca="1" si="82"/>
        <v>0.38731331263660118</v>
      </c>
      <c r="F208">
        <f t="shared" ca="1" si="82"/>
        <v>0.64385587015947898</v>
      </c>
      <c r="G208">
        <f t="shared" ca="1" si="82"/>
        <v>0.30869160649764227</v>
      </c>
      <c r="H208">
        <f t="shared" ca="1" si="82"/>
        <v>0.64751046140502444</v>
      </c>
      <c r="I208">
        <f t="shared" ca="1" si="82"/>
        <v>0.94066924739851343</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189</v>
      </c>
      <c r="W208">
        <v>1</v>
      </c>
      <c r="X208" t="s">
        <v>126</v>
      </c>
      <c r="Z208">
        <v>900</v>
      </c>
      <c r="AA208" t="str">
        <f t="shared" ca="1" si="77"/>
        <v>fe</v>
      </c>
      <c r="AB208" t="s">
        <v>82</v>
      </c>
      <c r="AC208" t="s">
        <v>256</v>
      </c>
      <c r="AD208">
        <v>1</v>
      </c>
      <c r="AE208" t="s">
        <v>126</v>
      </c>
      <c r="AG208">
        <v>3900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t="shared" ca="1" si="81"/>
        <v>{"dy":21,"sl":6,"tp":"fe","vl":"Equip7101","cn":1,"pt":"GO","pr":3900}</v>
      </c>
    </row>
    <row r="209" spans="1:40">
      <c r="A209">
        <v>21</v>
      </c>
      <c r="B209">
        <v>7</v>
      </c>
      <c r="C209">
        <f t="shared" si="72"/>
        <v>0</v>
      </c>
      <c r="D209">
        <f t="shared" ca="1" si="82"/>
        <v>0.85182860712134123</v>
      </c>
      <c r="E209">
        <f t="shared" ca="1" si="82"/>
        <v>0.40726853367667759</v>
      </c>
      <c r="F209">
        <f t="shared" ca="1" si="82"/>
        <v>0.67816120357195586</v>
      </c>
      <c r="G209">
        <f t="shared" ca="1" si="82"/>
        <v>0.51712322445893344</v>
      </c>
      <c r="H209">
        <f t="shared" ca="1" si="82"/>
        <v>0.70488674115559269</v>
      </c>
      <c r="I209">
        <f t="shared" ca="1" si="82"/>
        <v>0.53600428112548648</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197</v>
      </c>
      <c r="W209">
        <v>1</v>
      </c>
      <c r="X209" t="s">
        <v>126</v>
      </c>
      <c r="Z209">
        <v>7800</v>
      </c>
      <c r="AA209" t="str">
        <f t="shared" ca="1" si="77"/>
        <v>fe</v>
      </c>
      <c r="AB209" t="s">
        <v>82</v>
      </c>
      <c r="AC209" t="s">
        <v>197</v>
      </c>
      <c r="AD209">
        <v>1</v>
      </c>
      <c r="AE209" t="s">
        <v>126</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t="shared" ca="1" si="81"/>
        <v>{"dy":21,"sl":7,"tp":"fe","vl":"Equip3301","cn":1,"pt":"GO","pr":7800}</v>
      </c>
    </row>
    <row r="210" spans="1:40">
      <c r="A210">
        <v>21</v>
      </c>
      <c r="B210">
        <v>8</v>
      </c>
      <c r="C210">
        <f t="shared" si="72"/>
        <v>0</v>
      </c>
      <c r="D210">
        <f t="shared" ca="1" si="82"/>
        <v>0.16740577895213871</v>
      </c>
      <c r="E210">
        <f t="shared" ca="1" si="82"/>
        <v>0.38933792831667458</v>
      </c>
      <c r="F210">
        <f t="shared" ca="1" si="82"/>
        <v>0.82104542908591605</v>
      </c>
      <c r="G210">
        <f t="shared" ca="1" si="82"/>
        <v>0.56377262203021161</v>
      </c>
      <c r="H210">
        <f t="shared" ca="1" si="82"/>
        <v>0.25285547464501179</v>
      </c>
      <c r="I210">
        <f t="shared" ca="1" si="82"/>
        <v>0.23757769367692483</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fl1</v>
      </c>
      <c r="AB210" t="s">
        <v>87</v>
      </c>
      <c r="AC210" t="s">
        <v>441</v>
      </c>
      <c r="AD210">
        <v>1</v>
      </c>
      <c r="AE210" t="s">
        <v>130</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t="shared" ca="1" si="81"/>
        <v>{"dy":21,"sl":8,"tp":"fl1","vl":"Actor0007","cn":1,"pt":"DI","pp":62,"pr":43}</v>
      </c>
    </row>
    <row r="211" spans="1:40">
      <c r="A211">
        <v>21</v>
      </c>
      <c r="B211">
        <v>9</v>
      </c>
      <c r="C211">
        <f t="shared" si="72"/>
        <v>0</v>
      </c>
      <c r="D211">
        <f t="shared" ca="1" si="82"/>
        <v>0.27484098800373735</v>
      </c>
      <c r="E211">
        <f t="shared" ca="1" si="82"/>
        <v>0.38966686886586621</v>
      </c>
      <c r="F211">
        <f t="shared" ca="1" si="82"/>
        <v>0.53222463225531969</v>
      </c>
      <c r="G211">
        <f t="shared" ca="1" si="82"/>
        <v>0.27332916571573673</v>
      </c>
      <c r="H211">
        <f t="shared" ca="1" si="82"/>
        <v>9.5132804395431148E-2</v>
      </c>
      <c r="I211">
        <f t="shared" ca="1" si="82"/>
        <v>0.10190290082573961</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t="shared" ca="1" si="81"/>
        <v>{"dy":21,"sl":9}</v>
      </c>
    </row>
    <row r="212" spans="1:40">
      <c r="A212">
        <v>22</v>
      </c>
      <c r="B212">
        <v>0</v>
      </c>
      <c r="C212">
        <f t="shared" si="72"/>
        <v>0</v>
      </c>
      <c r="D212">
        <f t="shared" ref="D212:I221" ca="1" si="83">RAND()</f>
        <v>0.86953134695757828</v>
      </c>
      <c r="E212">
        <f t="shared" ca="1" si="83"/>
        <v>0.72716646275062069</v>
      </c>
      <c r="F212">
        <f t="shared" ca="1" si="83"/>
        <v>0.48849753347010461</v>
      </c>
      <c r="G212">
        <f t="shared" ca="1" si="83"/>
        <v>0.93796184633608737</v>
      </c>
      <c r="H212">
        <f t="shared" ca="1" si="83"/>
        <v>0.37309575372819914</v>
      </c>
      <c r="I212">
        <f t="shared" ca="1" si="83"/>
        <v>0.81438183679184306</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179</v>
      </c>
      <c r="W212">
        <v>1</v>
      </c>
      <c r="X212" t="s">
        <v>126</v>
      </c>
      <c r="Z212">
        <v>1400</v>
      </c>
      <c r="AA212" t="str">
        <f t="shared" ca="1" si="77"/>
        <v>uph</v>
      </c>
      <c r="AB212" t="s">
        <v>91</v>
      </c>
      <c r="AC212">
        <v>92746</v>
      </c>
      <c r="AD212">
        <v>14</v>
      </c>
      <c r="AE212" t="s">
        <v>126</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t="shared" ca="1" si="81"/>
        <v>{"dy":22,"sl":0,"tp":"uph","vl":"92746","cn":14,"pt":"GO","pr":4200}</v>
      </c>
    </row>
    <row r="213" spans="1:40">
      <c r="A213">
        <v>22</v>
      </c>
      <c r="B213">
        <v>1</v>
      </c>
      <c r="C213">
        <f t="shared" si="72"/>
        <v>0</v>
      </c>
      <c r="D213">
        <f t="shared" ca="1" si="83"/>
        <v>7.0082502928769275E-2</v>
      </c>
      <c r="E213">
        <f t="shared" ca="1" si="83"/>
        <v>0.71072441744458126</v>
      </c>
      <c r="F213">
        <f t="shared" ca="1" si="83"/>
        <v>0.93025493435576312</v>
      </c>
      <c r="G213">
        <f t="shared" ca="1" si="83"/>
        <v>0.9321624257946407</v>
      </c>
      <c r="H213">
        <f t="shared" ca="1" si="83"/>
        <v>0.14784052956103455</v>
      </c>
      <c r="I213">
        <f t="shared" ca="1" si="83"/>
        <v>0.70756129434169512</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302</v>
      </c>
      <c r="W213">
        <v>1</v>
      </c>
      <c r="X213" t="s">
        <v>126</v>
      </c>
      <c r="Z213">
        <v>5000</v>
      </c>
      <c r="AA213" t="str">
        <f t="shared" ca="1" si="77"/>
        <v>fe</v>
      </c>
      <c r="AB213" t="s">
        <v>82</v>
      </c>
      <c r="AC213" t="s">
        <v>191</v>
      </c>
      <c r="AD213">
        <v>1</v>
      </c>
      <c r="AE213" t="s">
        <v>130</v>
      </c>
      <c r="AG213">
        <v>11</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t="shared" ca="1" si="81"/>
        <v>{"dy":22,"sl":1,"tp":"fe","vl":"Equip0302","cn":1,"pt":"DI","pr":11}</v>
      </c>
    </row>
    <row r="214" spans="1:40">
      <c r="A214">
        <v>22</v>
      </c>
      <c r="B214">
        <v>2</v>
      </c>
      <c r="C214">
        <f t="shared" si="72"/>
        <v>0</v>
      </c>
      <c r="D214">
        <f t="shared" ca="1" si="83"/>
        <v>0.58466762994716448</v>
      </c>
      <c r="E214">
        <f t="shared" ca="1" si="83"/>
        <v>0.43476121741263185</v>
      </c>
      <c r="F214">
        <f t="shared" ca="1" si="83"/>
        <v>0.48694058406758922</v>
      </c>
      <c r="G214">
        <f t="shared" ca="1" si="83"/>
        <v>0.39135661442491132</v>
      </c>
      <c r="H214">
        <f t="shared" ca="1" si="83"/>
        <v>0.20268267666561779</v>
      </c>
      <c r="I214">
        <f t="shared" ca="1" si="83"/>
        <v>0.38787455084705269</v>
      </c>
      <c r="M214" t="str">
        <f t="shared" ca="1" si="73"/>
        <v>안 지정 캐릭터 PP 영웅등급</v>
      </c>
      <c r="N214">
        <f t="shared" ca="1" si="74"/>
        <v>43476</v>
      </c>
      <c r="O214">
        <f t="shared" ca="1" si="75"/>
        <v>8</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2400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fe</v>
      </c>
      <c r="AB214" t="s">
        <v>82</v>
      </c>
      <c r="AC214" t="s">
        <v>248</v>
      </c>
      <c r="AD214">
        <v>1</v>
      </c>
      <c r="AE214" t="s">
        <v>126</v>
      </c>
      <c r="AG214">
        <v>800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t="shared" ca="1" si="81"/>
        <v>{"dy":22,"sl":2,"tp":"fe","vl":"Equip1002","cn":1,"pt":"GO","pr":800}</v>
      </c>
    </row>
    <row r="215" spans="1:40">
      <c r="A215">
        <v>22</v>
      </c>
      <c r="B215">
        <v>3</v>
      </c>
      <c r="C215">
        <f t="shared" si="72"/>
        <v>0</v>
      </c>
      <c r="D215">
        <f t="shared" ca="1" si="83"/>
        <v>0.37024354269212145</v>
      </c>
      <c r="E215">
        <f t="shared" ca="1" si="83"/>
        <v>0.98279020686389884</v>
      </c>
      <c r="F215">
        <f t="shared" ca="1" si="83"/>
        <v>0.35869577354512605</v>
      </c>
      <c r="G215">
        <f t="shared" ca="1" si="83"/>
        <v>0.94281583494527699</v>
      </c>
      <c r="H215">
        <f t="shared" ca="1" si="83"/>
        <v>0.51075202955091603</v>
      </c>
      <c r="I215">
        <f t="shared" ca="1" si="83"/>
        <v>0.90457727665309651</v>
      </c>
      <c r="M215" t="str">
        <f t="shared" ca="1" si="73"/>
        <v>안 지정 캐릭터 PP 일반등급</v>
      </c>
      <c r="N215">
        <f t="shared" ca="1" si="74"/>
        <v>98279</v>
      </c>
      <c r="O215">
        <f t="shared" ca="1" si="75"/>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4200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fe</v>
      </c>
      <c r="AB215" t="s">
        <v>82</v>
      </c>
      <c r="AC215" t="s">
        <v>459</v>
      </c>
      <c r="AD215">
        <v>1</v>
      </c>
      <c r="AE215" t="s">
        <v>452</v>
      </c>
      <c r="AF215">
        <v>169</v>
      </c>
      <c r="AG215">
        <v>109</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전설</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t="shared" ca="1" si="81"/>
        <v>{"dy":22,"sl":3,"tp":"fe","vl":"Equip2401","cn":1,"pt":"DI","pp":169,"pr":109}</v>
      </c>
    </row>
    <row r="216" spans="1:40">
      <c r="A216">
        <v>22</v>
      </c>
      <c r="B216">
        <v>4</v>
      </c>
      <c r="C216">
        <f t="shared" si="72"/>
        <v>0</v>
      </c>
      <c r="D216">
        <f t="shared" ca="1" si="83"/>
        <v>0.49459271476269195</v>
      </c>
      <c r="E216">
        <f t="shared" ca="1" si="83"/>
        <v>0.35571646572697957</v>
      </c>
      <c r="F216">
        <f t="shared" ca="1" si="83"/>
        <v>0.46385491440401216</v>
      </c>
      <c r="G216">
        <f t="shared" ca="1" si="83"/>
        <v>0.22210418856341008</v>
      </c>
      <c r="H216">
        <f t="shared" ca="1" si="83"/>
        <v>0.48759828377513437</v>
      </c>
      <c r="I216">
        <f t="shared" ca="1" si="83"/>
        <v>0.68210141506461053</v>
      </c>
      <c r="M216" t="str">
        <f t="shared" ca="1" si="73"/>
        <v>안 지정 캐릭터 PP 일반등급</v>
      </c>
      <c r="N216">
        <f t="shared" ca="1" si="74"/>
        <v>35571</v>
      </c>
      <c r="O216">
        <f t="shared" ca="1" si="75"/>
        <v>7</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2100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t="shared" ca="1" si="81"/>
        <v>{"dy":22,"sl":4,"tp":"upn","vl":"45187","cn":11,"pt":"GO","pr":3300}</v>
      </c>
    </row>
    <row r="217" spans="1:40">
      <c r="A217">
        <v>22</v>
      </c>
      <c r="B217">
        <v>5</v>
      </c>
      <c r="C217">
        <f t="shared" si="72"/>
        <v>0</v>
      </c>
      <c r="D217">
        <f t="shared" ca="1" si="83"/>
        <v>0.67905080267961415</v>
      </c>
      <c r="E217">
        <f t="shared" ca="1" si="83"/>
        <v>0.27990506833286255</v>
      </c>
      <c r="F217">
        <f t="shared" ca="1" si="83"/>
        <v>0.17703728123669304</v>
      </c>
      <c r="G217">
        <f t="shared" ca="1" si="83"/>
        <v>0.69292700527516826</v>
      </c>
      <c r="H217">
        <f t="shared" ca="1" si="83"/>
        <v>0.2116156831394973</v>
      </c>
      <c r="I217">
        <f t="shared" ca="1" si="83"/>
        <v>5.5354654189213259E-2</v>
      </c>
      <c r="M217" t="str">
        <f t="shared" ca="1" si="73"/>
        <v>안 지정 캐릭터 PP 영웅등급</v>
      </c>
      <c r="N217">
        <f t="shared" ca="1" si="74"/>
        <v>27990</v>
      </c>
      <c r="O217">
        <f t="shared" ca="1" si="75"/>
        <v>6</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1800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191</v>
      </c>
      <c r="W217">
        <v>1</v>
      </c>
      <c r="X217" t="s">
        <v>130</v>
      </c>
      <c r="Z217">
        <v>11</v>
      </c>
      <c r="AA217" t="str">
        <f t="shared" ca="1" si="77"/>
        <v>fe</v>
      </c>
      <c r="AB217" t="s">
        <v>82</v>
      </c>
      <c r="AC217" t="s">
        <v>189</v>
      </c>
      <c r="AD217">
        <v>1</v>
      </c>
      <c r="AE217" t="s">
        <v>126</v>
      </c>
      <c r="AG217">
        <v>900</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t="shared" ca="1" si="81"/>
        <v>{"dy":22,"sl":5,"tp":"fe","vl":"Equip2002","cn":1,"pt":"GO","pr":900}</v>
      </c>
    </row>
    <row r="218" spans="1:40">
      <c r="A218">
        <v>22</v>
      </c>
      <c r="B218">
        <v>6</v>
      </c>
      <c r="C218">
        <f t="shared" si="72"/>
        <v>0</v>
      </c>
      <c r="D218">
        <f t="shared" ca="1" si="83"/>
        <v>0.33397281833511849</v>
      </c>
      <c r="E218">
        <f t="shared" ca="1" si="83"/>
        <v>0.1292453100116433</v>
      </c>
      <c r="F218">
        <f t="shared" ca="1" si="83"/>
        <v>0.42872030979789166</v>
      </c>
      <c r="G218">
        <f t="shared" ca="1" si="83"/>
        <v>0.14633980291915671</v>
      </c>
      <c r="H218">
        <f t="shared" ca="1" si="83"/>
        <v>0.33576167651119304</v>
      </c>
      <c r="I218">
        <f t="shared" ca="1" si="83"/>
        <v>0.79245602095552525</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DI</v>
      </c>
      <c r="Q218" t="e">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#VALUE!</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256</v>
      </c>
      <c r="W218">
        <v>1</v>
      </c>
      <c r="X218" t="s">
        <v>126</v>
      </c>
      <c r="Z218">
        <v>3900</v>
      </c>
      <c r="AA218" t="str">
        <f t="shared" ca="1" si="77"/>
        <v>uph</v>
      </c>
      <c r="AB218" t="s">
        <v>91</v>
      </c>
      <c r="AC218">
        <v>38584</v>
      </c>
      <c r="AD218">
        <v>10</v>
      </c>
      <c r="AE218" t="s">
        <v>126</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t="shared" ca="1" si="81"/>
        <v>{"dy":22,"sl":6,"tp":"uph","vl":"38584","cn":10,"pt":"GO","pr":3000}</v>
      </c>
    </row>
    <row r="219" spans="1:40">
      <c r="A219">
        <v>22</v>
      </c>
      <c r="B219">
        <v>7</v>
      </c>
      <c r="C219">
        <f t="shared" si="72"/>
        <v>0</v>
      </c>
      <c r="D219">
        <f t="shared" ca="1" si="83"/>
        <v>0.78832471878986721</v>
      </c>
      <c r="E219">
        <f t="shared" ca="1" si="83"/>
        <v>0.37902950608309383</v>
      </c>
      <c r="F219">
        <f t="shared" ca="1" si="83"/>
        <v>0.56661961690133722</v>
      </c>
      <c r="G219">
        <f t="shared" ca="1" si="83"/>
        <v>0.47188157924595042</v>
      </c>
      <c r="H219">
        <f t="shared" ca="1" si="83"/>
        <v>0.49501700490702727</v>
      </c>
      <c r="I219">
        <f t="shared" ca="1" si="83"/>
        <v>0.2396359411039114</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248</v>
      </c>
      <c r="W219">
        <v>1</v>
      </c>
      <c r="X219" t="s">
        <v>126</v>
      </c>
      <c r="Z219">
        <v>800</v>
      </c>
      <c r="AA219" t="str">
        <f t="shared" ca="1" si="77"/>
        <v>fe</v>
      </c>
      <c r="AB219" t="s">
        <v>82</v>
      </c>
      <c r="AC219" t="s">
        <v>240</v>
      </c>
      <c r="AD219">
        <v>1</v>
      </c>
      <c r="AE219" t="s">
        <v>126</v>
      </c>
      <c r="AG219">
        <v>8000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t="shared" ca="1" si="81"/>
        <v>{"dy":22,"sl":7,"tp":"fe","vl":"Equip8102","cn":1,"pt":"GO","pr":8000}</v>
      </c>
    </row>
    <row r="220" spans="1:40">
      <c r="A220">
        <v>22</v>
      </c>
      <c r="B220">
        <v>8</v>
      </c>
      <c r="C220">
        <f t="shared" si="72"/>
        <v>0</v>
      </c>
      <c r="D220">
        <f t="shared" ca="1" si="83"/>
        <v>0.82617526856751655</v>
      </c>
      <c r="E220">
        <f t="shared" ca="1" si="83"/>
        <v>0.66877956704081387</v>
      </c>
      <c r="F220">
        <f t="shared" ca="1" si="83"/>
        <v>0.4759595194199957</v>
      </c>
      <c r="G220">
        <f t="shared" ca="1" si="83"/>
        <v>0.21124425754895837</v>
      </c>
      <c r="H220">
        <f t="shared" ca="1" si="83"/>
        <v>0.36888789590093674</v>
      </c>
      <c r="I220">
        <f t="shared" ca="1" si="83"/>
        <v>0.44552554398541377</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fc</v>
      </c>
      <c r="AB220" t="s">
        <v>85</v>
      </c>
      <c r="AC220" t="s">
        <v>386</v>
      </c>
      <c r="AD220">
        <v>1</v>
      </c>
      <c r="AE220" t="s">
        <v>130</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t="shared" ca="1" si="81"/>
        <v>{"dy":22,"sl":8,"tp":"fc","vl":"Actor0125","cn":1,"pt":"DI","pp":219,"pr":159}</v>
      </c>
    </row>
    <row r="221" spans="1:40">
      <c r="A221">
        <v>22</v>
      </c>
      <c r="B221">
        <v>9</v>
      </c>
      <c r="C221">
        <f t="shared" si="72"/>
        <v>0</v>
      </c>
      <c r="D221">
        <f t="shared" ca="1" si="83"/>
        <v>0.32101253856966538</v>
      </c>
      <c r="E221">
        <f t="shared" ca="1" si="83"/>
        <v>0.16227842995831976</v>
      </c>
      <c r="F221">
        <f t="shared" ca="1" si="83"/>
        <v>0.82798007956996433</v>
      </c>
      <c r="G221">
        <f t="shared" ca="1" si="83"/>
        <v>0.76438117089323465</v>
      </c>
      <c r="H221">
        <f t="shared" ca="1" si="83"/>
        <v>0.4650724881194731</v>
      </c>
      <c r="I221">
        <f t="shared" ca="1" si="83"/>
        <v>0.25407618008544264</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fp</v>
      </c>
      <c r="AB221" t="s">
        <v>86</v>
      </c>
      <c r="AC221" t="s">
        <v>386</v>
      </c>
      <c r="AD221">
        <v>50</v>
      </c>
      <c r="AE221" t="s">
        <v>130</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t="shared" ca="1" si="81"/>
        <v>{"dy":22,"sl":9,"tp":"fp","vl":"Actor0125","cn":50,"pt":"DI","pp":101,"pr":39}</v>
      </c>
    </row>
    <row r="222" spans="1:40">
      <c r="A222">
        <v>23</v>
      </c>
      <c r="B222">
        <v>0</v>
      </c>
      <c r="C222">
        <f t="shared" si="72"/>
        <v>0</v>
      </c>
      <c r="D222">
        <f t="shared" ref="D222:I231" ca="1" si="84">RAND()</f>
        <v>0.79265919526137651</v>
      </c>
      <c r="E222">
        <f t="shared" ca="1" si="84"/>
        <v>0.12098747209478122</v>
      </c>
      <c r="F222">
        <f t="shared" ca="1" si="84"/>
        <v>0.36351958818703956</v>
      </c>
      <c r="G222">
        <f t="shared" ca="1" si="84"/>
        <v>0.34944620847426178</v>
      </c>
      <c r="H222">
        <f t="shared" ca="1" si="84"/>
        <v>0.24753999294472295</v>
      </c>
      <c r="I222">
        <f t="shared" ca="1" si="84"/>
        <v>8.8167202502611897E-2</v>
      </c>
      <c r="M222" t="str">
        <f t="shared" ca="1" si="73"/>
        <v>지정 장비</v>
      </c>
      <c r="N222" t="e">
        <f t="shared" ca="1" si="74"/>
        <v>#VALUE!</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e">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#VALUE!</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t="shared" ca="1" si="76"/>
        <v>#VALUE!</v>
      </c>
      <c r="U222" t="s">
        <v>82</v>
      </c>
      <c r="V222" t="s">
        <v>202</v>
      </c>
      <c r="W222">
        <v>1</v>
      </c>
      <c r="X222" t="s">
        <v>126</v>
      </c>
      <c r="Z222">
        <v>3400</v>
      </c>
      <c r="AA222" t="str">
        <f t="shared" ca="1" si="77"/>
        <v>upn</v>
      </c>
      <c r="AB222" t="s">
        <v>92</v>
      </c>
      <c r="AC222">
        <v>10153</v>
      </c>
      <c r="AD222">
        <v>9</v>
      </c>
      <c r="AE222" t="s">
        <v>126</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t="shared" ca="1" si="81"/>
        <v>{"dy":23,"sl":0,"tp":"upn","vl":"10153","cn":9,"pt":"GO","pr":2700}</v>
      </c>
    </row>
    <row r="223" spans="1:40">
      <c r="A223">
        <v>23</v>
      </c>
      <c r="B223">
        <v>1</v>
      </c>
      <c r="C223">
        <f t="shared" si="72"/>
        <v>0</v>
      </c>
      <c r="D223">
        <f t="shared" ca="1" si="84"/>
        <v>0.66120174374400797</v>
      </c>
      <c r="E223">
        <f t="shared" ca="1" si="84"/>
        <v>0.22862360143258154</v>
      </c>
      <c r="F223">
        <f t="shared" ca="1" si="84"/>
        <v>0.87016230833693176</v>
      </c>
      <c r="G223">
        <f t="shared" ca="1" si="84"/>
        <v>5.3447535793934797E-2</v>
      </c>
      <c r="H223">
        <f t="shared" ca="1" si="84"/>
        <v>0.3376977357406753</v>
      </c>
      <c r="I223">
        <f t="shared" ca="1" si="84"/>
        <v>0.14272896157871939</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e">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#VALUE!</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245</v>
      </c>
      <c r="W223">
        <v>1</v>
      </c>
      <c r="X223" t="s">
        <v>126</v>
      </c>
      <c r="Z223">
        <v>7000</v>
      </c>
      <c r="AA223" t="str">
        <f t="shared" ca="1" si="77"/>
        <v>fe</v>
      </c>
      <c r="AB223" t="s">
        <v>82</v>
      </c>
      <c r="AC223" t="s">
        <v>245</v>
      </c>
      <c r="AD223">
        <v>1</v>
      </c>
      <c r="AE223" t="s">
        <v>126</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t="shared" ca="1" si="81"/>
        <v>{"dy":23,"sl":1,"tp":"fe","vl":"Equip5301","cn":1,"pt":"GO","pr":7000}</v>
      </c>
    </row>
    <row r="224" spans="1:40">
      <c r="A224">
        <v>23</v>
      </c>
      <c r="B224">
        <v>2</v>
      </c>
      <c r="C224">
        <f t="shared" si="72"/>
        <v>0</v>
      </c>
      <c r="D224">
        <f t="shared" ca="1" si="84"/>
        <v>2.75807526084757E-2</v>
      </c>
      <c r="E224">
        <f t="shared" ca="1" si="84"/>
        <v>0.9408534031125757</v>
      </c>
      <c r="F224">
        <f t="shared" ca="1" si="84"/>
        <v>0.16536993340627459</v>
      </c>
      <c r="G224">
        <f t="shared" ca="1" si="84"/>
        <v>7.7748333985849127E-2</v>
      </c>
      <c r="H224">
        <f t="shared" ca="1" si="84"/>
        <v>0.75084990184627376</v>
      </c>
      <c r="I224">
        <f t="shared" ca="1" si="84"/>
        <v>0.83134566353243633</v>
      </c>
      <c r="M224" t="str">
        <f t="shared" ca="1" si="73"/>
        <v>안 지정 캐릭터 PP 영웅등급</v>
      </c>
      <c r="N224">
        <f t="shared" ca="1" si="74"/>
        <v>94085</v>
      </c>
      <c r="O224">
        <f t="shared" ca="1" si="75"/>
        <v>14</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4200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upn</v>
      </c>
      <c r="AB224" t="s">
        <v>92</v>
      </c>
      <c r="AC224">
        <v>98118</v>
      </c>
      <c r="AD224">
        <v>13</v>
      </c>
      <c r="AE224" t="s">
        <v>461</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t="shared" ca="1" si="81"/>
        <v>{"dy":23,"sl":2,"tp":"upn","vl":"98118","cn":13,"pt":"GO","pr":3900}</v>
      </c>
    </row>
    <row r="225" spans="1:40">
      <c r="A225">
        <v>23</v>
      </c>
      <c r="B225">
        <v>3</v>
      </c>
      <c r="C225">
        <f t="shared" si="72"/>
        <v>0</v>
      </c>
      <c r="D225">
        <f t="shared" ca="1" si="84"/>
        <v>0.6341102385709021</v>
      </c>
      <c r="E225">
        <f t="shared" ca="1" si="84"/>
        <v>0.38799836492236672</v>
      </c>
      <c r="F225">
        <f t="shared" ca="1" si="84"/>
        <v>0.88458743592800881</v>
      </c>
      <c r="G225">
        <f t="shared" ca="1" si="84"/>
        <v>0.67731042015820553</v>
      </c>
      <c r="H225">
        <f t="shared" ca="1" si="84"/>
        <v>0.74115346190773113</v>
      </c>
      <c r="I225">
        <f t="shared" ca="1" si="84"/>
        <v>0.20898696456175492</v>
      </c>
      <c r="M225" t="str">
        <f t="shared" ca="1" si="73"/>
        <v>안 지정 캐릭터 PP 일반등급</v>
      </c>
      <c r="N225">
        <f t="shared" ca="1" si="74"/>
        <v>38799</v>
      </c>
      <c r="O225">
        <f t="shared" ca="1" si="75"/>
        <v>7</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2100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fe</v>
      </c>
      <c r="AB225" t="s">
        <v>82</v>
      </c>
      <c r="AC225" t="s">
        <v>202</v>
      </c>
      <c r="AD225">
        <v>1</v>
      </c>
      <c r="AE225" t="s">
        <v>126</v>
      </c>
      <c r="AG225">
        <v>3400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t="shared" ca="1" si="81"/>
        <v>{"dy":23,"sl":3,"tp":"fe","vl":"Equip0202","cn":1,"pt":"GO","pr":3400}</v>
      </c>
    </row>
    <row r="226" spans="1:40">
      <c r="A226">
        <v>23</v>
      </c>
      <c r="B226">
        <v>4</v>
      </c>
      <c r="C226">
        <f t="shared" si="72"/>
        <v>0</v>
      </c>
      <c r="D226">
        <f t="shared" ca="1" si="84"/>
        <v>0.34922208482981965</v>
      </c>
      <c r="E226">
        <f t="shared" ca="1" si="84"/>
        <v>3.7497463210038773E-2</v>
      </c>
      <c r="F226">
        <f t="shared" ca="1" si="84"/>
        <v>0.43048556035765162</v>
      </c>
      <c r="G226">
        <f t="shared" ca="1" si="84"/>
        <v>0.65163882259120487</v>
      </c>
      <c r="H226">
        <f t="shared" ca="1" si="84"/>
        <v>0.54206691279804442</v>
      </c>
      <c r="I226">
        <f t="shared" ca="1" si="84"/>
        <v>0.25132429124222133</v>
      </c>
      <c r="M226" t="str">
        <f t="shared" ca="1" si="73"/>
        <v>안 지정 캐릭터 PP 일반등급</v>
      </c>
      <c r="N226">
        <f t="shared" ca="1" si="74"/>
        <v>3749</v>
      </c>
      <c r="O226">
        <f t="shared" ca="1" si="75"/>
        <v>3</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900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fe</v>
      </c>
      <c r="AB226" t="s">
        <v>82</v>
      </c>
      <c r="AC226" t="s">
        <v>257</v>
      </c>
      <c r="AD226">
        <v>1</v>
      </c>
      <c r="AE226" t="s">
        <v>126</v>
      </c>
      <c r="AG226">
        <v>3500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t="shared" ca="1" si="81"/>
        <v>{"dy":23,"sl":4,"tp":"fe","vl":"Equip3202","cn":1,"pt":"GO","pr":3500}</v>
      </c>
    </row>
    <row r="227" spans="1:40">
      <c r="A227">
        <v>23</v>
      </c>
      <c r="B227">
        <v>5</v>
      </c>
      <c r="C227">
        <f t="shared" si="72"/>
        <v>0</v>
      </c>
      <c r="D227">
        <f t="shared" ca="1" si="84"/>
        <v>0.6014270315574326</v>
      </c>
      <c r="E227">
        <f t="shared" ca="1" si="84"/>
        <v>0.93602010648145983</v>
      </c>
      <c r="F227">
        <f t="shared" ca="1" si="84"/>
        <v>6.0541593603610888E-2</v>
      </c>
      <c r="G227">
        <f t="shared" ca="1" si="84"/>
        <v>0.86648199044569685</v>
      </c>
      <c r="H227">
        <f t="shared" ca="1" si="84"/>
        <v>0.34954693334476306</v>
      </c>
      <c r="I227">
        <f t="shared" ca="1" si="84"/>
        <v>0.77067930387365113</v>
      </c>
      <c r="M227" t="str">
        <f t="shared" ca="1" si="73"/>
        <v>안 지정 캐릭터 PP 영웅등급</v>
      </c>
      <c r="N227">
        <f t="shared" ca="1" si="74"/>
        <v>93602</v>
      </c>
      <c r="O227">
        <f t="shared" ca="1" si="75"/>
        <v>14</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4200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204</v>
      </c>
      <c r="W227">
        <v>1</v>
      </c>
      <c r="X227" t="s">
        <v>126</v>
      </c>
      <c r="Z227">
        <v>1700</v>
      </c>
      <c r="AA227" t="str">
        <f t="shared" ca="1" si="77"/>
        <v>uph</v>
      </c>
      <c r="AB227" t="s">
        <v>91</v>
      </c>
      <c r="AC227">
        <v>98421</v>
      </c>
      <c r="AD227">
        <v>14</v>
      </c>
      <c r="AE227" t="s">
        <v>452</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t="shared" ca="1" si="81"/>
        <v>{"dy":23,"sl":5,"tp":"uph","vl":"98421","cn":14,"pt":"DI","pr":3}</v>
      </c>
    </row>
    <row r="228" spans="1:40">
      <c r="A228">
        <v>23</v>
      </c>
      <c r="B228">
        <v>6</v>
      </c>
      <c r="C228">
        <f t="shared" si="72"/>
        <v>0</v>
      </c>
      <c r="D228">
        <f t="shared" ca="1" si="84"/>
        <v>0.2111348936656875</v>
      </c>
      <c r="E228">
        <f t="shared" ca="1" si="84"/>
        <v>0.64597224234069661</v>
      </c>
      <c r="F228">
        <f t="shared" ca="1" si="84"/>
        <v>0.37298856235514877</v>
      </c>
      <c r="G228">
        <f t="shared" ca="1" si="84"/>
        <v>0.58911232565474692</v>
      </c>
      <c r="H228">
        <f t="shared" ca="1" si="84"/>
        <v>0.23829096385435011</v>
      </c>
      <c r="I228">
        <f t="shared" ca="1" si="84"/>
        <v>0.77935337717976849</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257</v>
      </c>
      <c r="W228">
        <v>1</v>
      </c>
      <c r="X228" t="s">
        <v>126</v>
      </c>
      <c r="Z228">
        <v>3500</v>
      </c>
      <c r="AA228" t="str">
        <f t="shared" ca="1" si="77"/>
        <v>fe</v>
      </c>
      <c r="AB228" t="s">
        <v>82</v>
      </c>
      <c r="AC228" t="s">
        <v>204</v>
      </c>
      <c r="AD228">
        <v>1</v>
      </c>
      <c r="AE228" t="s">
        <v>126</v>
      </c>
      <c r="AG228">
        <v>1700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t="shared" ca="1" si="81"/>
        <v>{"dy":23,"sl":6,"tp":"fe","vl":"Equip7001","cn":1,"pt":"GO","pr":1700}</v>
      </c>
    </row>
    <row r="229" spans="1:40">
      <c r="A229">
        <v>23</v>
      </c>
      <c r="B229">
        <v>7</v>
      </c>
      <c r="C229">
        <f t="shared" si="72"/>
        <v>0</v>
      </c>
      <c r="D229">
        <f t="shared" ca="1" si="84"/>
        <v>2.0486620246947918E-2</v>
      </c>
      <c r="E229">
        <f t="shared" ca="1" si="84"/>
        <v>0.71465684395899509</v>
      </c>
      <c r="F229">
        <f t="shared" ca="1" si="84"/>
        <v>0.66750908958460953</v>
      </c>
      <c r="G229">
        <f t="shared" ca="1" si="84"/>
        <v>0.25975653302106672</v>
      </c>
      <c r="H229">
        <f t="shared" ca="1" si="84"/>
        <v>0.86222909091724087</v>
      </c>
      <c r="I229">
        <f t="shared" ca="1" si="84"/>
        <v>0.91791475598435468</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201</v>
      </c>
      <c r="W229">
        <v>1</v>
      </c>
      <c r="X229" t="s">
        <v>126</v>
      </c>
      <c r="Z229">
        <v>74200</v>
      </c>
      <c r="AA229" t="str">
        <f t="shared" ca="1" si="77"/>
        <v>fe</v>
      </c>
      <c r="AB229" t="s">
        <v>82</v>
      </c>
      <c r="AC229" t="s">
        <v>201</v>
      </c>
      <c r="AD229">
        <v>1</v>
      </c>
      <c r="AE229" t="s">
        <v>126</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t="shared" ca="1" si="81"/>
        <v>{"dy":23,"sl":7,"tp":"fe","vl":"Equip8302","cn":1,"pt":"GO","pr":74200}</v>
      </c>
    </row>
    <row r="230" spans="1:40">
      <c r="A230">
        <v>23</v>
      </c>
      <c r="B230">
        <v>8</v>
      </c>
      <c r="C230">
        <f t="shared" si="72"/>
        <v>0</v>
      </c>
      <c r="D230">
        <f t="shared" ca="1" si="84"/>
        <v>6.1977784291997295E-2</v>
      </c>
      <c r="E230">
        <f t="shared" ca="1" si="84"/>
        <v>0.23932693621412837</v>
      </c>
      <c r="F230">
        <f t="shared" ca="1" si="84"/>
        <v>0.24164226858909077</v>
      </c>
      <c r="G230">
        <f t="shared" ca="1" si="84"/>
        <v>0.11522896199937849</v>
      </c>
      <c r="H230">
        <f t="shared" ca="1" si="84"/>
        <v>6.5505736327851838E-2</v>
      </c>
      <c r="I230">
        <f t="shared" ca="1" si="84"/>
        <v>0.6757075086223634</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fl1</v>
      </c>
      <c r="AB230" t="s">
        <v>87</v>
      </c>
      <c r="AC230" t="s">
        <v>436</v>
      </c>
      <c r="AD230">
        <v>1</v>
      </c>
      <c r="AE230" t="s">
        <v>130</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t="shared" ca="1" si="81"/>
        <v>{"dy":23,"sl":8,"tp":"fl1","vl":"Actor1005","cn":1,"pt":"DI","pp":65,"pr":49}</v>
      </c>
    </row>
    <row r="231" spans="1:40">
      <c r="A231">
        <v>23</v>
      </c>
      <c r="B231">
        <v>9</v>
      </c>
      <c r="C231">
        <f t="shared" si="72"/>
        <v>0</v>
      </c>
      <c r="D231">
        <f t="shared" ca="1" si="84"/>
        <v>0.66723081179255772</v>
      </c>
      <c r="E231">
        <f t="shared" ca="1" si="84"/>
        <v>0.11672087525849362</v>
      </c>
      <c r="F231">
        <f t="shared" ca="1" si="84"/>
        <v>5.6419150608687296E-2</v>
      </c>
      <c r="G231">
        <f t="shared" ca="1" si="84"/>
        <v>0.88680858140910079</v>
      </c>
      <c r="H231">
        <f t="shared" ca="1" si="84"/>
        <v>0.43350501337101788</v>
      </c>
      <c r="I231">
        <f t="shared" ca="1" si="84"/>
        <v>0.37945529004302903</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t="shared" ca="1" si="81"/>
        <v>{"dy":23,"sl":9}</v>
      </c>
    </row>
    <row r="232" spans="1:40">
      <c r="A232">
        <v>24</v>
      </c>
      <c r="B232">
        <v>0</v>
      </c>
      <c r="C232">
        <f t="shared" si="72"/>
        <v>0</v>
      </c>
      <c r="D232">
        <f t="shared" ref="D232:I241" ca="1" si="85">RAND()</f>
        <v>0.24394724712686844</v>
      </c>
      <c r="E232">
        <f t="shared" ca="1" si="85"/>
        <v>0.61376007662905574</v>
      </c>
      <c r="F232">
        <f t="shared" ca="1" si="85"/>
        <v>0.45935269486304464</v>
      </c>
      <c r="G232">
        <f t="shared" ca="1" si="85"/>
        <v>0.76245084799061491</v>
      </c>
      <c r="H232">
        <f t="shared" ca="1" si="85"/>
        <v>0.80535592985209559</v>
      </c>
      <c r="I232">
        <f t="shared" ca="1" si="85"/>
        <v>0.50027136371028857</v>
      </c>
      <c r="M232" t="str">
        <f t="shared" ca="1" si="73"/>
        <v>지정 장비</v>
      </c>
      <c r="N232" t="e">
        <f t="shared" ca="1" si="74"/>
        <v>#VALUE!</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t="shared" ca="1" si="76"/>
        <v>#VALUE!</v>
      </c>
      <c r="U232" t="s">
        <v>83</v>
      </c>
      <c r="W232">
        <v>1</v>
      </c>
      <c r="X232" t="s">
        <v>130</v>
      </c>
      <c r="Z232">
        <v>29</v>
      </c>
      <c r="AA232" t="str">
        <f t="shared" ca="1" si="77"/>
        <v>upn</v>
      </c>
      <c r="AB232" t="s">
        <v>92</v>
      </c>
      <c r="AC232">
        <v>11471</v>
      </c>
      <c r="AD232">
        <v>12</v>
      </c>
      <c r="AE232" t="s">
        <v>452</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t="shared" ca="1" si="81"/>
        <v>{"dy":24,"sl":0,"tp":"upn","vl":"11471","cn":12,"pt":"DI","pr":4}</v>
      </c>
    </row>
    <row r="233" spans="1:40">
      <c r="A233">
        <v>24</v>
      </c>
      <c r="B233">
        <v>1</v>
      </c>
      <c r="C233">
        <f t="shared" si="72"/>
        <v>0</v>
      </c>
      <c r="D233">
        <f t="shared" ca="1" si="85"/>
        <v>0.15807082918235571</v>
      </c>
      <c r="E233">
        <f t="shared" ca="1" si="85"/>
        <v>0.38514289207487662</v>
      </c>
      <c r="F233">
        <f t="shared" ca="1" si="85"/>
        <v>0.94637644552080069</v>
      </c>
      <c r="G233">
        <f t="shared" ca="1" si="85"/>
        <v>0.18513326101090055</v>
      </c>
      <c r="H233">
        <f t="shared" ca="1" si="85"/>
        <v>0.20777435190475257</v>
      </c>
      <c r="I233">
        <f t="shared" ca="1" si="85"/>
        <v>0.35251933477188957</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e">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#VALUE!</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250</v>
      </c>
      <c r="W233">
        <v>1</v>
      </c>
      <c r="X233" t="s">
        <v>126</v>
      </c>
      <c r="Z233">
        <v>1000</v>
      </c>
      <c r="AA233" t="str">
        <f t="shared" ca="1" si="77"/>
        <v>fe</v>
      </c>
      <c r="AB233" t="s">
        <v>82</v>
      </c>
      <c r="AC233" t="s">
        <v>448</v>
      </c>
      <c r="AD233">
        <v>1</v>
      </c>
      <c r="AE233" t="s">
        <v>126</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t="shared" ca="1" si="81"/>
        <v>{"dy":24,"sl":1,"tp":"fe","vl":"Equip0102","cn":1,"pt":"GO","pr":1000}</v>
      </c>
    </row>
    <row r="234" spans="1:40">
      <c r="A234">
        <v>24</v>
      </c>
      <c r="B234">
        <v>2</v>
      </c>
      <c r="C234">
        <f t="shared" si="72"/>
        <v>0</v>
      </c>
      <c r="D234">
        <f t="shared" ca="1" si="85"/>
        <v>0.86878381601515597</v>
      </c>
      <c r="E234">
        <f t="shared" ca="1" si="85"/>
        <v>0.76853452271911571</v>
      </c>
      <c r="F234">
        <f t="shared" ca="1" si="85"/>
        <v>0.24623133696356025</v>
      </c>
      <c r="G234">
        <f t="shared" ca="1" si="85"/>
        <v>0.69469591080166826</v>
      </c>
      <c r="H234">
        <f t="shared" ca="1" si="85"/>
        <v>0.86073829731114215</v>
      </c>
      <c r="I234">
        <f t="shared" ca="1" si="85"/>
        <v>0.90520972629959939</v>
      </c>
      <c r="M234" t="str">
        <f t="shared" ca="1" si="73"/>
        <v>안 지정 캐릭터 PP 영웅등급</v>
      </c>
      <c r="N234">
        <f t="shared" ca="1" si="74"/>
        <v>76853</v>
      </c>
      <c r="O234">
        <f t="shared" ca="1" si="75"/>
        <v>12</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3600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9</v>
      </c>
      <c r="AE234" t="s">
        <v>126</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t="shared" ca="1" si="81"/>
        <v>{"dy":24,"sl":2,"tp":"uph","vl":"52405","cn":9,"pt":"GO","pr":2700}</v>
      </c>
    </row>
    <row r="235" spans="1:40">
      <c r="A235">
        <v>24</v>
      </c>
      <c r="B235">
        <v>3</v>
      </c>
      <c r="C235">
        <f t="shared" si="72"/>
        <v>0</v>
      </c>
      <c r="D235">
        <f t="shared" ca="1" si="85"/>
        <v>0.956678158513798</v>
      </c>
      <c r="E235">
        <f t="shared" ca="1" si="85"/>
        <v>0.97061570444647161</v>
      </c>
      <c r="F235">
        <f t="shared" ca="1" si="85"/>
        <v>0.45449173736479354</v>
      </c>
      <c r="G235">
        <f t="shared" ca="1" si="85"/>
        <v>0.35423725910392478</v>
      </c>
      <c r="H235">
        <f t="shared" ca="1" si="85"/>
        <v>0.4219201816338789</v>
      </c>
      <c r="I235">
        <f t="shared" ca="1" si="85"/>
        <v>0.85796646543267319</v>
      </c>
      <c r="M235" t="str">
        <f t="shared" ca="1" si="73"/>
        <v>안 지정 캐릭터 PP 일반등급</v>
      </c>
      <c r="N235">
        <f t="shared" ca="1" si="74"/>
        <v>97061</v>
      </c>
      <c r="O235">
        <f t="shared" ca="1" si="75"/>
        <v>14</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4200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fe</v>
      </c>
      <c r="AB235" t="s">
        <v>82</v>
      </c>
      <c r="AC235" t="s">
        <v>447</v>
      </c>
      <c r="AD235">
        <v>1</v>
      </c>
      <c r="AE235" t="s">
        <v>126</v>
      </c>
      <c r="AG235">
        <v>1000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t="shared" ca="1" si="81"/>
        <v>{"dy":24,"sl":3,"tp":"fe","vl":"Equip2102","cn":1,"pt":"GO","pr":1000}</v>
      </c>
    </row>
    <row r="236" spans="1:40">
      <c r="A236">
        <v>24</v>
      </c>
      <c r="B236">
        <v>4</v>
      </c>
      <c r="C236">
        <f t="shared" si="72"/>
        <v>0</v>
      </c>
      <c r="D236">
        <f t="shared" ca="1" si="85"/>
        <v>1.1049299108738531E-2</v>
      </c>
      <c r="E236">
        <f t="shared" ca="1" si="85"/>
        <v>0.40100673824498212</v>
      </c>
      <c r="F236">
        <f t="shared" ca="1" si="85"/>
        <v>0.97606645681805893</v>
      </c>
      <c r="G236">
        <f t="shared" ca="1" si="85"/>
        <v>0.35885524859361173</v>
      </c>
      <c r="H236">
        <f t="shared" ca="1" si="85"/>
        <v>0.3443908876270968</v>
      </c>
      <c r="I236">
        <f t="shared" ca="1" si="85"/>
        <v>0.75356100203998244</v>
      </c>
      <c r="M236" t="str">
        <f t="shared" ca="1" si="73"/>
        <v>안 지정 캐릭터 PP 일반등급</v>
      </c>
      <c r="N236">
        <f t="shared" ca="1" si="74"/>
        <v>40100</v>
      </c>
      <c r="O236">
        <f t="shared" ca="1" si="75"/>
        <v>7</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2100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fe</v>
      </c>
      <c r="AB236" t="s">
        <v>82</v>
      </c>
      <c r="AC236" t="s">
        <v>450</v>
      </c>
      <c r="AD236">
        <v>1</v>
      </c>
      <c r="AE236" t="s">
        <v>126</v>
      </c>
      <c r="AG236">
        <v>700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t="shared" ca="1" si="81"/>
        <v>{"dy":24,"sl":4,"tp":"fe","vl":"Equip3001","cn":1,"pt":"GO","pr":700}</v>
      </c>
    </row>
    <row r="237" spans="1:40">
      <c r="A237">
        <v>24</v>
      </c>
      <c r="B237">
        <v>5</v>
      </c>
      <c r="C237">
        <f t="shared" si="72"/>
        <v>0</v>
      </c>
      <c r="D237">
        <f t="shared" ca="1" si="85"/>
        <v>0.8151876136503744</v>
      </c>
      <c r="E237">
        <f t="shared" ca="1" si="85"/>
        <v>0.91477624274957214</v>
      </c>
      <c r="F237">
        <f t="shared" ca="1" si="85"/>
        <v>0.5649509200617101</v>
      </c>
      <c r="G237">
        <f t="shared" ca="1" si="85"/>
        <v>0.26319509374954597</v>
      </c>
      <c r="H237">
        <f t="shared" ca="1" si="85"/>
        <v>0.65523377514521786</v>
      </c>
      <c r="I237">
        <f t="shared" ca="1" si="85"/>
        <v>0.46628483165581502</v>
      </c>
      <c r="M237" t="str">
        <f t="shared" ca="1" si="73"/>
        <v>안 지정 캐릭터 PP 일반등급</v>
      </c>
      <c r="N237">
        <f t="shared" ca="1" si="74"/>
        <v>91477</v>
      </c>
      <c r="O237">
        <f t="shared" ca="1" si="75"/>
        <v>13</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3900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126</v>
      </c>
      <c r="Z237">
        <v>900</v>
      </c>
      <c r="AA237" t="str">
        <f t="shared" ca="1" si="77"/>
        <v>fe</v>
      </c>
      <c r="AB237" t="s">
        <v>82</v>
      </c>
      <c r="AC237" t="s">
        <v>449</v>
      </c>
      <c r="AD237">
        <v>1</v>
      </c>
      <c r="AE237" t="s">
        <v>126</v>
      </c>
      <c r="AG237">
        <v>1100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t="shared" ca="1" si="81"/>
        <v>{"dy":24,"sl":5,"tp":"fe","vl":"Equip4101","cn":1,"pt":"GO","pr":1100}</v>
      </c>
    </row>
    <row r="238" spans="1:40">
      <c r="A238">
        <v>24</v>
      </c>
      <c r="B238">
        <v>6</v>
      </c>
      <c r="C238">
        <f t="shared" si="72"/>
        <v>0</v>
      </c>
      <c r="D238">
        <f t="shared" ca="1" si="85"/>
        <v>0.49085864463647155</v>
      </c>
      <c r="E238">
        <f t="shared" ca="1" si="85"/>
        <v>0.94432052385984888</v>
      </c>
      <c r="F238">
        <f t="shared" ca="1" si="85"/>
        <v>0.1801401013578211</v>
      </c>
      <c r="G238">
        <f t="shared" ca="1" si="85"/>
        <v>0.19642967157372526</v>
      </c>
      <c r="H238">
        <f t="shared" ca="1" si="85"/>
        <v>0.418372345755886</v>
      </c>
      <c r="I238">
        <f t="shared" ca="1" si="85"/>
        <v>0.42006928397843601</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DI</v>
      </c>
      <c r="Q238" t="e">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#VALUE!</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187</v>
      </c>
      <c r="W238">
        <v>1</v>
      </c>
      <c r="X238" t="s">
        <v>126</v>
      </c>
      <c r="Z238">
        <v>74400</v>
      </c>
      <c r="AA238" t="str">
        <f t="shared" ca="1" si="77"/>
        <v>uph</v>
      </c>
      <c r="AB238" t="s">
        <v>91</v>
      </c>
      <c r="AC238">
        <v>15462</v>
      </c>
      <c r="AD238">
        <v>10</v>
      </c>
      <c r="AE238" t="s">
        <v>126</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t="shared" ca="1" si="81"/>
        <v>{"dy":24,"sl":6,"tp":"uph","vl":"15462","cn":10,"pt":"GO","pr":3000}</v>
      </c>
    </row>
    <row r="239" spans="1:40">
      <c r="A239">
        <v>24</v>
      </c>
      <c r="B239">
        <v>7</v>
      </c>
      <c r="C239">
        <f t="shared" si="72"/>
        <v>0</v>
      </c>
      <c r="D239">
        <f t="shared" ca="1" si="85"/>
        <v>0.47336285973505599</v>
      </c>
      <c r="E239">
        <f t="shared" ca="1" si="85"/>
        <v>0.77458732627514837</v>
      </c>
      <c r="F239">
        <f t="shared" ca="1" si="85"/>
        <v>0.36143541074768992</v>
      </c>
      <c r="G239">
        <f t="shared" ca="1" si="85"/>
        <v>0.30569973495865965</v>
      </c>
      <c r="H239">
        <f t="shared" ca="1" si="85"/>
        <v>0.36799591241343177</v>
      </c>
      <c r="I239">
        <f t="shared" ca="1" si="85"/>
        <v>0.5815801623279061</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253</v>
      </c>
      <c r="W239">
        <v>1</v>
      </c>
      <c r="X239" t="s">
        <v>126</v>
      </c>
      <c r="Z239">
        <v>700</v>
      </c>
      <c r="AA239" t="str">
        <f t="shared" ca="1" si="77"/>
        <v>fe</v>
      </c>
      <c r="AB239" t="s">
        <v>82</v>
      </c>
      <c r="AC239" t="s">
        <v>456</v>
      </c>
      <c r="AD239">
        <v>1</v>
      </c>
      <c r="AE239" t="s">
        <v>126</v>
      </c>
      <c r="AG239">
        <v>3100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t="shared" ca="1" si="81"/>
        <v>{"dy":24,"sl":7,"tp":"fe","vl":"Equip6101","cn":1,"pt":"GO","pr":3100}</v>
      </c>
    </row>
    <row r="240" spans="1:40">
      <c r="A240">
        <v>24</v>
      </c>
      <c r="B240">
        <v>8</v>
      </c>
      <c r="C240">
        <f t="shared" si="72"/>
        <v>0</v>
      </c>
      <c r="D240">
        <f t="shared" ca="1" si="85"/>
        <v>5.3434827710177712E-2</v>
      </c>
      <c r="E240">
        <f t="shared" ca="1" si="85"/>
        <v>0.58485328273146431</v>
      </c>
      <c r="F240">
        <f t="shared" ca="1" si="85"/>
        <v>0.77989859147004181</v>
      </c>
      <c r="G240">
        <f t="shared" ca="1" si="85"/>
        <v>0.92954454858096003</v>
      </c>
      <c r="H240">
        <f t="shared" ca="1" si="85"/>
        <v>9.1497471499759953E-2</v>
      </c>
      <c r="I240">
        <f t="shared" ca="1" si="85"/>
        <v>0.22099609434749312</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fl1</v>
      </c>
      <c r="AB240" t="s">
        <v>87</v>
      </c>
      <c r="AC240" t="s">
        <v>440</v>
      </c>
      <c r="AD240">
        <v>1</v>
      </c>
      <c r="AE240" t="s">
        <v>130</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t="shared" ca="1" si="81"/>
        <v>{"dy":24,"sl":8,"tp":"fl1","vl":"Actor2011","cn":1,"pt":"DI","pp":60,"pr":46}</v>
      </c>
    </row>
    <row r="241" spans="1:40">
      <c r="A241">
        <v>24</v>
      </c>
      <c r="B241">
        <v>9</v>
      </c>
      <c r="C241">
        <f t="shared" si="72"/>
        <v>0</v>
      </c>
      <c r="D241">
        <f t="shared" ca="1" si="85"/>
        <v>0.47256568436625557</v>
      </c>
      <c r="E241">
        <f t="shared" ca="1" si="85"/>
        <v>0.83144273936388702</v>
      </c>
      <c r="F241">
        <f t="shared" ca="1" si="85"/>
        <v>0.88988034945049233</v>
      </c>
      <c r="G241">
        <f t="shared" ca="1" si="85"/>
        <v>0.39123674298381028</v>
      </c>
      <c r="H241">
        <f t="shared" ca="1" si="85"/>
        <v>0.37169559911289374</v>
      </c>
      <c r="I241">
        <f t="shared" ca="1" si="85"/>
        <v>3.2925957173758014E-2</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t="shared" ca="1" si="81"/>
        <v>{"dy":24,"sl":9}</v>
      </c>
    </row>
    <row r="242" spans="1:40">
      <c r="A242">
        <v>25</v>
      </c>
      <c r="B242">
        <v>0</v>
      </c>
      <c r="C242">
        <f t="shared" si="72"/>
        <v>0</v>
      </c>
      <c r="D242">
        <f t="shared" ref="D242:I251" ca="1" si="86">RAND()</f>
        <v>0.68447036038773879</v>
      </c>
      <c r="E242">
        <f t="shared" ca="1" si="86"/>
        <v>0.72281758514554328</v>
      </c>
      <c r="F242">
        <f t="shared" ca="1" si="86"/>
        <v>0.84163784368730032</v>
      </c>
      <c r="G242">
        <f t="shared" ca="1" si="86"/>
        <v>5.9686761173966318E-2</v>
      </c>
      <c r="H242">
        <f t="shared" ca="1" si="86"/>
        <v>0.55736870628859558</v>
      </c>
      <c r="I242">
        <f t="shared" ca="1" si="86"/>
        <v>0.73192603074758578</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e">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#VALUE!</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241</v>
      </c>
      <c r="W242">
        <v>1</v>
      </c>
      <c r="X242" t="s">
        <v>126</v>
      </c>
      <c r="Z242">
        <v>800</v>
      </c>
      <c r="AA242" t="str">
        <f t="shared" ca="1" si="77"/>
        <v>fe</v>
      </c>
      <c r="AB242" t="s">
        <v>82</v>
      </c>
      <c r="AC242" t="s">
        <v>241</v>
      </c>
      <c r="AD242">
        <v>1</v>
      </c>
      <c r="AE242" t="s">
        <v>126</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t="shared" ca="1" si="81"/>
        <v>{"dy":25,"sl":0,"tp":"fe","vl":"Equip5002","cn":1,"pt":"GO","pr":800}</v>
      </c>
    </row>
    <row r="243" spans="1:40">
      <c r="A243">
        <v>25</v>
      </c>
      <c r="B243">
        <v>1</v>
      </c>
      <c r="C243">
        <f t="shared" si="72"/>
        <v>0</v>
      </c>
      <c r="D243">
        <f t="shared" ca="1" si="86"/>
        <v>0.43315780943609217</v>
      </c>
      <c r="E243">
        <f t="shared" ca="1" si="86"/>
        <v>0.61217320828378086</v>
      </c>
      <c r="F243">
        <f t="shared" ca="1" si="86"/>
        <v>0.35069247202361897</v>
      </c>
      <c r="G243">
        <f t="shared" ca="1" si="86"/>
        <v>0.44055651878872504</v>
      </c>
      <c r="H243">
        <f t="shared" ca="1" si="86"/>
        <v>0.57961884333019653</v>
      </c>
      <c r="I243">
        <f t="shared" ca="1" si="86"/>
        <v>0.62975723545582929</v>
      </c>
      <c r="M243" t="str">
        <f t="shared" ca="1" si="73"/>
        <v>지정 장비</v>
      </c>
      <c r="N243" t="e">
        <f t="shared" ca="1" si="74"/>
        <v>#VALUE!</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e">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#VALUE!</v>
      </c>
      <c r="R243" t="e">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#VALUE!</v>
      </c>
      <c r="S243" t="e">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#VALUE!</v>
      </c>
      <c r="T243" t="e">
        <f t="shared" ca="1" si="76"/>
        <v>#VALUE!</v>
      </c>
      <c r="U243" t="s">
        <v>82</v>
      </c>
      <c r="V243" t="s">
        <v>297</v>
      </c>
      <c r="W243">
        <v>1</v>
      </c>
      <c r="X243" t="s">
        <v>126</v>
      </c>
      <c r="Z243">
        <v>1500</v>
      </c>
      <c r="AA243" t="str">
        <f t="shared" ca="1" si="77"/>
        <v>fe</v>
      </c>
      <c r="AB243" t="s">
        <v>82</v>
      </c>
      <c r="AC243" t="s">
        <v>460</v>
      </c>
      <c r="AD243">
        <v>1</v>
      </c>
      <c r="AE243" t="s">
        <v>452</v>
      </c>
      <c r="AF243">
        <v>179</v>
      </c>
      <c r="AG243">
        <v>119</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전설</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t="shared" ca="1" si="81"/>
        <v>{"dy":25,"sl":1,"tp":"fe","vl":"Equip3401","cn":1,"pt":"DI","pp":179,"pr":119}</v>
      </c>
    </row>
    <row r="244" spans="1:40">
      <c r="A244">
        <v>25</v>
      </c>
      <c r="B244">
        <v>2</v>
      </c>
      <c r="C244">
        <f t="shared" si="72"/>
        <v>0</v>
      </c>
      <c r="D244">
        <f t="shared" ca="1" si="86"/>
        <v>6.7937350902375182E-2</v>
      </c>
      <c r="E244">
        <f t="shared" ca="1" si="86"/>
        <v>0.53940779182278753</v>
      </c>
      <c r="F244">
        <f t="shared" ca="1" si="86"/>
        <v>0.37483957976987836</v>
      </c>
      <c r="G244">
        <f t="shared" ca="1" si="86"/>
        <v>0.97207344614446212</v>
      </c>
      <c r="H244">
        <f t="shared" ca="1" si="86"/>
        <v>0.93116390331755217</v>
      </c>
      <c r="I244">
        <f t="shared" ca="1" si="86"/>
        <v>0.1857625449325192</v>
      </c>
      <c r="M244" t="str">
        <f t="shared" ca="1" si="73"/>
        <v>안 지정 캐릭터 PP 영웅등급</v>
      </c>
      <c r="N244">
        <f t="shared" ca="1" si="74"/>
        <v>53940</v>
      </c>
      <c r="O244">
        <f t="shared" ca="1" si="75"/>
        <v>9</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2700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fe</v>
      </c>
      <c r="AB244" t="s">
        <v>82</v>
      </c>
      <c r="AC244" t="s">
        <v>445</v>
      </c>
      <c r="AD244">
        <v>1</v>
      </c>
      <c r="AE244" t="s">
        <v>126</v>
      </c>
      <c r="AG244">
        <v>1200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t="shared" ca="1" si="81"/>
        <v>{"dy":25,"sl":2,"tp":"fe","vl":"Equip0101","cn":1,"pt":"GO","pr":1200}</v>
      </c>
    </row>
    <row r="245" spans="1:40">
      <c r="A245">
        <v>25</v>
      </c>
      <c r="B245">
        <v>3</v>
      </c>
      <c r="C245">
        <f t="shared" si="72"/>
        <v>0</v>
      </c>
      <c r="D245">
        <f t="shared" ca="1" si="86"/>
        <v>0.94284529336965195</v>
      </c>
      <c r="E245">
        <f t="shared" ca="1" si="86"/>
        <v>0.70057081399926335</v>
      </c>
      <c r="F245">
        <f t="shared" ca="1" si="86"/>
        <v>0.88981846703681111</v>
      </c>
      <c r="G245">
        <f t="shared" ca="1" si="86"/>
        <v>0.98335342500319556</v>
      </c>
      <c r="H245">
        <f t="shared" ca="1" si="86"/>
        <v>0.5974063279638484</v>
      </c>
      <c r="I245">
        <f t="shared" ca="1" si="86"/>
        <v>0.19046700327937904</v>
      </c>
      <c r="M245" t="str">
        <f t="shared" ca="1" si="73"/>
        <v>안 지정 캐릭터 PP 일반등급</v>
      </c>
      <c r="N245">
        <f t="shared" ca="1" si="74"/>
        <v>70057</v>
      </c>
      <c r="O245">
        <f t="shared" ca="1" si="75"/>
        <v>11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3300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uph</v>
      </c>
      <c r="AB245" t="s">
        <v>91</v>
      </c>
      <c r="AC245">
        <v>84832</v>
      </c>
      <c r="AD245">
        <v>11</v>
      </c>
      <c r="AE245" t="s">
        <v>126</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t="shared" ca="1" si="81"/>
        <v>{"dy":25,"sl":3,"tp":"uph","vl":"84832","cn":11,"pt":"GO","pr":3300}</v>
      </c>
    </row>
    <row r="246" spans="1:40">
      <c r="A246">
        <v>25</v>
      </c>
      <c r="B246">
        <v>4</v>
      </c>
      <c r="C246">
        <f t="shared" si="72"/>
        <v>0</v>
      </c>
      <c r="D246">
        <f t="shared" ca="1" si="86"/>
        <v>0.76637111129161206</v>
      </c>
      <c r="E246">
        <f t="shared" ca="1" si="86"/>
        <v>0.15771795246185305</v>
      </c>
      <c r="F246">
        <f t="shared" ca="1" si="86"/>
        <v>0.33155391149395863</v>
      </c>
      <c r="G246">
        <f t="shared" ca="1" si="86"/>
        <v>0.53953490863803011</v>
      </c>
      <c r="H246">
        <f t="shared" ca="1" si="86"/>
        <v>0.43701915299656469</v>
      </c>
      <c r="I246">
        <f t="shared" ca="1" si="86"/>
        <v>0.93457773853023662</v>
      </c>
      <c r="M246" t="str">
        <f t="shared" ca="1" si="73"/>
        <v>안 지정 캐릭터 PP 일반등급</v>
      </c>
      <c r="N246">
        <f t="shared" ca="1" si="74"/>
        <v>15771</v>
      </c>
      <c r="O246">
        <f t="shared" ca="1" si="75"/>
        <v>4</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1200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94548</v>
      </c>
      <c r="AD246">
        <v>14</v>
      </c>
      <c r="AE246" t="s">
        <v>452</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t="shared" ca="1" si="81"/>
        <v>{"dy":25,"sl":4,"tp":"upn","vl":"94548","cn":14,"pt":"DI","pr":4}</v>
      </c>
    </row>
    <row r="247" spans="1:40">
      <c r="A247">
        <v>25</v>
      </c>
      <c r="B247">
        <v>5</v>
      </c>
      <c r="C247">
        <f t="shared" si="72"/>
        <v>0</v>
      </c>
      <c r="D247">
        <f t="shared" ca="1" si="86"/>
        <v>0.12695507025517494</v>
      </c>
      <c r="E247">
        <f t="shared" ca="1" si="86"/>
        <v>0.8673863411801046</v>
      </c>
      <c r="F247">
        <f t="shared" ca="1" si="86"/>
        <v>0.44784858367173841</v>
      </c>
      <c r="G247">
        <f t="shared" ca="1" si="86"/>
        <v>0.53542719128838756</v>
      </c>
      <c r="H247">
        <f t="shared" ca="1" si="86"/>
        <v>0.59819875382079002</v>
      </c>
      <c r="I247">
        <f t="shared" ca="1" si="86"/>
        <v>9.1516264284693172E-2</v>
      </c>
      <c r="M247" t="str">
        <f t="shared" ca="1" si="73"/>
        <v>지정 장비</v>
      </c>
      <c r="N247" t="e">
        <f t="shared" ca="1" si="74"/>
        <v>#VALUE!</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#VALUE!</v>
      </c>
      <c r="S247" t="e">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#VALUE!</v>
      </c>
      <c r="T247" t="e">
        <f t="shared" ca="1" si="76"/>
        <v>#VALUE!</v>
      </c>
      <c r="U247" t="s">
        <v>91</v>
      </c>
      <c r="V247">
        <v>31175</v>
      </c>
      <c r="W247">
        <v>10</v>
      </c>
      <c r="X247" t="s">
        <v>126</v>
      </c>
      <c r="Z247">
        <v>1000</v>
      </c>
      <c r="AA247" t="str">
        <f t="shared" ca="1" si="77"/>
        <v>fe</v>
      </c>
      <c r="AB247" t="s">
        <v>82</v>
      </c>
      <c r="AC247" t="s">
        <v>446</v>
      </c>
      <c r="AD247">
        <v>1</v>
      </c>
      <c r="AE247" t="s">
        <v>126</v>
      </c>
      <c r="AG247">
        <v>3600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t="shared" ca="1" si="81"/>
        <v>{"dy":25,"sl":5,"tp":"fe","vl":"Equip7102","cn":1,"pt":"GO","pr":3600}</v>
      </c>
    </row>
    <row r="248" spans="1:40">
      <c r="A248">
        <v>25</v>
      </c>
      <c r="B248">
        <v>6</v>
      </c>
      <c r="C248">
        <f t="shared" si="72"/>
        <v>0</v>
      </c>
      <c r="D248">
        <f t="shared" ca="1" si="86"/>
        <v>0.36604468805822443</v>
      </c>
      <c r="E248">
        <f t="shared" ca="1" si="86"/>
        <v>0.49181058058038252</v>
      </c>
      <c r="F248">
        <f t="shared" ca="1" si="86"/>
        <v>0.39137687460722648</v>
      </c>
      <c r="G248">
        <f t="shared" ca="1" si="86"/>
        <v>0.38557160231232757</v>
      </c>
      <c r="H248">
        <f t="shared" ca="1" si="86"/>
        <v>0.33294240555213217</v>
      </c>
      <c r="I248">
        <f t="shared" ca="1" si="86"/>
        <v>0.40280089910494932</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185</v>
      </c>
      <c r="W248">
        <v>1</v>
      </c>
      <c r="X248" t="s">
        <v>126</v>
      </c>
      <c r="Z248">
        <v>3600</v>
      </c>
      <c r="AA248" t="str">
        <f t="shared" ca="1" si="77"/>
        <v>upn</v>
      </c>
      <c r="AB248" t="s">
        <v>92</v>
      </c>
      <c r="AC248">
        <v>14628</v>
      </c>
      <c r="AD248">
        <v>9</v>
      </c>
      <c r="AE248" t="s">
        <v>126</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t="shared" ca="1" si="81"/>
        <v>{"dy":25,"sl":6,"tp":"upn","vl":"14628","cn":9,"pt":"GO","pr":2700}</v>
      </c>
    </row>
    <row r="249" spans="1:40">
      <c r="A249">
        <v>25</v>
      </c>
      <c r="B249">
        <v>7</v>
      </c>
      <c r="C249">
        <f t="shared" si="72"/>
        <v>0</v>
      </c>
      <c r="D249">
        <f t="shared" ca="1" si="86"/>
        <v>0.17110328649551265</v>
      </c>
      <c r="E249">
        <f t="shared" ca="1" si="86"/>
        <v>0.30436501195602095</v>
      </c>
      <c r="F249">
        <f t="shared" ca="1" si="86"/>
        <v>0.45281723789361028</v>
      </c>
      <c r="G249">
        <f t="shared" ca="1" si="86"/>
        <v>3.700616769345888E-2</v>
      </c>
      <c r="H249">
        <f t="shared" ca="1" si="86"/>
        <v>0.48017564572371585</v>
      </c>
      <c r="I249">
        <f t="shared" ca="1" si="86"/>
        <v>0.49450213762922657</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DI</v>
      </c>
      <c r="Q249" t="e">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#VALUE!</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297</v>
      </c>
      <c r="W249">
        <v>1</v>
      </c>
      <c r="X249" t="s">
        <v>126</v>
      </c>
      <c r="Z249">
        <v>1200</v>
      </c>
      <c r="AA249" t="str">
        <f t="shared" ca="1" si="77"/>
        <v>uph</v>
      </c>
      <c r="AB249" t="s">
        <v>91</v>
      </c>
      <c r="AC249">
        <v>31175</v>
      </c>
      <c r="AD249">
        <v>10</v>
      </c>
      <c r="AE249" t="s">
        <v>452</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t="shared" ca="1" si="81"/>
        <v>{"dy":25,"sl":7,"tp":"uph","vl":"31175","cn":10,"pt":"DI","pr":3}</v>
      </c>
    </row>
    <row r="250" spans="1:40">
      <c r="A250">
        <v>25</v>
      </c>
      <c r="B250">
        <v>8</v>
      </c>
      <c r="C250">
        <f t="shared" si="72"/>
        <v>0</v>
      </c>
      <c r="D250">
        <f t="shared" ca="1" si="86"/>
        <v>0.43611439704812893</v>
      </c>
      <c r="E250">
        <f t="shared" ca="1" si="86"/>
        <v>0.90503303006354063</v>
      </c>
      <c r="F250">
        <f t="shared" ca="1" si="86"/>
        <v>0.41954930649015998</v>
      </c>
      <c r="G250">
        <f t="shared" ca="1" si="86"/>
        <v>0.50737408259496497</v>
      </c>
      <c r="H250">
        <f t="shared" ca="1" si="86"/>
        <v>0.5685173811726163</v>
      </c>
      <c r="I250">
        <f t="shared" ca="1" si="86"/>
        <v>0.24713969816456183</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fl1</v>
      </c>
      <c r="AB250" t="s">
        <v>87</v>
      </c>
      <c r="AC250" t="s">
        <v>439</v>
      </c>
      <c r="AD250">
        <v>1</v>
      </c>
      <c r="AE250" t="s">
        <v>130</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t="shared" ca="1" si="81"/>
        <v>{"dy":25,"sl":8,"tp":"fl1","vl":"Actor3021","cn":1,"pt":"DI","pp":54,"pr":39}</v>
      </c>
    </row>
    <row r="251" spans="1:40">
      <c r="A251">
        <v>25</v>
      </c>
      <c r="B251">
        <v>9</v>
      </c>
      <c r="C251">
        <f t="shared" si="72"/>
        <v>0</v>
      </c>
      <c r="D251">
        <f t="shared" ca="1" si="86"/>
        <v>0.15015698863574833</v>
      </c>
      <c r="E251">
        <f t="shared" ca="1" si="86"/>
        <v>8.2565526832246383E-2</v>
      </c>
      <c r="F251">
        <f t="shared" ca="1" si="86"/>
        <v>0.75904096119522479</v>
      </c>
      <c r="G251">
        <f t="shared" ca="1" si="86"/>
        <v>0.73620421202727693</v>
      </c>
      <c r="H251">
        <f t="shared" ca="1" si="86"/>
        <v>0.8910637173319631</v>
      </c>
      <c r="I251">
        <f t="shared" ca="1" si="86"/>
        <v>0.64268026090169139</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t="shared" ca="1" si="81"/>
        <v>{"dy":25,"sl":9}</v>
      </c>
    </row>
    <row r="252" spans="1:40">
      <c r="A252">
        <v>26</v>
      </c>
      <c r="B252">
        <v>0</v>
      </c>
      <c r="C252">
        <f t="shared" si="72"/>
        <v>0</v>
      </c>
      <c r="D252">
        <f t="shared" ref="D252:I261" ca="1" si="87">RAND()</f>
        <v>0.42102366804689695</v>
      </c>
      <c r="E252">
        <f t="shared" ca="1" si="87"/>
        <v>0.86540298342076871</v>
      </c>
      <c r="F252">
        <f t="shared" ca="1" si="87"/>
        <v>0.28369420299513004</v>
      </c>
      <c r="G252">
        <f t="shared" ca="1" si="87"/>
        <v>0.13906666120427691</v>
      </c>
      <c r="H252">
        <f t="shared" ca="1" si="87"/>
        <v>0.93115353719351646</v>
      </c>
      <c r="I252">
        <f t="shared" ca="1" si="87"/>
        <v>0.83393683537097951</v>
      </c>
      <c r="M252" t="str">
        <f t="shared" ca="1" si="73"/>
        <v>지정 장비</v>
      </c>
      <c r="N252" t="e">
        <f t="shared" ca="1" si="74"/>
        <v>#VALUE!</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e">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#VALUE!</v>
      </c>
      <c r="R252" t="e">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#VALUE!</v>
      </c>
      <c r="S252" t="e">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#VALUE!</v>
      </c>
      <c r="T252" t="e">
        <f t="shared" ca="1" si="76"/>
        <v>#VALUE!</v>
      </c>
      <c r="U252" t="s">
        <v>82</v>
      </c>
      <c r="V252" t="s">
        <v>194</v>
      </c>
      <c r="W252">
        <v>1</v>
      </c>
      <c r="X252" t="s">
        <v>126</v>
      </c>
      <c r="Z252">
        <v>1900</v>
      </c>
      <c r="AA252" t="str">
        <f t="shared" ca="1" si="77"/>
        <v>fe</v>
      </c>
      <c r="AB252" t="s">
        <v>82</v>
      </c>
      <c r="AC252" t="s">
        <v>451</v>
      </c>
      <c r="AD252">
        <v>1</v>
      </c>
      <c r="AE252" t="s">
        <v>126</v>
      </c>
      <c r="AG252">
        <v>3100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t="shared" ca="1" si="81"/>
        <v>{"dy":26,"sl":0,"tp":"fe","vl":"Equip0201","cn":1,"pt":"GO","pr":3100}</v>
      </c>
    </row>
    <row r="253" spans="1:40">
      <c r="A253">
        <v>26</v>
      </c>
      <c r="B253">
        <v>1</v>
      </c>
      <c r="C253">
        <f t="shared" si="72"/>
        <v>0</v>
      </c>
      <c r="D253">
        <f t="shared" ca="1" si="87"/>
        <v>0.35865234133063972</v>
      </c>
      <c r="E253">
        <f t="shared" ca="1" si="87"/>
        <v>0.1937318875874311</v>
      </c>
      <c r="F253">
        <f t="shared" ca="1" si="87"/>
        <v>8.8251956445325797E-2</v>
      </c>
      <c r="G253">
        <f t="shared" ca="1" si="87"/>
        <v>3.9713213730536157E-2</v>
      </c>
      <c r="H253">
        <f t="shared" ca="1" si="87"/>
        <v>5.420962798988882E-2</v>
      </c>
      <c r="I253">
        <f t="shared" ca="1" si="87"/>
        <v>0.98393540852687156</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e">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#VALUE!</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185</v>
      </c>
      <c r="W253">
        <v>1</v>
      </c>
      <c r="X253" t="s">
        <v>126</v>
      </c>
      <c r="Z253">
        <v>3800</v>
      </c>
      <c r="AA253" t="str">
        <f t="shared" ca="1" si="77"/>
        <v>upn</v>
      </c>
      <c r="AB253" t="s">
        <v>92</v>
      </c>
      <c r="AC253">
        <v>5727</v>
      </c>
      <c r="AD253">
        <v>9</v>
      </c>
      <c r="AE253" t="s">
        <v>126</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t="shared" ca="1" si="81"/>
        <v>{"dy":26,"sl":1,"tp":"upn","vl":"5727","cn":9,"pt":"GO","pr":2700}</v>
      </c>
    </row>
    <row r="254" spans="1:40">
      <c r="A254">
        <v>26</v>
      </c>
      <c r="B254">
        <v>2</v>
      </c>
      <c r="C254">
        <f t="shared" si="72"/>
        <v>0</v>
      </c>
      <c r="D254">
        <f t="shared" ca="1" si="87"/>
        <v>0.74478845160119445</v>
      </c>
      <c r="E254">
        <f t="shared" ca="1" si="87"/>
        <v>0.56380491493451601</v>
      </c>
      <c r="F254">
        <f t="shared" ca="1" si="87"/>
        <v>0.24415187045450915</v>
      </c>
      <c r="G254">
        <f t="shared" ca="1" si="87"/>
        <v>0.7877114730628676</v>
      </c>
      <c r="H254">
        <f t="shared" ca="1" si="87"/>
        <v>0.82110786784933176</v>
      </c>
      <c r="I254">
        <f t="shared" ca="1" si="87"/>
        <v>0.43552782090543296</v>
      </c>
      <c r="M254" t="str">
        <f t="shared" ca="1" si="73"/>
        <v>안 지정 캐릭터 PP 영웅등급</v>
      </c>
      <c r="N254">
        <f t="shared" ca="1" si="74"/>
        <v>56380</v>
      </c>
      <c r="O254">
        <f t="shared" ca="1" si="75"/>
        <v>9</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2700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upn</v>
      </c>
      <c r="AB254" t="s">
        <v>92</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t="shared" ca="1" si="81"/>
        <v>{"dy":26,"sl":2,"tp":"upn","vl":"56908","cn":12,"pt":"GO","pr":3600}</v>
      </c>
    </row>
    <row r="255" spans="1:40">
      <c r="A255">
        <v>26</v>
      </c>
      <c r="B255">
        <v>3</v>
      </c>
      <c r="C255">
        <f t="shared" si="72"/>
        <v>0</v>
      </c>
      <c r="D255">
        <f t="shared" ca="1" si="87"/>
        <v>0.98055499299179605</v>
      </c>
      <c r="E255">
        <f t="shared" ca="1" si="87"/>
        <v>0.40316484611706083</v>
      </c>
      <c r="F255">
        <f t="shared" ca="1" si="87"/>
        <v>6.0218515469352862E-2</v>
      </c>
      <c r="G255">
        <f t="shared" ca="1" si="87"/>
        <v>0.35942805576217829</v>
      </c>
      <c r="H255">
        <f t="shared" ca="1" si="87"/>
        <v>0.58807223678174325</v>
      </c>
      <c r="I255">
        <f t="shared" ca="1" si="87"/>
        <v>0.81493950488846179</v>
      </c>
      <c r="M255" t="str">
        <f t="shared" ca="1" si="73"/>
        <v>안 지정 캐릭터 PP 일반등급</v>
      </c>
      <c r="N255">
        <f t="shared" ca="1" si="74"/>
        <v>40316</v>
      </c>
      <c r="O255">
        <f t="shared" ca="1" si="75"/>
        <v>7</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2100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fe</v>
      </c>
      <c r="AB255" t="s">
        <v>82</v>
      </c>
      <c r="AC255" t="s">
        <v>243</v>
      </c>
      <c r="AD255">
        <v>1</v>
      </c>
      <c r="AE255" t="s">
        <v>126</v>
      </c>
      <c r="AG255">
        <v>1500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t="shared" ca="1" si="81"/>
        <v>{"dy":26,"sl":3,"tp":"fe","vl":"Equip3101","cn":1,"pt":"GO","pr":1500}</v>
      </c>
    </row>
    <row r="256" spans="1:40">
      <c r="A256">
        <v>26</v>
      </c>
      <c r="B256">
        <v>4</v>
      </c>
      <c r="C256">
        <f t="shared" si="72"/>
        <v>0</v>
      </c>
      <c r="D256">
        <f t="shared" ca="1" si="87"/>
        <v>0.44641129736866081</v>
      </c>
      <c r="E256">
        <f t="shared" ca="1" si="87"/>
        <v>0.63483986567737438</v>
      </c>
      <c r="F256">
        <f t="shared" ca="1" si="87"/>
        <v>0.65609406209623922</v>
      </c>
      <c r="G256">
        <f t="shared" ca="1" si="87"/>
        <v>0.43128332086167531</v>
      </c>
      <c r="H256">
        <f t="shared" ca="1" si="87"/>
        <v>0.85428169814528288</v>
      </c>
      <c r="I256">
        <f t="shared" ca="1" si="87"/>
        <v>0.50859714216641805</v>
      </c>
      <c r="M256" t="str">
        <f t="shared" ca="1" si="73"/>
        <v>안 지정 캐릭터 PP 일반등급</v>
      </c>
      <c r="N256">
        <f t="shared" ca="1" si="74"/>
        <v>63483</v>
      </c>
      <c r="O256">
        <f t="shared" ca="1" si="75"/>
        <v>10</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3000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fe</v>
      </c>
      <c r="AB256" t="s">
        <v>82</v>
      </c>
      <c r="AC256" t="s">
        <v>186</v>
      </c>
      <c r="AD256">
        <v>1</v>
      </c>
      <c r="AE256" t="s">
        <v>126</v>
      </c>
      <c r="AG256">
        <v>7300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t="shared" ca="1" si="81"/>
        <v>{"dy":26,"sl":4,"tp":"fe","vl":"Equip1302","cn":1,"pt":"GO","pr":7300}</v>
      </c>
    </row>
    <row r="257" spans="1:40">
      <c r="A257">
        <v>26</v>
      </c>
      <c r="B257">
        <v>5</v>
      </c>
      <c r="C257">
        <f t="shared" si="72"/>
        <v>0</v>
      </c>
      <c r="D257">
        <f t="shared" ca="1" si="87"/>
        <v>0.18067874855787491</v>
      </c>
      <c r="E257">
        <f t="shared" ca="1" si="87"/>
        <v>0.63698067317563967</v>
      </c>
      <c r="F257">
        <f t="shared" ca="1" si="87"/>
        <v>0.96032325835590315</v>
      </c>
      <c r="G257">
        <f t="shared" ca="1" si="87"/>
        <v>0.46243696947551272</v>
      </c>
      <c r="H257">
        <f t="shared" ca="1" si="87"/>
        <v>0.9254169770936197</v>
      </c>
      <c r="I257">
        <f t="shared" ca="1" si="87"/>
        <v>2.7100344007858768E-2</v>
      </c>
      <c r="M257" t="str">
        <f t="shared" ca="1" si="73"/>
        <v>지정 장비</v>
      </c>
      <c r="N257" t="e">
        <f t="shared" ca="1" si="74"/>
        <v>#VALUE!</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t="e">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#VALUE!</v>
      </c>
      <c r="S257" t="e">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#VALUE!</v>
      </c>
      <c r="T257" t="e">
        <f t="shared" ca="1" si="76"/>
        <v>#VALUE!</v>
      </c>
      <c r="U257" t="s">
        <v>92</v>
      </c>
      <c r="V257">
        <v>79985</v>
      </c>
      <c r="W257">
        <v>13</v>
      </c>
      <c r="X257" t="s">
        <v>126</v>
      </c>
      <c r="Z257">
        <v>1300</v>
      </c>
      <c r="AA257" t="str">
        <f t="shared" ca="1" si="77"/>
        <v>fe</v>
      </c>
      <c r="AB257" t="s">
        <v>82</v>
      </c>
      <c r="AC257" t="s">
        <v>458</v>
      </c>
      <c r="AD257">
        <v>1</v>
      </c>
      <c r="AE257" t="s">
        <v>126</v>
      </c>
      <c r="AG257">
        <v>1900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t="shared" ca="1" si="81"/>
        <v>{"dy":26,"sl":5,"tp":"fe","vl":"Equip7002","cn":1,"pt":"GO","pr":1900}</v>
      </c>
    </row>
    <row r="258" spans="1:40">
      <c r="A258">
        <v>26</v>
      </c>
      <c r="B258">
        <v>6</v>
      </c>
      <c r="C258">
        <f t="shared" ref="C258:C321" si="88">IF(B258&lt;=9,0,
IF(B258=10,1,2))</f>
        <v>0</v>
      </c>
      <c r="D258">
        <f t="shared" ca="1" si="87"/>
        <v>0.31575613717087236</v>
      </c>
      <c r="E258">
        <f t="shared" ca="1" si="87"/>
        <v>0.93467258932038177</v>
      </c>
      <c r="F258">
        <f t="shared" ca="1" si="87"/>
        <v>0.84948570031529613</v>
      </c>
      <c r="G258">
        <f t="shared" ca="1" si="87"/>
        <v>0.91595507642488894</v>
      </c>
      <c r="H258">
        <f t="shared" ca="1" si="87"/>
        <v>0.17136863372792099</v>
      </c>
      <c r="I258">
        <f t="shared" ca="1" si="87"/>
        <v>0.59396697082781014</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260</v>
      </c>
      <c r="W258">
        <v>1</v>
      </c>
      <c r="X258" t="s">
        <v>126</v>
      </c>
      <c r="Z258">
        <v>3100</v>
      </c>
      <c r="AA258" t="str">
        <f t="shared" ref="AA258:AA321" ca="1" si="93">IF(ISBLANK(AB258),"",
VLOOKUP(AB258,OFFSET(INDIRECT("$A:$B"),0,MATCH(AB$1&amp;"_Verify",INDIRECT("$1:$1"),0)-1),2,0)
)</f>
        <v>uph</v>
      </c>
      <c r="AB258" t="s">
        <v>91</v>
      </c>
      <c r="AC258">
        <v>79985</v>
      </c>
      <c r="AD258">
        <v>10</v>
      </c>
      <c r="AE258" t="s">
        <v>126</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 t="shared" si="88"/>
        <v>0</v>
      </c>
      <c r="D259">
        <f t="shared" ca="1" si="87"/>
        <v>5.5769945281879396E-2</v>
      </c>
      <c r="E259">
        <f t="shared" ca="1" si="87"/>
        <v>0.18051511041468826</v>
      </c>
      <c r="F259">
        <f t="shared" ca="1" si="87"/>
        <v>0.50128868936980908</v>
      </c>
      <c r="G259">
        <f t="shared" ca="1" si="87"/>
        <v>0.67113931834075347</v>
      </c>
      <c r="H259">
        <f t="shared" ca="1" si="87"/>
        <v>0.51899666904542119</v>
      </c>
      <c r="I259">
        <f t="shared" ca="1" si="87"/>
        <v>0.77033500054768211</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243</v>
      </c>
      <c r="W259">
        <v>1</v>
      </c>
      <c r="X259" t="s">
        <v>126</v>
      </c>
      <c r="Z259">
        <v>1500</v>
      </c>
      <c r="AA259" t="str">
        <f t="shared" ca="1" si="93"/>
        <v>fe</v>
      </c>
      <c r="AB259" t="s">
        <v>82</v>
      </c>
      <c r="AC259" t="s">
        <v>457</v>
      </c>
      <c r="AD259">
        <v>1</v>
      </c>
      <c r="AE259" t="s">
        <v>126</v>
      </c>
      <c r="AG259">
        <v>3800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t="shared" ca="1" si="97"/>
        <v>{"dy":26,"sl":7,"tp":"fe","vl":"Equip6102","cn":1,"pt":"GO","pr":3800}</v>
      </c>
    </row>
    <row r="260" spans="1:40">
      <c r="A260">
        <v>26</v>
      </c>
      <c r="B260">
        <v>8</v>
      </c>
      <c r="C260">
        <f t="shared" si="88"/>
        <v>0</v>
      </c>
      <c r="D260">
        <f t="shared" ca="1" si="87"/>
        <v>0.67732247855134897</v>
      </c>
      <c r="E260">
        <f t="shared" ca="1" si="87"/>
        <v>0.51873607735887062</v>
      </c>
      <c r="F260">
        <f t="shared" ca="1" si="87"/>
        <v>0.2939377910180867</v>
      </c>
      <c r="G260">
        <f t="shared" ca="1" si="87"/>
        <v>0.94190700756934331</v>
      </c>
      <c r="H260">
        <f t="shared" ca="1" si="87"/>
        <v>0.70440311108835796</v>
      </c>
      <c r="I260">
        <f t="shared" ca="1" si="87"/>
        <v>0.68516782679381782</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fl1</v>
      </c>
      <c r="AB260" t="s">
        <v>87</v>
      </c>
      <c r="AC260" t="s">
        <v>438</v>
      </c>
      <c r="AD260">
        <v>1</v>
      </c>
      <c r="AE260" t="s">
        <v>130</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t="shared" ca="1" si="97"/>
        <v>{"dy":26,"sl":8,"tp":"fl1","vl":"Actor2010","cn":1,"pt":"DI","pp":59,"pr":43}</v>
      </c>
    </row>
    <row r="261" spans="1:40">
      <c r="A261">
        <v>26</v>
      </c>
      <c r="B261">
        <v>9</v>
      </c>
      <c r="C261">
        <f t="shared" si="88"/>
        <v>0</v>
      </c>
      <c r="D261">
        <f t="shared" ca="1" si="87"/>
        <v>0.71327620969658645</v>
      </c>
      <c r="E261">
        <f t="shared" ca="1" si="87"/>
        <v>0.47347934198835728</v>
      </c>
      <c r="F261">
        <f t="shared" ca="1" si="87"/>
        <v>0.54017709561705674</v>
      </c>
      <c r="G261">
        <f t="shared" ca="1" si="87"/>
        <v>0.81608136295587752</v>
      </c>
      <c r="H261">
        <f t="shared" ca="1" si="87"/>
        <v>0.94234789379559636</v>
      </c>
      <c r="I261">
        <f t="shared" ca="1" si="87"/>
        <v>0.27413926993594051</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t="shared" ca="1" si="97"/>
        <v>{"dy":26,"sl":9}</v>
      </c>
    </row>
    <row r="262" spans="1:40">
      <c r="A262">
        <v>27</v>
      </c>
      <c r="B262">
        <v>0</v>
      </c>
      <c r="C262">
        <f t="shared" si="88"/>
        <v>0</v>
      </c>
      <c r="D262">
        <f t="shared" ref="D262:I271" ca="1" si="98">RAND()</f>
        <v>0.16654521183047166</v>
      </c>
      <c r="E262">
        <f t="shared" ca="1" si="98"/>
        <v>0.24626973858944179</v>
      </c>
      <c r="F262">
        <f t="shared" ca="1" si="98"/>
        <v>0.33247770535609988</v>
      </c>
      <c r="G262">
        <f t="shared" ca="1" si="98"/>
        <v>0.30382622194284103</v>
      </c>
      <c r="H262">
        <f t="shared" ca="1" si="98"/>
        <v>0.91654424980066906</v>
      </c>
      <c r="I262">
        <f t="shared" ca="1" si="98"/>
        <v>0.59694194644129495</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e">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#VALUE!</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179</v>
      </c>
      <c r="W262">
        <v>1</v>
      </c>
      <c r="X262" t="s">
        <v>126</v>
      </c>
      <c r="Z262">
        <v>1000</v>
      </c>
      <c r="AA262" t="str">
        <f t="shared" ca="1" si="93"/>
        <v>fe</v>
      </c>
      <c r="AB262" t="s">
        <v>82</v>
      </c>
      <c r="AC262" t="s">
        <v>261</v>
      </c>
      <c r="AD262">
        <v>1</v>
      </c>
      <c r="AE262" t="s">
        <v>126</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t="shared" ca="1" si="97"/>
        <v>{"dy":27,"sl":0,"tp":"fe","vl":"Equip4101","cn":1,"pt":"GO","pr":1400}</v>
      </c>
    </row>
    <row r="263" spans="1:40">
      <c r="A263">
        <v>27</v>
      </c>
      <c r="B263">
        <v>1</v>
      </c>
      <c r="C263">
        <f t="shared" si="88"/>
        <v>0</v>
      </c>
      <c r="D263">
        <f t="shared" ca="1" si="98"/>
        <v>9.7018966004213447E-2</v>
      </c>
      <c r="E263">
        <f t="shared" ca="1" si="98"/>
        <v>0.47323394257890194</v>
      </c>
      <c r="F263">
        <f t="shared" ca="1" si="98"/>
        <v>0.52218024486987991</v>
      </c>
      <c r="G263">
        <f t="shared" ca="1" si="98"/>
        <v>0.83816753514715991</v>
      </c>
      <c r="H263">
        <f t="shared" ca="1" si="98"/>
        <v>4.9138569072773031E-3</v>
      </c>
      <c r="I263">
        <f t="shared" ca="1" si="98"/>
        <v>0.50203825043712669</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279</v>
      </c>
      <c r="W263">
        <v>1</v>
      </c>
      <c r="X263" t="s">
        <v>126</v>
      </c>
      <c r="Z263">
        <v>1400</v>
      </c>
      <c r="AA263" t="str">
        <f t="shared" ca="1" si="93"/>
        <v>fe</v>
      </c>
      <c r="AB263" t="s">
        <v>82</v>
      </c>
      <c r="AC263" t="s">
        <v>193</v>
      </c>
      <c r="AD263">
        <v>1</v>
      </c>
      <c r="AE263" t="s">
        <v>126</v>
      </c>
      <c r="AG263">
        <v>1400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v>
      </c>
      <c r="AN263" t="str">
        <f t="shared" ca="1" si="97"/>
        <v>{"dy":27,"sl":1,"tp":"fe","vl":"Equip2102","cn":1,"pt":"GO","pr":1400}</v>
      </c>
    </row>
    <row r="264" spans="1:40">
      <c r="A264">
        <v>27</v>
      </c>
      <c r="B264">
        <v>2</v>
      </c>
      <c r="C264">
        <f t="shared" si="88"/>
        <v>0</v>
      </c>
      <c r="D264">
        <f t="shared" ca="1" si="98"/>
        <v>7.1676462614431946E-2</v>
      </c>
      <c r="E264">
        <f t="shared" ca="1" si="98"/>
        <v>0.70744716922372086</v>
      </c>
      <c r="F264">
        <f t="shared" ca="1" si="98"/>
        <v>0.81033767982805471</v>
      </c>
      <c r="G264">
        <f t="shared" ca="1" si="98"/>
        <v>0.93077432401612603</v>
      </c>
      <c r="H264">
        <f t="shared" ca="1" si="98"/>
        <v>0.7125889706601487</v>
      </c>
      <c r="I264">
        <f t="shared" ca="1" si="98"/>
        <v>0.57706332897558599</v>
      </c>
      <c r="M264" t="str">
        <f t="shared" ca="1" si="89"/>
        <v>안 지정 캐릭터 PP 영웅등급</v>
      </c>
      <c r="N264">
        <f t="shared" ca="1" si="90"/>
        <v>70744</v>
      </c>
      <c r="O264">
        <f t="shared" ca="1" si="91"/>
        <v>11</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3300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v>
      </c>
      <c r="AN264" t="str">
        <f t="shared" ca="1" si="97"/>
        <v>{"dy":27,"sl":2,"tp":"uph","vl":"34952","cn":11,"pt":"GO","pr":1100}</v>
      </c>
    </row>
    <row r="265" spans="1:40">
      <c r="A265">
        <v>27</v>
      </c>
      <c r="B265">
        <v>3</v>
      </c>
      <c r="C265">
        <f t="shared" si="88"/>
        <v>0</v>
      </c>
      <c r="D265">
        <f t="shared" ca="1" si="98"/>
        <v>0.49986808102060121</v>
      </c>
      <c r="E265">
        <f t="shared" ca="1" si="98"/>
        <v>8.3617858743963991E-3</v>
      </c>
      <c r="F265">
        <f t="shared" ca="1" si="98"/>
        <v>0.18365415414001418</v>
      </c>
      <c r="G265">
        <f t="shared" ca="1" si="98"/>
        <v>0.50455529540411848</v>
      </c>
      <c r="H265">
        <f t="shared" ca="1" si="98"/>
        <v>0.8932357211802312</v>
      </c>
      <c r="I265">
        <f t="shared" ca="1" si="98"/>
        <v>0.93142490957425061</v>
      </c>
      <c r="M265" t="str">
        <f t="shared" ca="1" si="89"/>
        <v>안 지정 캐릭터 PP 일반등급</v>
      </c>
      <c r="N265">
        <f t="shared" ca="1" si="90"/>
        <v>836</v>
      </c>
      <c r="O265">
        <f t="shared" ca="1" si="91"/>
        <v>3</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900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v>
      </c>
      <c r="AN265" t="str">
        <f t="shared" ca="1" si="97"/>
        <v>{"dy":27,"sl":3,"tp":"upn","vl":"46336","cn":11,"pt":"GO","pr":1100}</v>
      </c>
    </row>
    <row r="266" spans="1:40">
      <c r="A266">
        <v>27</v>
      </c>
      <c r="B266">
        <v>4</v>
      </c>
      <c r="C266">
        <f t="shared" si="88"/>
        <v>0</v>
      </c>
      <c r="D266">
        <f t="shared" ca="1" si="98"/>
        <v>0.63603285720168101</v>
      </c>
      <c r="E266">
        <f t="shared" ca="1" si="98"/>
        <v>0.25596609056596942</v>
      </c>
      <c r="F266">
        <f t="shared" ca="1" si="98"/>
        <v>9.1025867819832129E-2</v>
      </c>
      <c r="G266">
        <f t="shared" ca="1" si="98"/>
        <v>0.62839806465638637</v>
      </c>
      <c r="H266">
        <f t="shared" ca="1" si="98"/>
        <v>0.99613614953116381</v>
      </c>
      <c r="I266">
        <f t="shared" ca="1" si="98"/>
        <v>0.86241284171085697</v>
      </c>
      <c r="M266" t="str">
        <f t="shared" ca="1" si="89"/>
        <v>안 지정 캐릭터 PP 일반등급</v>
      </c>
      <c r="N266">
        <f t="shared" ca="1" si="90"/>
        <v>25596</v>
      </c>
      <c r="O266">
        <f t="shared" ca="1" si="91"/>
        <v>6</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1800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0.64832849686942928</v>
      </c>
      <c r="E267">
        <f t="shared" ca="1" si="98"/>
        <v>0.19311569451933897</v>
      </c>
      <c r="F267">
        <f t="shared" ca="1" si="98"/>
        <v>0.91938485578022633</v>
      </c>
      <c r="G267">
        <f t="shared" ca="1" si="98"/>
        <v>0.97261853027155609</v>
      </c>
      <c r="H267">
        <f t="shared" ca="1" si="98"/>
        <v>0.34577321466467159</v>
      </c>
      <c r="I267">
        <f t="shared" ca="1" si="98"/>
        <v>0.90828789049173919</v>
      </c>
      <c r="M267" t="str">
        <f t="shared" ca="1" si="89"/>
        <v>안 지정 캐릭터 PP 영웅등급</v>
      </c>
      <c r="N267">
        <f t="shared" ca="1" si="90"/>
        <v>19311</v>
      </c>
      <c r="O267">
        <f t="shared" ca="1" si="91"/>
        <v>5</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1500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188</v>
      </c>
      <c r="AD267">
        <v>1</v>
      </c>
      <c r="AE267" t="s">
        <v>126</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0.83817878477776453</v>
      </c>
      <c r="E268">
        <f t="shared" ca="1" si="98"/>
        <v>0.14766632550110736</v>
      </c>
      <c r="F268">
        <f t="shared" ca="1" si="98"/>
        <v>0.10781927943393255</v>
      </c>
      <c r="G268">
        <f t="shared" ca="1" si="98"/>
        <v>5.6795778992406398E-2</v>
      </c>
      <c r="H268">
        <f t="shared" ca="1" si="98"/>
        <v>0.29173082291809271</v>
      </c>
      <c r="I268">
        <f t="shared" ca="1" si="98"/>
        <v>0.35719517398166922</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DI</v>
      </c>
      <c r="Q268" t="e">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#VALUE!</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246</v>
      </c>
      <c r="W268">
        <v>1</v>
      </c>
      <c r="X268" t="s">
        <v>126</v>
      </c>
      <c r="Z268">
        <v>600</v>
      </c>
      <c r="AA268" t="str">
        <f t="shared" ca="1" si="93"/>
        <v>fe</v>
      </c>
      <c r="AB268" t="s">
        <v>82</v>
      </c>
      <c r="AC268" t="s">
        <v>242</v>
      </c>
      <c r="AD268">
        <v>1</v>
      </c>
      <c r="AE268" t="s">
        <v>126</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0.72231993287779328</v>
      </c>
      <c r="E269">
        <f t="shared" ca="1" si="98"/>
        <v>9.2867908537093147E-2</v>
      </c>
      <c r="F269">
        <f t="shared" ca="1" si="98"/>
        <v>0.9362451976503865</v>
      </c>
      <c r="G269">
        <f t="shared" ca="1" si="98"/>
        <v>2.8529502014644326E-2</v>
      </c>
      <c r="H269">
        <f t="shared" ca="1" si="98"/>
        <v>0.20905135214582771</v>
      </c>
      <c r="I269">
        <f t="shared" ca="1" si="98"/>
        <v>0.681192138190168</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e">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#VALUE!</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201</v>
      </c>
      <c r="W269">
        <v>1</v>
      </c>
      <c r="X269" t="s">
        <v>126</v>
      </c>
      <c r="Z269">
        <v>74600</v>
      </c>
      <c r="AA269" t="str">
        <f t="shared" ca="1" si="93"/>
        <v>fe</v>
      </c>
      <c r="AB269" t="s">
        <v>82</v>
      </c>
      <c r="AC269" t="s">
        <v>296</v>
      </c>
      <c r="AD269">
        <v>1</v>
      </c>
      <c r="AE269" t="s">
        <v>126</v>
      </c>
      <c r="AG269">
        <v>3200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t="shared" ca="1" si="97"/>
        <v>{"dy":27,"sl":7,"tp":"fe","vl":"Equip6101","cn":1,"pt":"GO","pr":3200}</v>
      </c>
    </row>
    <row r="270" spans="1:40">
      <c r="A270">
        <v>27</v>
      </c>
      <c r="B270">
        <v>8</v>
      </c>
      <c r="C270">
        <f t="shared" si="88"/>
        <v>0</v>
      </c>
      <c r="D270">
        <f t="shared" ca="1" si="98"/>
        <v>0.87189073278506168</v>
      </c>
      <c r="E270">
        <f t="shared" ca="1" si="98"/>
        <v>9.698867312455528E-2</v>
      </c>
      <c r="F270">
        <f t="shared" ca="1" si="98"/>
        <v>0.15318463164343921</v>
      </c>
      <c r="G270">
        <f t="shared" ca="1" si="98"/>
        <v>0.36326418497682544</v>
      </c>
      <c r="H270">
        <f t="shared" ca="1" si="98"/>
        <v>0.98239523719118682</v>
      </c>
      <c r="I270">
        <f t="shared" ca="1" si="98"/>
        <v>0.40579795197539448</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t="shared" ca="1" si="97"/>
        <v>{"dy":27,"sl":8}</v>
      </c>
    </row>
    <row r="271" spans="1:40">
      <c r="A271">
        <v>27</v>
      </c>
      <c r="B271">
        <v>9</v>
      </c>
      <c r="C271">
        <f t="shared" si="88"/>
        <v>0</v>
      </c>
      <c r="D271">
        <f t="shared" ca="1" si="98"/>
        <v>0.14935546115444809</v>
      </c>
      <c r="E271">
        <f t="shared" ca="1" si="98"/>
        <v>0.80821988977761827</v>
      </c>
      <c r="F271">
        <f t="shared" ca="1" si="98"/>
        <v>9.050673519538277E-2</v>
      </c>
      <c r="G271">
        <f t="shared" ca="1" si="98"/>
        <v>3.8852727065749604E-2</v>
      </c>
      <c r="H271">
        <f t="shared" ca="1" si="98"/>
        <v>0.93843114914583303</v>
      </c>
      <c r="I271">
        <f t="shared" ca="1" si="98"/>
        <v>0.68291443764401616</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t="shared" ca="1" si="97"/>
        <v>{"dy":27,"sl":9}</v>
      </c>
    </row>
    <row r="272" spans="1:40">
      <c r="A272">
        <v>28</v>
      </c>
      <c r="B272">
        <v>0</v>
      </c>
      <c r="C272">
        <f t="shared" si="88"/>
        <v>0</v>
      </c>
      <c r="D272">
        <f t="shared" ref="D272:I281" ca="1" si="99">RAND()</f>
        <v>3.2192094891023815E-2</v>
      </c>
      <c r="E272">
        <f t="shared" ca="1" si="99"/>
        <v>0.88819513741519984</v>
      </c>
      <c r="F272">
        <f t="shared" ca="1" si="99"/>
        <v>0.45209666011385441</v>
      </c>
      <c r="G272">
        <f t="shared" ca="1" si="99"/>
        <v>0.62130013557567565</v>
      </c>
      <c r="H272">
        <f t="shared" ca="1" si="99"/>
        <v>0.63510629621515069</v>
      </c>
      <c r="I272">
        <f t="shared" ca="1" si="99"/>
        <v>0.5342600725200175</v>
      </c>
      <c r="M272" t="str">
        <f t="shared" ca="1" si="89"/>
        <v>지정 장비</v>
      </c>
      <c r="N272" t="e">
        <f t="shared" ca="1" si="90"/>
        <v>#VALUE!</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t="e">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#VALUE!</v>
      </c>
      <c r="S272" t="e">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#VALUE!</v>
      </c>
      <c r="T272" t="e">
        <f t="shared" ca="1" si="92"/>
        <v>#VALUE!</v>
      </c>
      <c r="U272" t="s">
        <v>82</v>
      </c>
      <c r="V272" t="s">
        <v>207</v>
      </c>
      <c r="W272">
        <v>1</v>
      </c>
      <c r="X272" t="s">
        <v>126</v>
      </c>
      <c r="Z272">
        <v>3200</v>
      </c>
      <c r="AA272" t="str">
        <f t="shared" ca="1" si="93"/>
        <v>fe</v>
      </c>
      <c r="AB272" t="s">
        <v>82</v>
      </c>
      <c r="AC272" t="s">
        <v>299</v>
      </c>
      <c r="AD272">
        <v>1</v>
      </c>
      <c r="AE272" t="s">
        <v>126</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t="shared" ca="1" si="97"/>
        <v>{"dy":28,"sl":0,"tp":"fe","vl":"Equip1101","cn":1,"pt":"GO","pr":1100}</v>
      </c>
    </row>
    <row r="273" spans="1:40">
      <c r="A273">
        <v>28</v>
      </c>
      <c r="B273">
        <v>1</v>
      </c>
      <c r="C273">
        <f t="shared" si="88"/>
        <v>0</v>
      </c>
      <c r="D273">
        <f t="shared" ca="1" si="99"/>
        <v>0.39107923326519234</v>
      </c>
      <c r="E273">
        <f t="shared" ca="1" si="99"/>
        <v>0.56390021740458895</v>
      </c>
      <c r="F273">
        <f t="shared" ca="1" si="99"/>
        <v>0.48176460959582934</v>
      </c>
      <c r="G273">
        <f t="shared" ca="1" si="99"/>
        <v>0.64412081096798168</v>
      </c>
      <c r="H273">
        <f t="shared" ca="1" si="99"/>
        <v>0.81442137135679382</v>
      </c>
      <c r="I273">
        <f t="shared" ca="1" si="99"/>
        <v>0.64199187546828207</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248</v>
      </c>
      <c r="W273">
        <v>1</v>
      </c>
      <c r="X273" t="s">
        <v>126</v>
      </c>
      <c r="Z273">
        <v>900</v>
      </c>
      <c r="AA273" t="str">
        <f t="shared" ca="1" si="93"/>
        <v>fe</v>
      </c>
      <c r="AB273" t="s">
        <v>82</v>
      </c>
      <c r="AC273" t="s">
        <v>251</v>
      </c>
      <c r="AD273">
        <v>1</v>
      </c>
      <c r="AE273" t="s">
        <v>130</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t="shared" ca="1" si="97"/>
        <v>{"dy":28,"sl":1,"tp":"fe","vl":"Equip3201","cn":1,"pt":"DI","pr":4}</v>
      </c>
    </row>
    <row r="274" spans="1:40">
      <c r="A274">
        <v>28</v>
      </c>
      <c r="B274">
        <v>2</v>
      </c>
      <c r="C274">
        <f t="shared" si="88"/>
        <v>0</v>
      </c>
      <c r="D274">
        <f t="shared" ca="1" si="99"/>
        <v>0.31084754062854736</v>
      </c>
      <c r="E274">
        <f t="shared" ca="1" si="99"/>
        <v>0.15017210473943521</v>
      </c>
      <c r="F274">
        <f t="shared" ca="1" si="99"/>
        <v>0.26164271577131448</v>
      </c>
      <c r="G274">
        <f t="shared" ca="1" si="99"/>
        <v>0.33218726295344281</v>
      </c>
      <c r="H274">
        <f t="shared" ca="1" si="99"/>
        <v>0.23919534830109346</v>
      </c>
      <c r="I274">
        <f t="shared" ca="1" si="99"/>
        <v>0.82107013225782244</v>
      </c>
      <c r="M274" t="str">
        <f t="shared" ca="1" si="89"/>
        <v>안 지정 캐릭터 PP 영웅등급</v>
      </c>
      <c r="N274">
        <f t="shared" ca="1" si="90"/>
        <v>15017</v>
      </c>
      <c r="O274">
        <f t="shared" ca="1" si="91"/>
        <v>4</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t="shared" ca="1" si="97"/>
        <v>{"dy":28,"sl":2,"tp":"uph","vl":"35730","cn":11,"pt":"GO","pr":1100}</v>
      </c>
    </row>
    <row r="275" spans="1:40">
      <c r="A275">
        <v>28</v>
      </c>
      <c r="B275">
        <v>3</v>
      </c>
      <c r="C275">
        <f t="shared" si="88"/>
        <v>0</v>
      </c>
      <c r="D275">
        <f t="shared" ca="1" si="99"/>
        <v>3.7631620605578009E-2</v>
      </c>
      <c r="E275">
        <f t="shared" ca="1" si="99"/>
        <v>0.61052865624772479</v>
      </c>
      <c r="F275">
        <f t="shared" ca="1" si="99"/>
        <v>0.78593717299783528</v>
      </c>
      <c r="G275">
        <f t="shared" ca="1" si="99"/>
        <v>0.23407861130147434</v>
      </c>
      <c r="H275">
        <f t="shared" ca="1" si="99"/>
        <v>0.43790949441698446</v>
      </c>
      <c r="I275">
        <f t="shared" ca="1" si="99"/>
        <v>0.9438282736355631</v>
      </c>
      <c r="M275" t="str">
        <f t="shared" ca="1" si="89"/>
        <v>안 지정 캐릭터 PP 영웅등급</v>
      </c>
      <c r="N275">
        <f t="shared" ca="1" si="90"/>
        <v>61052</v>
      </c>
      <c r="O275">
        <f t="shared" ca="1" si="91"/>
        <v>10</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3000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t="shared" ca="1" si="97"/>
        <v>{"dy":28,"sl":3,"tp":"upn","vl":"13144","cn":9,"pt":"GO","pr":900}</v>
      </c>
    </row>
    <row r="276" spans="1:40">
      <c r="A276">
        <v>28</v>
      </c>
      <c r="B276">
        <v>4</v>
      </c>
      <c r="C276">
        <f t="shared" si="88"/>
        <v>0</v>
      </c>
      <c r="D276">
        <f t="shared" ca="1" si="99"/>
        <v>0.78090384099983556</v>
      </c>
      <c r="E276">
        <f t="shared" ca="1" si="99"/>
        <v>0.72036480205699749</v>
      </c>
      <c r="F276">
        <f t="shared" ca="1" si="99"/>
        <v>4.2884333118439977E-2</v>
      </c>
      <c r="G276">
        <f t="shared" ca="1" si="99"/>
        <v>0.59095342333554168</v>
      </c>
      <c r="H276">
        <f t="shared" ca="1" si="99"/>
        <v>0.82458005750764674</v>
      </c>
      <c r="I276">
        <f t="shared" ca="1" si="99"/>
        <v>0.43547927480311222</v>
      </c>
      <c r="M276" t="str">
        <f t="shared" ca="1" si="89"/>
        <v>안 지정 캐릭터 PP 일반등급</v>
      </c>
      <c r="N276">
        <f t="shared" ca="1" si="90"/>
        <v>72036</v>
      </c>
      <c r="O276">
        <f t="shared" ca="1" si="91"/>
        <v>11</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3300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0.15151925244347109</v>
      </c>
      <c r="E277">
        <f t="shared" ca="1" si="99"/>
        <v>0.37478906272010415</v>
      </c>
      <c r="F277">
        <f t="shared" ca="1" si="99"/>
        <v>0.29162268067412023</v>
      </c>
      <c r="G277">
        <f t="shared" ca="1" si="99"/>
        <v>0.35436357957968012</v>
      </c>
      <c r="H277">
        <f t="shared" ca="1" si="99"/>
        <v>0.14928848354136082</v>
      </c>
      <c r="I277">
        <f t="shared" ca="1" si="99"/>
        <v>0.45758830682727492</v>
      </c>
      <c r="M277" t="str">
        <f t="shared" ca="1" si="89"/>
        <v>지정 장비</v>
      </c>
      <c r="N277" t="e">
        <f t="shared" ca="1" si="90"/>
        <v>#VALUE!</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t="e">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#VALUE!</v>
      </c>
      <c r="S277" t="e">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#VALUE!</v>
      </c>
      <c r="T277" t="e">
        <f t="shared" ca="1" si="92"/>
        <v>#VALUE!</v>
      </c>
      <c r="U277" t="s">
        <v>91</v>
      </c>
      <c r="V277">
        <v>12431</v>
      </c>
      <c r="W277">
        <v>9</v>
      </c>
      <c r="X277" t="s">
        <v>126</v>
      </c>
      <c r="Z277">
        <v>900</v>
      </c>
      <c r="AA277" t="str">
        <f t="shared" ca="1" si="93"/>
        <v>fe</v>
      </c>
      <c r="AB277" t="s">
        <v>82</v>
      </c>
      <c r="AC277" t="s">
        <v>249</v>
      </c>
      <c r="AD277">
        <v>1</v>
      </c>
      <c r="AE277" t="s">
        <v>126</v>
      </c>
      <c r="AG277">
        <v>9600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0.97680988070400354</v>
      </c>
      <c r="E278">
        <f t="shared" ca="1" si="99"/>
        <v>8.0567058700080407E-2</v>
      </c>
      <c r="F278">
        <f t="shared" ca="1" si="99"/>
        <v>0.98888175034535941</v>
      </c>
      <c r="G278">
        <f t="shared" ca="1" si="99"/>
        <v>0.7645272175452974</v>
      </c>
      <c r="H278">
        <f t="shared" ca="1" si="99"/>
        <v>0.9660976510473912</v>
      </c>
      <c r="I278">
        <f t="shared" ca="1" si="99"/>
        <v>0.71096078562032006</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262</v>
      </c>
      <c r="W278">
        <v>1</v>
      </c>
      <c r="X278" t="s">
        <v>126</v>
      </c>
      <c r="Z278">
        <v>8000</v>
      </c>
      <c r="AA278" t="str">
        <f t="shared" ca="1" si="93"/>
        <v>fe</v>
      </c>
      <c r="AB278" t="s">
        <v>82</v>
      </c>
      <c r="AC278" t="s">
        <v>114</v>
      </c>
      <c r="AD278">
        <v>1</v>
      </c>
      <c r="AE278" t="s">
        <v>126</v>
      </c>
      <c r="AG278">
        <v>1200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0.9104372204715625</v>
      </c>
      <c r="E279">
        <f t="shared" ca="1" si="99"/>
        <v>0.41194033861958634</v>
      </c>
      <c r="F279">
        <f t="shared" ca="1" si="99"/>
        <v>0.69506414605068267</v>
      </c>
      <c r="G279">
        <f t="shared" ca="1" si="99"/>
        <v>0.88957592400820373</v>
      </c>
      <c r="H279">
        <f t="shared" ca="1" si="99"/>
        <v>0.92580607409815074</v>
      </c>
      <c r="I279">
        <f t="shared" ca="1" si="99"/>
        <v>0.3266683188515429</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258</v>
      </c>
      <c r="W279">
        <v>1</v>
      </c>
      <c r="X279" t="s">
        <v>126</v>
      </c>
      <c r="Z279">
        <v>2000</v>
      </c>
      <c r="AA279" t="str">
        <f t="shared" ca="1" si="93"/>
        <v>fe</v>
      </c>
      <c r="AB279" t="s">
        <v>82</v>
      </c>
      <c r="AC279" t="s">
        <v>300</v>
      </c>
      <c r="AD279">
        <v>1</v>
      </c>
      <c r="AE279" t="s">
        <v>126</v>
      </c>
      <c r="AG279">
        <v>7400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t="shared" ca="1" si="97"/>
        <v>{"dy":28,"sl":7,"tp":"fe","vl":"Equip4301","cn":1,"pt":"GO","pr":7400}</v>
      </c>
    </row>
    <row r="280" spans="1:40">
      <c r="A280">
        <v>28</v>
      </c>
      <c r="B280">
        <v>8</v>
      </c>
      <c r="C280">
        <f t="shared" si="88"/>
        <v>0</v>
      </c>
      <c r="D280">
        <f t="shared" ca="1" si="99"/>
        <v>0.28579745835599646</v>
      </c>
      <c r="E280">
        <f t="shared" ca="1" si="99"/>
        <v>0.35438364293817692</v>
      </c>
      <c r="F280">
        <f t="shared" ca="1" si="99"/>
        <v>0.32874498619324399</v>
      </c>
      <c r="G280">
        <f t="shared" ca="1" si="99"/>
        <v>2.2400219041585845E-2</v>
      </c>
      <c r="H280">
        <f t="shared" ca="1" si="99"/>
        <v>0.3245669456210033</v>
      </c>
      <c r="I280">
        <f t="shared" ca="1" si="99"/>
        <v>0.98437988819951228</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t="shared" ca="1" si="97"/>
        <v>{"dy":28,"sl":8}</v>
      </c>
    </row>
    <row r="281" spans="1:40">
      <c r="A281">
        <v>28</v>
      </c>
      <c r="B281">
        <v>9</v>
      </c>
      <c r="C281">
        <f t="shared" si="88"/>
        <v>0</v>
      </c>
      <c r="D281">
        <f t="shared" ca="1" si="99"/>
        <v>0.4601621854050526</v>
      </c>
      <c r="E281">
        <f t="shared" ca="1" si="99"/>
        <v>8.3377168761666898E-2</v>
      </c>
      <c r="F281">
        <f t="shared" ca="1" si="99"/>
        <v>0.32991625711100514</v>
      </c>
      <c r="G281">
        <f t="shared" ca="1" si="99"/>
        <v>0.14938570761967451</v>
      </c>
      <c r="H281">
        <f t="shared" ca="1" si="99"/>
        <v>0.87168357320393652</v>
      </c>
      <c r="I281">
        <f t="shared" ca="1" si="99"/>
        <v>0.93433312931027401</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t="shared" ca="1" si="97"/>
        <v>{"dy":28,"sl":9}</v>
      </c>
    </row>
    <row r="282" spans="1:40">
      <c r="A282">
        <v>29</v>
      </c>
      <c r="B282">
        <v>0</v>
      </c>
      <c r="C282">
        <f t="shared" si="88"/>
        <v>0</v>
      </c>
      <c r="D282">
        <f t="shared" ref="D282:I291" ca="1" si="100">RAND()</f>
        <v>0.52714212835326602</v>
      </c>
      <c r="E282">
        <f t="shared" ca="1" si="100"/>
        <v>0.20140192971248827</v>
      </c>
      <c r="F282">
        <f t="shared" ca="1" si="100"/>
        <v>0.5515247356613886</v>
      </c>
      <c r="G282">
        <f t="shared" ca="1" si="100"/>
        <v>0.23881755442811681</v>
      </c>
      <c r="H282">
        <f t="shared" ca="1" si="100"/>
        <v>0.74190900583705965</v>
      </c>
      <c r="I282">
        <f t="shared" ca="1" si="100"/>
        <v>0.72286099060489317</v>
      </c>
      <c r="M282" t="str">
        <f t="shared" ca="1" si="89"/>
        <v>지정 장비</v>
      </c>
      <c r="N282" t="e">
        <f t="shared" ca="1" si="90"/>
        <v>#VALUE!</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e">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#VALUE!</v>
      </c>
      <c r="R282" t="e">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#VALUE!</v>
      </c>
      <c r="S282" t="e">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#VALUE!</v>
      </c>
      <c r="T282" t="e">
        <f t="shared" ca="1" si="92"/>
        <v>#VALUE!</v>
      </c>
      <c r="U282" t="s">
        <v>83</v>
      </c>
      <c r="W282">
        <v>1</v>
      </c>
      <c r="X282" t="s">
        <v>130</v>
      </c>
      <c r="Z282">
        <v>29</v>
      </c>
      <c r="AA282" t="str">
        <f t="shared" ca="1" si="93"/>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v>
      </c>
      <c r="AN282" t="str">
        <f t="shared" ca="1" si="97"/>
        <v>{"dy":29,"sl":0,"tp":"bh","cn":1,"pt":"DI","pr":149}</v>
      </c>
    </row>
    <row r="283" spans="1:40">
      <c r="A283">
        <v>29</v>
      </c>
      <c r="B283">
        <v>1</v>
      </c>
      <c r="C283">
        <f t="shared" si="88"/>
        <v>0</v>
      </c>
      <c r="D283">
        <f t="shared" ca="1" si="100"/>
        <v>0.26779625290173192</v>
      </c>
      <c r="E283">
        <f t="shared" ca="1" si="100"/>
        <v>0.10952759804642465</v>
      </c>
      <c r="F283">
        <f t="shared" ca="1" si="100"/>
        <v>0.91025073321365702</v>
      </c>
      <c r="G283">
        <f t="shared" ca="1" si="100"/>
        <v>0.59581833034029508</v>
      </c>
      <c r="H283">
        <f t="shared" ca="1" si="100"/>
        <v>0.74865690352746161</v>
      </c>
      <c r="I283">
        <f t="shared" ca="1" si="100"/>
        <v>8.1511959830774638E-2</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202</v>
      </c>
      <c r="W283">
        <v>1</v>
      </c>
      <c r="X283" t="s">
        <v>126</v>
      </c>
      <c r="Z283">
        <v>3200</v>
      </c>
      <c r="AA283" t="str">
        <f t="shared" ca="1" si="93"/>
        <v>fe</v>
      </c>
      <c r="AB283" t="s">
        <v>82</v>
      </c>
      <c r="AC283" t="s">
        <v>191</v>
      </c>
      <c r="AD283">
        <v>1</v>
      </c>
      <c r="AE283" t="s">
        <v>126</v>
      </c>
      <c r="AG283">
        <v>7400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v>
      </c>
      <c r="AN283" t="str">
        <f t="shared" ca="1" si="97"/>
        <v>{"dy":29,"sl":1,"tp":"fe","vl":"Equip0302","cn":1,"pt":"GO","pr":7400}</v>
      </c>
    </row>
    <row r="284" spans="1:40">
      <c r="A284">
        <v>29</v>
      </c>
      <c r="B284">
        <v>2</v>
      </c>
      <c r="C284">
        <f t="shared" si="88"/>
        <v>0</v>
      </c>
      <c r="D284">
        <f t="shared" ca="1" si="100"/>
        <v>0.12361910527080466</v>
      </c>
      <c r="E284">
        <f t="shared" ca="1" si="100"/>
        <v>0.23960251270349064</v>
      </c>
      <c r="F284">
        <f t="shared" ca="1" si="100"/>
        <v>0.96462784087313125</v>
      </c>
      <c r="G284">
        <f t="shared" ca="1" si="100"/>
        <v>0.62127988195287975</v>
      </c>
      <c r="H284">
        <f t="shared" ca="1" si="100"/>
        <v>0.35719035710446545</v>
      </c>
      <c r="I284">
        <f t="shared" ca="1" si="100"/>
        <v>0.1244224862911274</v>
      </c>
      <c r="M284" t="str">
        <f t="shared" ca="1" si="89"/>
        <v>안 지정 캐릭터 PP 영웅등급</v>
      </c>
      <c r="N284">
        <f t="shared" ca="1" si="90"/>
        <v>23960</v>
      </c>
      <c r="O284">
        <f t="shared" ca="1" si="91"/>
        <v>5</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1500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fe</v>
      </c>
      <c r="AB284" t="s">
        <v>82</v>
      </c>
      <c r="AC284" t="s">
        <v>245</v>
      </c>
      <c r="AD284">
        <v>1</v>
      </c>
      <c r="AE284" t="s">
        <v>130</v>
      </c>
      <c r="AG284">
        <v>12</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v>
      </c>
      <c r="AN284" t="str">
        <f t="shared" ca="1" si="97"/>
        <v>{"dy":29,"sl":2,"tp":"fe","vl":"Equip5301","cn":1,"pt":"DI","pr":12}</v>
      </c>
    </row>
    <row r="285" spans="1:40">
      <c r="A285">
        <v>29</v>
      </c>
      <c r="B285">
        <v>3</v>
      </c>
      <c r="C285">
        <f t="shared" si="88"/>
        <v>0</v>
      </c>
      <c r="D285">
        <f t="shared" ca="1" si="100"/>
        <v>0.74503037972505759</v>
      </c>
      <c r="E285">
        <f t="shared" ca="1" si="100"/>
        <v>0.16378734989456312</v>
      </c>
      <c r="F285">
        <f t="shared" ca="1" si="100"/>
        <v>0.49785005165573415</v>
      </c>
      <c r="G285">
        <f t="shared" ca="1" si="100"/>
        <v>0.61113402217517954</v>
      </c>
      <c r="H285">
        <f t="shared" ca="1" si="100"/>
        <v>0.56083049066671842</v>
      </c>
      <c r="I285">
        <f t="shared" ca="1" si="100"/>
        <v>0.66632622409854902</v>
      </c>
      <c r="M285" t="str">
        <f t="shared" ca="1" si="89"/>
        <v>안 지정 캐릭터 PP 일반등급</v>
      </c>
      <c r="N285">
        <f t="shared" ca="1" si="90"/>
        <v>16378</v>
      </c>
      <c r="O285">
        <f t="shared" ca="1" si="91"/>
        <v>4</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1200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v>
      </c>
      <c r="AN285" t="str">
        <f t="shared" ca="1" si="97"/>
        <v>{"dy":29,"sl":3,"tp":"uph","vl":"10094","cn":11,"pt":"GO","pr":1100}</v>
      </c>
    </row>
    <row r="286" spans="1:40">
      <c r="A286">
        <v>29</v>
      </c>
      <c r="B286">
        <v>4</v>
      </c>
      <c r="C286">
        <f t="shared" si="88"/>
        <v>0</v>
      </c>
      <c r="D286">
        <f t="shared" ca="1" si="100"/>
        <v>0.63083218666953123</v>
      </c>
      <c r="E286">
        <f t="shared" ca="1" si="100"/>
        <v>0.68258042043936007</v>
      </c>
      <c r="F286">
        <f t="shared" ca="1" si="100"/>
        <v>0.42203007566811479</v>
      </c>
      <c r="G286">
        <f t="shared" ca="1" si="100"/>
        <v>0.50678857616144535</v>
      </c>
      <c r="H286">
        <f t="shared" ca="1" si="100"/>
        <v>0.35016637425546149</v>
      </c>
      <c r="I286">
        <f t="shared" ca="1" si="100"/>
        <v>0.40350423955861014</v>
      </c>
      <c r="M286" t="str">
        <f t="shared" ca="1" si="89"/>
        <v>안 지정 캐릭터 PP 일반등급</v>
      </c>
      <c r="N286">
        <f t="shared" ca="1" si="90"/>
        <v>68258</v>
      </c>
      <c r="O286">
        <f t="shared" ca="1" si="91"/>
        <v>11</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3300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v>
      </c>
      <c r="AN286" t="str">
        <f t="shared" ca="1" si="97"/>
        <v>{"dy":29,"sl":4,"tp":"upn","vl":"71291","cn":9,"pt":"GO","pr":900}</v>
      </c>
    </row>
    <row r="287" spans="1:40">
      <c r="A287">
        <v>29</v>
      </c>
      <c r="B287">
        <v>5</v>
      </c>
      <c r="C287">
        <f t="shared" si="88"/>
        <v>0</v>
      </c>
      <c r="D287">
        <f t="shared" ca="1" si="100"/>
        <v>0.43103662318208547</v>
      </c>
      <c r="E287">
        <f t="shared" ca="1" si="100"/>
        <v>0.41300727023229133</v>
      </c>
      <c r="F287">
        <f t="shared" ca="1" si="100"/>
        <v>0.23050412986092095</v>
      </c>
      <c r="G287">
        <f t="shared" ca="1" si="100"/>
        <v>0.79935296146630075</v>
      </c>
      <c r="H287">
        <f t="shared" ca="1" si="100"/>
        <v>0.7430265180168748</v>
      </c>
      <c r="I287">
        <f t="shared" ca="1" si="100"/>
        <v>0.36876497247193052</v>
      </c>
      <c r="M287" t="str">
        <f t="shared" ca="1" si="89"/>
        <v>지정 장비</v>
      </c>
      <c r="N287" t="e">
        <f t="shared" ca="1" si="90"/>
        <v>#VALUE!</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t="e">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#VALUE!</v>
      </c>
      <c r="S287" t="e">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#VALUE!</v>
      </c>
      <c r="T287" t="e">
        <f t="shared" ca="1" si="92"/>
        <v>#VALUE!</v>
      </c>
      <c r="U287" t="s">
        <v>82</v>
      </c>
      <c r="V287" t="s">
        <v>244</v>
      </c>
      <c r="W287">
        <v>1</v>
      </c>
      <c r="X287" t="s">
        <v>130</v>
      </c>
      <c r="Z287">
        <v>10</v>
      </c>
      <c r="AA287" t="str">
        <f t="shared" ca="1" si="93"/>
        <v>fe</v>
      </c>
      <c r="AB287" t="s">
        <v>82</v>
      </c>
      <c r="AC287" t="s">
        <v>301</v>
      </c>
      <c r="AD287">
        <v>1</v>
      </c>
      <c r="AE287" t="s">
        <v>126</v>
      </c>
      <c r="AG287">
        <v>1400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v>
      </c>
      <c r="AN287" t="str">
        <f t="shared" ca="1" si="97"/>
        <v>{"dy":29,"sl":5,"tp":"fe","vl":"Equip4102","cn":1,"pt":"GO","pr":1400}</v>
      </c>
    </row>
    <row r="288" spans="1:40">
      <c r="A288">
        <v>29</v>
      </c>
      <c r="B288">
        <v>6</v>
      </c>
      <c r="C288">
        <f t="shared" si="88"/>
        <v>0</v>
      </c>
      <c r="D288">
        <f t="shared" ca="1" si="100"/>
        <v>0.30344788798968358</v>
      </c>
      <c r="E288">
        <f t="shared" ca="1" si="100"/>
        <v>0.10395887165850615</v>
      </c>
      <c r="F288">
        <f t="shared" ca="1" si="100"/>
        <v>0.88278614184424475</v>
      </c>
      <c r="G288">
        <f t="shared" ca="1" si="100"/>
        <v>0.91736420333259194</v>
      </c>
      <c r="H288">
        <f t="shared" ca="1" si="100"/>
        <v>0.67147948786909095</v>
      </c>
      <c r="I288">
        <f t="shared" ca="1" si="100"/>
        <v>0.29119150355713308</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114</v>
      </c>
      <c r="W288">
        <v>1</v>
      </c>
      <c r="X288" t="s">
        <v>126</v>
      </c>
      <c r="Z288">
        <v>1500</v>
      </c>
      <c r="AA288" t="str">
        <f t="shared" ca="1" si="93"/>
        <v>fe</v>
      </c>
      <c r="AB288" t="s">
        <v>82</v>
      </c>
      <c r="AC288" t="s">
        <v>185</v>
      </c>
      <c r="AD288">
        <v>1</v>
      </c>
      <c r="AE288" t="s">
        <v>126</v>
      </c>
      <c r="AG288">
        <v>3400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v>
      </c>
      <c r="AN288" t="str">
        <f t="shared" ca="1" si="97"/>
        <v>{"dy":29,"sl":6,"tp":"fe","vl":"Equip6102","cn":1,"pt":"GO","pr":3400}</v>
      </c>
    </row>
    <row r="289" spans="1:40">
      <c r="A289">
        <v>29</v>
      </c>
      <c r="B289">
        <v>7</v>
      </c>
      <c r="C289">
        <f t="shared" si="88"/>
        <v>0</v>
      </c>
      <c r="D289">
        <f t="shared" ca="1" si="100"/>
        <v>0.83492886083375062</v>
      </c>
      <c r="E289">
        <f t="shared" ca="1" si="100"/>
        <v>4.3984255773244607E-2</v>
      </c>
      <c r="F289">
        <f t="shared" ca="1" si="100"/>
        <v>4.4855098127233317E-2</v>
      </c>
      <c r="G289">
        <f t="shared" ca="1" si="100"/>
        <v>0.35673777565671894</v>
      </c>
      <c r="H289">
        <f t="shared" ca="1" si="100"/>
        <v>0.25345321701151646</v>
      </c>
      <c r="I289">
        <f t="shared" ca="1" si="100"/>
        <v>0.32881584206905501</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184</v>
      </c>
      <c r="W289">
        <v>1</v>
      </c>
      <c r="X289" t="s">
        <v>126</v>
      </c>
      <c r="Z289">
        <v>2900</v>
      </c>
      <c r="AA289" t="str">
        <f t="shared" ca="1" si="93"/>
        <v>fe</v>
      </c>
      <c r="AB289" t="s">
        <v>82</v>
      </c>
      <c r="AC289" t="s">
        <v>298</v>
      </c>
      <c r="AD289">
        <v>1</v>
      </c>
      <c r="AE289" t="s">
        <v>126</v>
      </c>
      <c r="AG289">
        <v>1100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t="shared" ca="1" si="97"/>
        <v>{"dy":29,"sl":7,"tp":"fe","vl":"Equip2101","cn":1,"pt":"GO","pr":1100}</v>
      </c>
    </row>
    <row r="290" spans="1:40">
      <c r="A290">
        <v>29</v>
      </c>
      <c r="B290">
        <v>8</v>
      </c>
      <c r="C290">
        <f t="shared" si="88"/>
        <v>0</v>
      </c>
      <c r="D290">
        <f t="shared" ca="1" si="100"/>
        <v>0.52523076415273851</v>
      </c>
      <c r="E290">
        <f t="shared" ca="1" si="100"/>
        <v>0.68069130300668501</v>
      </c>
      <c r="F290">
        <f t="shared" ca="1" si="100"/>
        <v>0.19806605432183566</v>
      </c>
      <c r="G290">
        <f t="shared" ca="1" si="100"/>
        <v>0.51101006193953935</v>
      </c>
      <c r="H290">
        <f t="shared" ca="1" si="100"/>
        <v>0.20445085693965603</v>
      </c>
      <c r="I290">
        <f t="shared" ca="1" si="100"/>
        <v>0.52090690598682954</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t="shared" ca="1" si="97"/>
        <v>{"dy":29,"sl":8}</v>
      </c>
    </row>
    <row r="291" spans="1:40">
      <c r="A291">
        <v>29</v>
      </c>
      <c r="B291">
        <v>9</v>
      </c>
      <c r="C291">
        <f t="shared" si="88"/>
        <v>0</v>
      </c>
      <c r="D291">
        <f t="shared" ca="1" si="100"/>
        <v>8.4929629001494478E-2</v>
      </c>
      <c r="E291">
        <f t="shared" ca="1" si="100"/>
        <v>0.90613650645926092</v>
      </c>
      <c r="F291">
        <f t="shared" ca="1" si="100"/>
        <v>0.74422950787727382</v>
      </c>
      <c r="G291">
        <f t="shared" ca="1" si="100"/>
        <v>0.26969306532619775</v>
      </c>
      <c r="H291">
        <f t="shared" ca="1" si="100"/>
        <v>0.77814876158365376</v>
      </c>
      <c r="I291">
        <f t="shared" ca="1" si="100"/>
        <v>0.82090464157905074</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t="shared" ca="1" si="97"/>
        <v>{"dy":29,"sl":9}</v>
      </c>
    </row>
    <row r="292" spans="1:40">
      <c r="A292">
        <v>30</v>
      </c>
      <c r="B292">
        <v>0</v>
      </c>
      <c r="C292">
        <f t="shared" si="88"/>
        <v>0</v>
      </c>
      <c r="D292">
        <f t="shared" ref="D292:I301" ca="1" si="101">RAND()</f>
        <v>0.16013979399255052</v>
      </c>
      <c r="E292">
        <f t="shared" ca="1" si="101"/>
        <v>0.86246195668188175</v>
      </c>
      <c r="F292">
        <f t="shared" ca="1" si="101"/>
        <v>0.29038729649107531</v>
      </c>
      <c r="G292">
        <f t="shared" ca="1" si="101"/>
        <v>0.83960042797443635</v>
      </c>
      <c r="H292">
        <f t="shared" ca="1" si="101"/>
        <v>0.3856137251104419</v>
      </c>
      <c r="I292">
        <f t="shared" ca="1" si="101"/>
        <v>0.94319961790138718</v>
      </c>
      <c r="M292" t="str">
        <f t="shared" ca="1" si="89"/>
        <v>지정 장비</v>
      </c>
      <c r="N292" t="e">
        <f t="shared" ca="1" si="90"/>
        <v>#VALUE!</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t="shared" ca="1" si="92"/>
        <v>#VALUE!</v>
      </c>
      <c r="U292" t="s">
        <v>82</v>
      </c>
      <c r="V292" t="s">
        <v>248</v>
      </c>
      <c r="W292">
        <v>1</v>
      </c>
      <c r="X292" t="s">
        <v>126</v>
      </c>
      <c r="Z292">
        <v>600</v>
      </c>
      <c r="AA292" t="str">
        <f t="shared" ca="1" si="93"/>
        <v>fe</v>
      </c>
      <c r="AB292" t="s">
        <v>82</v>
      </c>
      <c r="AC292" t="s">
        <v>248</v>
      </c>
      <c r="AD292">
        <v>1</v>
      </c>
      <c r="AE292" t="s">
        <v>126</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t="shared" ca="1" si="97"/>
        <v>{"dy":30,"sl":0,"tp":"fe","vl":"Equip1002","cn":1,"pt":"GO","pr":600}</v>
      </c>
    </row>
    <row r="293" spans="1:40">
      <c r="A293">
        <v>30</v>
      </c>
      <c r="B293">
        <v>1</v>
      </c>
      <c r="C293">
        <f t="shared" si="88"/>
        <v>0</v>
      </c>
      <c r="D293">
        <f t="shared" ca="1" si="101"/>
        <v>0.96737535607485237</v>
      </c>
      <c r="E293">
        <f t="shared" ca="1" si="101"/>
        <v>0.94296437278385148</v>
      </c>
      <c r="F293">
        <f t="shared" ca="1" si="101"/>
        <v>0.7381430075879879</v>
      </c>
      <c r="G293">
        <f t="shared" ca="1" si="101"/>
        <v>0.63857768291991968</v>
      </c>
      <c r="H293">
        <f t="shared" ca="1" si="101"/>
        <v>0.9947299076768753</v>
      </c>
      <c r="I293">
        <f t="shared" ca="1" si="101"/>
        <v>0.861626515852144</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243</v>
      </c>
      <c r="W293">
        <v>1</v>
      </c>
      <c r="X293" t="s">
        <v>126</v>
      </c>
      <c r="Z293">
        <v>1300</v>
      </c>
      <c r="AA293" t="str">
        <f t="shared" ca="1" si="93"/>
        <v>fe</v>
      </c>
      <c r="AB293" t="s">
        <v>82</v>
      </c>
      <c r="AC293" t="s">
        <v>243</v>
      </c>
      <c r="AD293">
        <v>1</v>
      </c>
      <c r="AE293" t="s">
        <v>126</v>
      </c>
      <c r="AG293">
        <v>1300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t="shared" ca="1" si="97"/>
        <v>{"dy":30,"sl":1,"tp":"fe","vl":"Equip3101","cn":1,"pt":"GO","pr":1300}</v>
      </c>
    </row>
    <row r="294" spans="1:40">
      <c r="A294">
        <v>30</v>
      </c>
      <c r="B294">
        <v>2</v>
      </c>
      <c r="C294">
        <f t="shared" si="88"/>
        <v>0</v>
      </c>
      <c r="D294">
        <f t="shared" ca="1" si="101"/>
        <v>0.58150340521429267</v>
      </c>
      <c r="E294">
        <f t="shared" ca="1" si="101"/>
        <v>0.6778797443813025</v>
      </c>
      <c r="F294">
        <f t="shared" ca="1" si="101"/>
        <v>0.92813793075691098</v>
      </c>
      <c r="G294">
        <f t="shared" ca="1" si="101"/>
        <v>0.2996303208831711</v>
      </c>
      <c r="H294">
        <f t="shared" ca="1" si="101"/>
        <v>0.8955907888958764</v>
      </c>
      <c r="I294">
        <f t="shared" ca="1" si="101"/>
        <v>0.1755310588180139</v>
      </c>
      <c r="M294" t="str">
        <f t="shared" ca="1" si="89"/>
        <v>안 지정 캐릭터 PP 영웅등급</v>
      </c>
      <c r="N294">
        <f t="shared" ca="1" si="90"/>
        <v>67787</v>
      </c>
      <c r="O294">
        <f t="shared" ca="1" si="91"/>
        <v>11</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3300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184</v>
      </c>
      <c r="AD294">
        <v>1</v>
      </c>
      <c r="AE294" t="s">
        <v>126</v>
      </c>
      <c r="AG294">
        <v>2900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t="shared" ca="1" si="97"/>
        <v>{"dy":30,"sl":2,"tp":"fe","vl":"Equip2201","cn":1,"pt":"GO","pr":2900}</v>
      </c>
    </row>
    <row r="295" spans="1:40">
      <c r="A295">
        <v>30</v>
      </c>
      <c r="B295">
        <v>3</v>
      </c>
      <c r="C295">
        <f t="shared" si="88"/>
        <v>0</v>
      </c>
      <c r="D295">
        <f t="shared" ca="1" si="101"/>
        <v>0.31495718848286214</v>
      </c>
      <c r="E295">
        <f t="shared" ca="1" si="101"/>
        <v>0.58153367297298708</v>
      </c>
      <c r="F295">
        <f t="shared" ca="1" si="101"/>
        <v>0.35605876749837373</v>
      </c>
      <c r="G295">
        <f t="shared" ca="1" si="101"/>
        <v>0.86149899002285735</v>
      </c>
      <c r="H295">
        <f t="shared" ca="1" si="101"/>
        <v>0.83257424815177128</v>
      </c>
      <c r="I295">
        <f t="shared" ca="1" si="101"/>
        <v>0.19323169385192274</v>
      </c>
      <c r="M295" t="str">
        <f t="shared" ca="1" si="89"/>
        <v>안 지정 캐릭터 PP 일반등급</v>
      </c>
      <c r="N295">
        <f t="shared" ca="1" si="90"/>
        <v>58153</v>
      </c>
      <c r="O295">
        <f t="shared" ca="1" si="91"/>
        <v>9</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2700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t="shared" ca="1" si="97"/>
        <v>{"dy":30,"sl":3,"tp":"upn","vl":"98140","cn":10,"pt":"GO","pr":1000}</v>
      </c>
    </row>
    <row r="296" spans="1:40">
      <c r="A296">
        <v>30</v>
      </c>
      <c r="B296">
        <v>4</v>
      </c>
      <c r="C296">
        <f t="shared" si="88"/>
        <v>0</v>
      </c>
      <c r="D296">
        <f t="shared" ca="1" si="101"/>
        <v>0.37638903588324113</v>
      </c>
      <c r="E296">
        <f t="shared" ca="1" si="101"/>
        <v>0.96312815706430688</v>
      </c>
      <c r="F296">
        <f t="shared" ca="1" si="101"/>
        <v>0.36886060198557968</v>
      </c>
      <c r="G296">
        <f t="shared" ca="1" si="101"/>
        <v>0.94124345593266079</v>
      </c>
      <c r="H296">
        <f t="shared" ca="1" si="101"/>
        <v>0.6048351807280139</v>
      </c>
      <c r="I296">
        <f t="shared" ca="1" si="101"/>
        <v>0.75485896360963156</v>
      </c>
      <c r="M296" t="str">
        <f t="shared" ca="1" si="89"/>
        <v>안 지정 캐릭터 PP 일반등급</v>
      </c>
      <c r="N296">
        <f t="shared" ca="1" si="90"/>
        <v>96312</v>
      </c>
      <c r="O296">
        <f t="shared" ca="1" si="91"/>
        <v>14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4200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306</v>
      </c>
      <c r="AD296">
        <v>1</v>
      </c>
      <c r="AE296" t="s">
        <v>126</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t="shared" ca="1" si="97"/>
        <v>{"dy":30,"sl":4,"tp":"fe","vl":"Equip4101","cn":1,"pt":"GO","pr":1200}</v>
      </c>
    </row>
    <row r="297" spans="1:40">
      <c r="A297">
        <v>30</v>
      </c>
      <c r="B297">
        <v>5</v>
      </c>
      <c r="C297">
        <f t="shared" si="88"/>
        <v>0</v>
      </c>
      <c r="D297">
        <f t="shared" ca="1" si="101"/>
        <v>0.6372457832579228</v>
      </c>
      <c r="E297">
        <f t="shared" ca="1" si="101"/>
        <v>0.64286142068389862</v>
      </c>
      <c r="F297">
        <f t="shared" ca="1" si="101"/>
        <v>0.58613246225784965</v>
      </c>
      <c r="G297">
        <f t="shared" ca="1" si="101"/>
        <v>0.96934829244452769</v>
      </c>
      <c r="H297">
        <f t="shared" ca="1" si="101"/>
        <v>0.41876527263194296</v>
      </c>
      <c r="I297">
        <f t="shared" ca="1" si="101"/>
        <v>0.92511339884537325</v>
      </c>
      <c r="M297" t="str">
        <f t="shared" ca="1" si="89"/>
        <v>안 지정 캐릭터 PP 영웅등급</v>
      </c>
      <c r="N297">
        <f t="shared" ca="1" si="90"/>
        <v>64286</v>
      </c>
      <c r="O297">
        <f t="shared" ca="1" si="91"/>
        <v>10</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3000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126</v>
      </c>
      <c r="Z297">
        <v>1100</v>
      </c>
      <c r="AA297" t="str">
        <f t="shared" ca="1" si="93"/>
        <v>fe</v>
      </c>
      <c r="AB297" t="s">
        <v>82</v>
      </c>
      <c r="AC297" t="s">
        <v>303</v>
      </c>
      <c r="AD297">
        <v>1</v>
      </c>
      <c r="AE297" t="s">
        <v>126</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t="shared" ca="1" si="97"/>
        <v>{"dy":30,"sl":5,"tp":"fe","vl":"Equip5201","cn":1,"pt":"GO","pr":3000}</v>
      </c>
    </row>
    <row r="298" spans="1:40">
      <c r="A298">
        <v>30</v>
      </c>
      <c r="B298">
        <v>6</v>
      </c>
      <c r="C298">
        <f t="shared" si="88"/>
        <v>0</v>
      </c>
      <c r="D298">
        <f t="shared" ca="1" si="101"/>
        <v>0.48656942236328216</v>
      </c>
      <c r="E298">
        <f t="shared" ca="1" si="101"/>
        <v>0.34339363092783026</v>
      </c>
      <c r="F298">
        <f t="shared" ca="1" si="101"/>
        <v>0.26949070433754985</v>
      </c>
      <c r="G298">
        <f t="shared" ca="1" si="101"/>
        <v>0.78545269875073498</v>
      </c>
      <c r="H298">
        <f t="shared" ca="1" si="101"/>
        <v>0.89983809402278037</v>
      </c>
      <c r="I298">
        <f t="shared" ca="1" si="101"/>
        <v>0.56875679952195102</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112</v>
      </c>
      <c r="W298">
        <v>1</v>
      </c>
      <c r="X298" t="s">
        <v>126</v>
      </c>
      <c r="Z298">
        <v>700</v>
      </c>
      <c r="AA298" t="str">
        <f t="shared" ca="1" si="93"/>
        <v>fe</v>
      </c>
      <c r="AB298" t="s">
        <v>82</v>
      </c>
      <c r="AC298" t="s">
        <v>204</v>
      </c>
      <c r="AD298">
        <v>1</v>
      </c>
      <c r="AE298" t="s">
        <v>126</v>
      </c>
      <c r="AG298">
        <v>2200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t="shared" ca="1" si="97"/>
        <v>{"dy":30,"sl":6,"tp":"fe","vl":"Equip7001","cn":1,"pt":"GO","pr":2200}</v>
      </c>
    </row>
    <row r="299" spans="1:40">
      <c r="A299">
        <v>30</v>
      </c>
      <c r="B299">
        <v>7</v>
      </c>
      <c r="C299">
        <f t="shared" si="88"/>
        <v>0</v>
      </c>
      <c r="D299">
        <f t="shared" ca="1" si="101"/>
        <v>0.97316625188322625</v>
      </c>
      <c r="E299">
        <f t="shared" ca="1" si="101"/>
        <v>0.45028221589252748</v>
      </c>
      <c r="F299">
        <f t="shared" ca="1" si="101"/>
        <v>2.3316625393009049E-2</v>
      </c>
      <c r="G299">
        <f t="shared" ca="1" si="101"/>
        <v>0.49318425516422704</v>
      </c>
      <c r="H299">
        <f t="shared" ca="1" si="101"/>
        <v>0.25613180839802241</v>
      </c>
      <c r="I299">
        <f t="shared" ca="1" si="101"/>
        <v>0.21692438004137438</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280</v>
      </c>
      <c r="W299">
        <v>1</v>
      </c>
      <c r="X299" t="s">
        <v>126</v>
      </c>
      <c r="Z299">
        <v>3300</v>
      </c>
      <c r="AA299" t="str">
        <f t="shared" ca="1" si="93"/>
        <v>fe</v>
      </c>
      <c r="AB299" t="s">
        <v>82</v>
      </c>
      <c r="AC299" t="s">
        <v>304</v>
      </c>
      <c r="AD299">
        <v>1</v>
      </c>
      <c r="AE299" t="s">
        <v>126</v>
      </c>
      <c r="AG299">
        <v>3300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t="shared" ca="1" si="97"/>
        <v>{"dy":30,"sl":7,"tp":"fe","vl":"Equip3202","cn":1,"pt":"GO","pr":3300}</v>
      </c>
    </row>
    <row r="300" spans="1:40">
      <c r="A300">
        <v>30</v>
      </c>
      <c r="B300">
        <v>8</v>
      </c>
      <c r="C300">
        <f t="shared" si="88"/>
        <v>0</v>
      </c>
      <c r="D300">
        <f t="shared" ca="1" si="101"/>
        <v>0.90764741969830198</v>
      </c>
      <c r="E300">
        <f t="shared" ca="1" si="101"/>
        <v>0.35216142211846346</v>
      </c>
      <c r="F300">
        <f t="shared" ca="1" si="101"/>
        <v>0.35759288197098482</v>
      </c>
      <c r="G300">
        <f t="shared" ca="1" si="101"/>
        <v>0.74874522197383431</v>
      </c>
      <c r="H300">
        <f t="shared" ca="1" si="101"/>
        <v>0.91543995175019244</v>
      </c>
      <c r="I300">
        <f t="shared" ca="1" si="101"/>
        <v>0.60448045641712522</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t="shared" ca="1" si="97"/>
        <v>{"dy":30,"sl":8}</v>
      </c>
    </row>
    <row r="301" spans="1:40">
      <c r="A301">
        <v>30</v>
      </c>
      <c r="B301">
        <v>9</v>
      </c>
      <c r="C301">
        <f t="shared" si="88"/>
        <v>0</v>
      </c>
      <c r="D301">
        <f t="shared" ca="1" si="101"/>
        <v>0.38558556187104043</v>
      </c>
      <c r="E301">
        <f t="shared" ca="1" si="101"/>
        <v>0.81832638762960874</v>
      </c>
      <c r="F301">
        <f t="shared" ca="1" si="101"/>
        <v>6.8583924102882943E-4</v>
      </c>
      <c r="G301">
        <f t="shared" ca="1" si="101"/>
        <v>0.22244933526342103</v>
      </c>
      <c r="H301">
        <f t="shared" ca="1" si="101"/>
        <v>0.28052922110992484</v>
      </c>
      <c r="I301">
        <f t="shared" ca="1" si="101"/>
        <v>0.43298115818779404</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t="shared" ca="1" si="97"/>
        <v>{"dy":30,"sl":9}</v>
      </c>
    </row>
    <row r="302" spans="1:40">
      <c r="A302">
        <v>31</v>
      </c>
      <c r="B302">
        <v>0</v>
      </c>
      <c r="C302">
        <f t="shared" si="88"/>
        <v>0</v>
      </c>
      <c r="D302">
        <f t="shared" ref="D302:I311" ca="1" si="102">RAND()</f>
        <v>0.21081275141905098</v>
      </c>
      <c r="E302">
        <f t="shared" ca="1" si="102"/>
        <v>9.0131715313505834E-2</v>
      </c>
      <c r="F302">
        <f t="shared" ca="1" si="102"/>
        <v>0.75349560776253721</v>
      </c>
      <c r="G302">
        <f t="shared" ca="1" si="102"/>
        <v>0.23425348502985566</v>
      </c>
      <c r="H302">
        <f t="shared" ca="1" si="102"/>
        <v>0.683938925974792</v>
      </c>
      <c r="I302">
        <f t="shared" ca="1" si="102"/>
        <v>0.66779532841913536</v>
      </c>
      <c r="M302" t="str">
        <f t="shared" ca="1" si="89"/>
        <v>지정 장비</v>
      </c>
      <c r="N302" t="e">
        <f t="shared" ca="1" si="90"/>
        <v>#VALUE!</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e">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#VALUE!</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t="shared" ca="1" si="92"/>
        <v>#VALUE!</v>
      </c>
      <c r="U302" t="s">
        <v>82</v>
      </c>
      <c r="V302" t="s">
        <v>248</v>
      </c>
      <c r="W302">
        <v>1</v>
      </c>
      <c r="X302" t="s">
        <v>126</v>
      </c>
      <c r="Z302">
        <v>900</v>
      </c>
      <c r="AA302" t="str">
        <f t="shared" ca="1" si="93"/>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t="shared" ca="1" si="97"/>
        <v>{"dy":31,"sl":0,"tp":"bn","cn":1,"pt":"DI","pr":29}</v>
      </c>
    </row>
    <row r="303" spans="1:40">
      <c r="A303">
        <v>31</v>
      </c>
      <c r="B303">
        <v>1</v>
      </c>
      <c r="C303">
        <f t="shared" si="88"/>
        <v>0</v>
      </c>
      <c r="D303">
        <f t="shared" ca="1" si="102"/>
        <v>0.79166020593583475</v>
      </c>
      <c r="E303">
        <f t="shared" ca="1" si="102"/>
        <v>0.21768363638858446</v>
      </c>
      <c r="F303">
        <f t="shared" ca="1" si="102"/>
        <v>0.86049203769259741</v>
      </c>
      <c r="G303">
        <f t="shared" ca="1" si="102"/>
        <v>0.76988413573648529</v>
      </c>
      <c r="H303">
        <f t="shared" ca="1" si="102"/>
        <v>0.14827281363017852</v>
      </c>
      <c r="I303">
        <f t="shared" ca="1" si="102"/>
        <v>0.47275390363694147</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256</v>
      </c>
      <c r="W303">
        <v>1</v>
      </c>
      <c r="X303" t="s">
        <v>126</v>
      </c>
      <c r="Z303">
        <v>3800</v>
      </c>
      <c r="AA303" t="str">
        <f t="shared" ca="1" si="93"/>
        <v>fe</v>
      </c>
      <c r="AB303" t="s">
        <v>82</v>
      </c>
      <c r="AC303" t="s">
        <v>193</v>
      </c>
      <c r="AD303">
        <v>1</v>
      </c>
      <c r="AE303" t="s">
        <v>126</v>
      </c>
      <c r="AG303">
        <v>1000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t="shared" ca="1" si="97"/>
        <v>{"dy":31,"sl":1,"tp":"fe","vl":"Equip2102","cn":1,"pt":"GO","pr":1000}</v>
      </c>
    </row>
    <row r="304" spans="1:40">
      <c r="A304">
        <v>31</v>
      </c>
      <c r="B304">
        <v>2</v>
      </c>
      <c r="C304">
        <f t="shared" si="88"/>
        <v>0</v>
      </c>
      <c r="D304">
        <f t="shared" ca="1" si="102"/>
        <v>0.33649634784579707</v>
      </c>
      <c r="E304">
        <f t="shared" ca="1" si="102"/>
        <v>0.71741531457627894</v>
      </c>
      <c r="F304">
        <f t="shared" ca="1" si="102"/>
        <v>0.39292834058560178</v>
      </c>
      <c r="G304">
        <f t="shared" ca="1" si="102"/>
        <v>1.2482331657737489E-2</v>
      </c>
      <c r="H304">
        <f t="shared" ca="1" si="102"/>
        <v>0.58570765693461924</v>
      </c>
      <c r="I304">
        <f t="shared" ca="1" si="102"/>
        <v>0.38875625071353892</v>
      </c>
      <c r="M304" t="str">
        <f t="shared" ca="1" si="89"/>
        <v>안 지정 캐릭터 PP 영웅등급</v>
      </c>
      <c r="N304">
        <f t="shared" ca="1" si="90"/>
        <v>71741</v>
      </c>
      <c r="O304">
        <f t="shared" ca="1" si="91"/>
        <v>11</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3300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4.2625526188431517E-2</v>
      </c>
      <c r="E305">
        <f t="shared" ca="1" si="102"/>
        <v>0.60791465994894556</v>
      </c>
      <c r="F305">
        <f t="shared" ca="1" si="102"/>
        <v>0.90682400609626146</v>
      </c>
      <c r="G305">
        <f t="shared" ca="1" si="102"/>
        <v>0.4651371208920495</v>
      </c>
      <c r="H305">
        <f t="shared" ca="1" si="102"/>
        <v>0.4361362321072334</v>
      </c>
      <c r="I305">
        <f t="shared" ca="1" si="102"/>
        <v>0.71335464903933765</v>
      </c>
      <c r="M305" t="str">
        <f t="shared" ca="1" si="89"/>
        <v>안 지정 캐릭터 PP 영웅등급</v>
      </c>
      <c r="N305">
        <f t="shared" ca="1" si="90"/>
        <v>60791</v>
      </c>
      <c r="O305">
        <f t="shared" ca="1" si="91"/>
        <v>10</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3000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0.69935725137413773</v>
      </c>
      <c r="E306">
        <f t="shared" ca="1" si="102"/>
        <v>0.664182447711122</v>
      </c>
      <c r="F306">
        <f t="shared" ca="1" si="102"/>
        <v>0.64975731050221952</v>
      </c>
      <c r="G306">
        <f t="shared" ca="1" si="102"/>
        <v>1.0665963167885817E-2</v>
      </c>
      <c r="H306">
        <f t="shared" ca="1" si="102"/>
        <v>0.8409834799497129</v>
      </c>
      <c r="I306">
        <f t="shared" ca="1" si="102"/>
        <v>0.3100254346150052</v>
      </c>
      <c r="M306" t="str">
        <f t="shared" ca="1" si="89"/>
        <v>안 지정 캐릭터 PP 일반등급</v>
      </c>
      <c r="N306">
        <f t="shared" ca="1" si="90"/>
        <v>66418</v>
      </c>
      <c r="O306">
        <f t="shared" ca="1" si="91"/>
        <v>10</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3000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0.21995534554333507</v>
      </c>
      <c r="E307">
        <f t="shared" ca="1" si="102"/>
        <v>0.86761696893651175</v>
      </c>
      <c r="F307">
        <f t="shared" ca="1" si="102"/>
        <v>0.77734853417515137</v>
      </c>
      <c r="G307">
        <f t="shared" ca="1" si="102"/>
        <v>9.104674881925956E-2</v>
      </c>
      <c r="H307">
        <f t="shared" ca="1" si="102"/>
        <v>0.26857877590288481</v>
      </c>
      <c r="I307">
        <f t="shared" ca="1" si="102"/>
        <v>0.62402472358856864</v>
      </c>
      <c r="M307" t="str">
        <f t="shared" ca="1" si="89"/>
        <v>지정 장비</v>
      </c>
      <c r="N307" t="e">
        <f t="shared" ca="1" si="90"/>
        <v>#VALUE!</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DI</v>
      </c>
      <c r="Q307" t="e">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#VALUE!</v>
      </c>
      <c r="R307" t="e">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#VALUE!</v>
      </c>
      <c r="S307" t="e">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#VALUE!</v>
      </c>
      <c r="T307" t="e">
        <f t="shared" ca="1" si="92"/>
        <v>#VALUE!</v>
      </c>
      <c r="U307" t="s">
        <v>82</v>
      </c>
      <c r="V307" t="s">
        <v>259</v>
      </c>
      <c r="W307">
        <v>1</v>
      </c>
      <c r="X307" t="s">
        <v>126</v>
      </c>
      <c r="Z307">
        <v>1000</v>
      </c>
      <c r="AA307" t="str">
        <f t="shared" ca="1" si="93"/>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1.8544213816751309E-4</v>
      </c>
      <c r="E308">
        <f t="shared" ca="1" si="102"/>
        <v>0.13664692003527934</v>
      </c>
      <c r="F308">
        <f t="shared" ca="1" si="102"/>
        <v>0.94092961956062937</v>
      </c>
      <c r="G308">
        <f t="shared" ca="1" si="102"/>
        <v>0.98658581241064214</v>
      </c>
      <c r="H308">
        <f t="shared" ca="1" si="102"/>
        <v>0.57180882343167527</v>
      </c>
      <c r="I308">
        <f t="shared" ca="1" si="102"/>
        <v>0.48174512750452203</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257</v>
      </c>
      <c r="W308">
        <v>1</v>
      </c>
      <c r="X308" t="s">
        <v>126</v>
      </c>
      <c r="Z308">
        <v>3300</v>
      </c>
      <c r="AA308" t="str">
        <f t="shared" ca="1" si="93"/>
        <v>fe</v>
      </c>
      <c r="AB308" t="s">
        <v>82</v>
      </c>
      <c r="AC308" t="s">
        <v>249</v>
      </c>
      <c r="AD308">
        <v>1</v>
      </c>
      <c r="AE308" t="s">
        <v>130</v>
      </c>
      <c r="AG308">
        <v>14</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0.53752260105365046</v>
      </c>
      <c r="E309">
        <f t="shared" ca="1" si="102"/>
        <v>0.94981378371223013</v>
      </c>
      <c r="F309">
        <f t="shared" ca="1" si="102"/>
        <v>0.46184990342240173</v>
      </c>
      <c r="G309">
        <f t="shared" ca="1" si="102"/>
        <v>0.25175561702331384</v>
      </c>
      <c r="H309">
        <f t="shared" ca="1" si="102"/>
        <v>0.6740611952682799</v>
      </c>
      <c r="I309">
        <f t="shared" ca="1" si="102"/>
        <v>0.84806206136420204</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251</v>
      </c>
      <c r="W309">
        <v>1</v>
      </c>
      <c r="X309" t="s">
        <v>126</v>
      </c>
      <c r="Z309">
        <v>3200</v>
      </c>
      <c r="AA309" t="str">
        <f t="shared" ca="1" si="93"/>
        <v>fe</v>
      </c>
      <c r="AB309" t="s">
        <v>82</v>
      </c>
      <c r="AC309" t="s">
        <v>186</v>
      </c>
      <c r="AD309">
        <v>1</v>
      </c>
      <c r="AE309" t="s">
        <v>126</v>
      </c>
      <c r="AG309">
        <v>7100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0.24790824430600511</v>
      </c>
      <c r="E310">
        <f t="shared" ca="1" si="102"/>
        <v>0.92219036652851405</v>
      </c>
      <c r="F310">
        <f t="shared" ca="1" si="102"/>
        <v>1.5201071446887537E-3</v>
      </c>
      <c r="G310">
        <f t="shared" ca="1" si="102"/>
        <v>0.29316251433465723</v>
      </c>
      <c r="H310">
        <f t="shared" ca="1" si="102"/>
        <v>0.31032723479080782</v>
      </c>
      <c r="I310">
        <f t="shared" ca="1" si="102"/>
        <v>0.71455983927943945</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0.50987020999511612</v>
      </c>
      <c r="E311">
        <f t="shared" ca="1" si="102"/>
        <v>0.31531823414999238</v>
      </c>
      <c r="F311">
        <f t="shared" ca="1" si="102"/>
        <v>0.95175612652451003</v>
      </c>
      <c r="G311">
        <f t="shared" ca="1" si="102"/>
        <v>0.41267056023104154</v>
      </c>
      <c r="H311">
        <f t="shared" ca="1" si="102"/>
        <v>0.50457047597338378</v>
      </c>
      <c r="I311">
        <f t="shared" ca="1" si="102"/>
        <v>0.52502152104655686</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4.9457553325794268E-2</v>
      </c>
      <c r="E312">
        <f t="shared" ca="1" si="103"/>
        <v>0.27124091595442357</v>
      </c>
      <c r="F312">
        <f t="shared" ca="1" si="103"/>
        <v>0.76774482465981242</v>
      </c>
      <c r="G312">
        <f t="shared" ca="1" si="103"/>
        <v>0.92853329249385419</v>
      </c>
      <c r="H312">
        <f t="shared" ca="1" si="103"/>
        <v>0.16808610454725847</v>
      </c>
      <c r="I312">
        <f t="shared" ca="1" si="103"/>
        <v>0.91298028860008396</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0.22619225779129615</v>
      </c>
      <c r="E313">
        <f t="shared" ca="1" si="103"/>
        <v>2.1864306237405207E-2</v>
      </c>
      <c r="F313">
        <f t="shared" ca="1" si="103"/>
        <v>0.10401402863187503</v>
      </c>
      <c r="G313">
        <f t="shared" ca="1" si="103"/>
        <v>0.43142718337900721</v>
      </c>
      <c r="H313">
        <f t="shared" ca="1" si="103"/>
        <v>0.58621962737670652</v>
      </c>
      <c r="I313">
        <f t="shared" ca="1" si="103"/>
        <v>0.57744676549022078</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0.9316892389092063</v>
      </c>
      <c r="E314">
        <f t="shared" ca="1" si="103"/>
        <v>0.27598227098609873</v>
      </c>
      <c r="F314">
        <f t="shared" ca="1" si="103"/>
        <v>8.3116023348956847E-2</v>
      </c>
      <c r="G314">
        <f t="shared" ca="1" si="103"/>
        <v>0.3828652213474063</v>
      </c>
      <c r="H314">
        <f t="shared" ca="1" si="103"/>
        <v>0.26124068423146207</v>
      </c>
      <c r="I314">
        <f t="shared" ca="1" si="103"/>
        <v>5.3974816219618305E-2</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0.42672123708938436</v>
      </c>
      <c r="E315">
        <f t="shared" ca="1" si="103"/>
        <v>0.82605460780397966</v>
      </c>
      <c r="F315">
        <f t="shared" ca="1" si="103"/>
        <v>0.66651798508273319</v>
      </c>
      <c r="G315">
        <f t="shared" ca="1" si="103"/>
        <v>0.70710606108148921</v>
      </c>
      <c r="H315">
        <f t="shared" ca="1" si="103"/>
        <v>0.10967328840905011</v>
      </c>
      <c r="I315">
        <f t="shared" ca="1" si="103"/>
        <v>0.20358057865750157</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0.58671409853977652</v>
      </c>
      <c r="E316">
        <f t="shared" ca="1" si="103"/>
        <v>0.54815474162643074</v>
      </c>
      <c r="F316">
        <f t="shared" ca="1" si="103"/>
        <v>2.1546045245178669E-2</v>
      </c>
      <c r="G316">
        <f t="shared" ca="1" si="103"/>
        <v>0.55910505638975039</v>
      </c>
      <c r="H316">
        <f t="shared" ca="1" si="103"/>
        <v>0.88648217117614247</v>
      </c>
      <c r="I316">
        <f t="shared" ca="1" si="103"/>
        <v>0.57751089690685842</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0.98299303234815394</v>
      </c>
      <c r="E317">
        <f t="shared" ca="1" si="103"/>
        <v>0.29203230608657471</v>
      </c>
      <c r="F317">
        <f t="shared" ca="1" si="103"/>
        <v>0.67545910246829466</v>
      </c>
      <c r="G317">
        <f t="shared" ca="1" si="103"/>
        <v>0.89137480693696958</v>
      </c>
      <c r="H317">
        <f t="shared" ca="1" si="103"/>
        <v>0.49268152407144561</v>
      </c>
      <c r="I317">
        <f t="shared" ca="1" si="103"/>
        <v>0.62273978719950496</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0.32170159441326929</v>
      </c>
      <c r="E318">
        <f t="shared" ca="1" si="103"/>
        <v>0.58774589553977696</v>
      </c>
      <c r="F318">
        <f t="shared" ca="1" si="103"/>
        <v>0.4236261554424321</v>
      </c>
      <c r="G318">
        <f t="shared" ca="1" si="103"/>
        <v>0.41365533511743735</v>
      </c>
      <c r="H318">
        <f t="shared" ca="1" si="103"/>
        <v>0.56479750798780604</v>
      </c>
      <c r="I318">
        <f t="shared" ca="1" si="103"/>
        <v>0.68471816533385443</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0.49575509909604221</v>
      </c>
      <c r="E319">
        <f t="shared" ca="1" si="103"/>
        <v>0.93206219177857197</v>
      </c>
      <c r="F319">
        <f t="shared" ca="1" si="103"/>
        <v>0.19157237985432352</v>
      </c>
      <c r="G319">
        <f t="shared" ca="1" si="103"/>
        <v>0.66266955760719792</v>
      </c>
      <c r="H319">
        <f t="shared" ca="1" si="103"/>
        <v>0.8570646671608686</v>
      </c>
      <c r="I319">
        <f t="shared" ca="1" si="103"/>
        <v>0.44844547866909601</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0.74116811724779308</v>
      </c>
      <c r="E320">
        <f t="shared" ca="1" si="103"/>
        <v>0.71345905761963535</v>
      </c>
      <c r="F320">
        <f t="shared" ca="1" si="103"/>
        <v>0.25464745235272712</v>
      </c>
      <c r="G320">
        <f t="shared" ca="1" si="103"/>
        <v>0.18903983674077096</v>
      </c>
      <c r="H320">
        <f t="shared" ca="1" si="103"/>
        <v>0.44965952264099485</v>
      </c>
      <c r="I320">
        <f t="shared" ca="1" si="103"/>
        <v>0.87264063409933512</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0.51038238876635222</v>
      </c>
      <c r="E321">
        <f t="shared" ca="1" si="103"/>
        <v>0.18629117977047904</v>
      </c>
      <c r="F321">
        <f t="shared" ca="1" si="103"/>
        <v>0.40308042329478355</v>
      </c>
      <c r="G321">
        <f t="shared" ca="1" si="103"/>
        <v>0.80145215962770611</v>
      </c>
      <c r="H321">
        <f t="shared" ca="1" si="103"/>
        <v>0.16640403353214295</v>
      </c>
      <c r="I321">
        <f t="shared" ca="1" si="103"/>
        <v>0.86598649101298697</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0.85886318101631354</v>
      </c>
      <c r="E322">
        <f t="shared" ca="1" si="105"/>
        <v>0.25191905909465073</v>
      </c>
      <c r="F322">
        <f t="shared" ca="1" si="105"/>
        <v>0.62339776415094494</v>
      </c>
      <c r="G322">
        <f t="shared" ca="1" si="105"/>
        <v>0.99046159917260335</v>
      </c>
      <c r="H322">
        <f t="shared" ca="1" si="105"/>
        <v>0.36093524715704062</v>
      </c>
      <c r="I322">
        <f t="shared" ca="1" si="105"/>
        <v>0.32859870897449006</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0.29189993353545385</v>
      </c>
      <c r="E323">
        <f t="shared" ca="1" si="105"/>
        <v>0.13672370796026312</v>
      </c>
      <c r="F323">
        <f t="shared" ca="1" si="105"/>
        <v>0.56194103670745221</v>
      </c>
      <c r="G323">
        <f t="shared" ca="1" si="105"/>
        <v>0.17819391386620353</v>
      </c>
      <c r="H323">
        <f t="shared" ca="1" si="105"/>
        <v>0.80746932333940713</v>
      </c>
      <c r="I323">
        <f t="shared" ca="1" si="105"/>
        <v>0.73241212538288258</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2.2549443566137861E-2</v>
      </c>
      <c r="E324">
        <f t="shared" ca="1" si="105"/>
        <v>0.65750087933993373</v>
      </c>
      <c r="F324">
        <f t="shared" ca="1" si="105"/>
        <v>0.72515400993806567</v>
      </c>
      <c r="G324">
        <f t="shared" ca="1" si="105"/>
        <v>0.50530712222223784</v>
      </c>
      <c r="H324">
        <f t="shared" ca="1" si="105"/>
        <v>0.84418108854664886</v>
      </c>
      <c r="I324">
        <f t="shared" ca="1" si="105"/>
        <v>0.28402537150323048</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0.41656734536529294</v>
      </c>
      <c r="E325">
        <f t="shared" ca="1" si="105"/>
        <v>0.20535903793669008</v>
      </c>
      <c r="F325">
        <f t="shared" ca="1" si="105"/>
        <v>0.13527665619695362</v>
      </c>
      <c r="G325">
        <f t="shared" ca="1" si="105"/>
        <v>3.8280007640479341E-2</v>
      </c>
      <c r="H325">
        <f t="shared" ca="1" si="105"/>
        <v>0.55881328183372436</v>
      </c>
      <c r="I325">
        <f t="shared" ca="1" si="105"/>
        <v>0.44690939269213115</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0.53027937621226162</v>
      </c>
      <c r="E326">
        <f t="shared" ca="1" si="105"/>
        <v>0.48103107352797547</v>
      </c>
      <c r="F326">
        <f t="shared" ca="1" si="105"/>
        <v>0.19513952764007936</v>
      </c>
      <c r="G326">
        <f t="shared" ca="1" si="105"/>
        <v>0.77678192859241968</v>
      </c>
      <c r="H326">
        <f t="shared" ca="1" si="105"/>
        <v>0.97394106935348046</v>
      </c>
      <c r="I326">
        <f t="shared" ca="1" si="105"/>
        <v>0.39674368247879244</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fc</v>
      </c>
      <c r="AB326" t="s">
        <v>85</v>
      </c>
      <c r="AC326" t="s">
        <v>387</v>
      </c>
      <c r="AD326">
        <v>1</v>
      </c>
      <c r="AE326" t="s">
        <v>130</v>
      </c>
      <c r="AF326">
        <v>219</v>
      </c>
      <c r="AG326">
        <v>169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카츄진</v>
      </c>
      <c r="AL326">
        <v>1</v>
      </c>
      <c r="AM32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v>
      </c>
      <c r="AN326" t="str">
        <f t="shared" ca="1" si="114"/>
        <v>{"dy":15,"sl":10,"tp":"fc","vl":"Actor3117","cn":1,"pt":"DI","pp":219,"pr":169}</v>
      </c>
    </row>
    <row r="327" spans="1:40">
      <c r="A327">
        <v>16</v>
      </c>
      <c r="B327">
        <v>10</v>
      </c>
      <c r="C327">
        <f t="shared" si="104"/>
        <v>1</v>
      </c>
      <c r="D327">
        <f t="shared" ca="1" si="105"/>
        <v>0.70001560282376918</v>
      </c>
      <c r="E327">
        <f t="shared" ca="1" si="105"/>
        <v>0.34376515971089638</v>
      </c>
      <c r="F327">
        <f t="shared" ca="1" si="105"/>
        <v>0.66130287364058826</v>
      </c>
      <c r="G327">
        <f t="shared" ca="1" si="105"/>
        <v>0.35731082820285753</v>
      </c>
      <c r="H327">
        <f t="shared" ca="1" si="105"/>
        <v>0.2037565709282384</v>
      </c>
      <c r="I327">
        <f t="shared" ca="1" si="105"/>
        <v>6.4741607538274626E-2</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fc</v>
      </c>
      <c r="AB327" t="s">
        <v>85</v>
      </c>
      <c r="AC327" t="s">
        <v>387</v>
      </c>
      <c r="AD327">
        <v>1</v>
      </c>
      <c r="AE327" t="s">
        <v>130</v>
      </c>
      <c r="AF327">
        <v>219</v>
      </c>
      <c r="AG327">
        <v>169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카츄진</v>
      </c>
      <c r="AL327">
        <v>1</v>
      </c>
      <c r="AM32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v>
      </c>
      <c r="AN327" t="str">
        <f t="shared" ca="1" si="114"/>
        <v>{"dy":16,"sl":10,"tp":"fc","vl":"Actor3117","cn":1,"pt":"DI","pp":219,"pr":169}</v>
      </c>
    </row>
    <row r="328" spans="1:40">
      <c r="A328">
        <v>17</v>
      </c>
      <c r="B328">
        <v>10</v>
      </c>
      <c r="C328">
        <f t="shared" si="104"/>
        <v>1</v>
      </c>
      <c r="D328">
        <f t="shared" ca="1" si="105"/>
        <v>0.66103902398839487</v>
      </c>
      <c r="E328">
        <f t="shared" ca="1" si="105"/>
        <v>0.77242693029314857</v>
      </c>
      <c r="F328">
        <f t="shared" ca="1" si="105"/>
        <v>0.6468084220245256</v>
      </c>
      <c r="G328">
        <f t="shared" ca="1" si="105"/>
        <v>7.5449869894809174E-2</v>
      </c>
      <c r="H328">
        <f t="shared" ca="1" si="105"/>
        <v>0.83695044501627913</v>
      </c>
      <c r="I328">
        <f t="shared" ca="1" si="105"/>
        <v>0.92538256529207352</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v>
      </c>
      <c r="AN328" t="str">
        <f t="shared" ca="1" si="114"/>
        <v>{"dy":17,"sl":10}</v>
      </c>
    </row>
    <row r="329" spans="1:40">
      <c r="A329">
        <v>18</v>
      </c>
      <c r="B329">
        <v>10</v>
      </c>
      <c r="C329">
        <f t="shared" si="104"/>
        <v>1</v>
      </c>
      <c r="D329">
        <f t="shared" ca="1" si="105"/>
        <v>2.3867632931442895E-2</v>
      </c>
      <c r="E329">
        <f t="shared" ca="1" si="105"/>
        <v>0.17804184735270878</v>
      </c>
      <c r="F329">
        <f t="shared" ca="1" si="105"/>
        <v>0.32899103115472228</v>
      </c>
      <c r="G329">
        <f t="shared" ca="1" si="105"/>
        <v>0.28287262843820082</v>
      </c>
      <c r="H329">
        <f t="shared" ca="1" si="105"/>
        <v>0.33904245873373728</v>
      </c>
      <c r="I329">
        <f t="shared" ca="1" si="105"/>
        <v>0.15542931956178674</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v>
      </c>
      <c r="AN329" t="str">
        <f t="shared" ca="1" si="114"/>
        <v>{"dy":18,"sl":10}</v>
      </c>
    </row>
    <row r="330" spans="1:40">
      <c r="A330">
        <v>19</v>
      </c>
      <c r="B330">
        <v>10</v>
      </c>
      <c r="C330">
        <f t="shared" si="104"/>
        <v>1</v>
      </c>
      <c r="D330">
        <f t="shared" ca="1" si="105"/>
        <v>0.21942228231001193</v>
      </c>
      <c r="E330">
        <f t="shared" ca="1" si="105"/>
        <v>0.66564965999790282</v>
      </c>
      <c r="F330">
        <f t="shared" ca="1" si="105"/>
        <v>6.4432527720000077E-2</v>
      </c>
      <c r="G330">
        <f t="shared" ca="1" si="105"/>
        <v>0.37799827182404522</v>
      </c>
      <c r="H330">
        <f t="shared" ca="1" si="105"/>
        <v>0.51756976035896618</v>
      </c>
      <c r="I330">
        <f t="shared" ca="1" si="105"/>
        <v>0.55069512772357843</v>
      </c>
      <c r="J330" t="s">
        <v>85</v>
      </c>
      <c r="K330" t="s">
        <v>425</v>
      </c>
      <c r="M330" t="str">
        <f t="shared" si="106"/>
        <v>지정 캐릭터</v>
      </c>
      <c r="N330" t="e">
        <f t="shared" ca="1" si="107"/>
        <v>#N/A</v>
      </c>
      <c r="O330">
        <f t="shared" ca="1" si="108"/>
        <v>1</v>
      </c>
      <c r="P330" t="str">
        <f>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DI</v>
      </c>
      <c r="Q330" t="e">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#N/A</v>
      </c>
      <c r="R330" t="e">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#N/A</v>
      </c>
      <c r="S330" t="e">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#N/A</v>
      </c>
      <c r="T330" t="e">
        <f t="shared" ca="1" si="109"/>
        <v>#N/A</v>
      </c>
      <c r="AA330" t="str">
        <f t="shared" ca="1" si="110"/>
        <v>fc</v>
      </c>
      <c r="AB330" t="s">
        <v>85</v>
      </c>
      <c r="AC330" t="s">
        <v>426</v>
      </c>
      <c r="AD330">
        <v>1</v>
      </c>
      <c r="AE330" t="s">
        <v>130</v>
      </c>
      <c r="AF330">
        <v>229</v>
      </c>
      <c r="AG330">
        <v>179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슬로니카</v>
      </c>
      <c r="AL330">
        <v>1</v>
      </c>
      <c r="AM33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v>
      </c>
      <c r="AN330" t="str">
        <f t="shared" ca="1" si="114"/>
        <v>{"dy":19,"sl":10,"tp":"fc","vl":"Actor3114","cn":1,"pt":"DI","pp":229,"pr":179}</v>
      </c>
    </row>
    <row r="331" spans="1:40">
      <c r="A331">
        <v>20</v>
      </c>
      <c r="B331">
        <v>10</v>
      </c>
      <c r="C331">
        <f t="shared" si="104"/>
        <v>1</v>
      </c>
      <c r="D331">
        <f t="shared" ca="1" si="105"/>
        <v>1.8276126780165658E-3</v>
      </c>
      <c r="E331">
        <f t="shared" ca="1" si="105"/>
        <v>0.42593158786218022</v>
      </c>
      <c r="F331">
        <f t="shared" ca="1" si="105"/>
        <v>0.93517398077347103</v>
      </c>
      <c r="G331">
        <f t="shared" ca="1" si="105"/>
        <v>0.91817373116626644</v>
      </c>
      <c r="H331">
        <f t="shared" ca="1" si="105"/>
        <v>0.41825974026022938</v>
      </c>
      <c r="I331">
        <f t="shared" ca="1" si="105"/>
        <v>0.97444947125050629</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fc</v>
      </c>
      <c r="AB331" t="s">
        <v>85</v>
      </c>
      <c r="AC331" t="s">
        <v>426</v>
      </c>
      <c r="AD331">
        <v>1</v>
      </c>
      <c r="AE331" t="s">
        <v>130</v>
      </c>
      <c r="AF331">
        <v>229</v>
      </c>
      <c r="AG331">
        <v>179</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슬로니카</v>
      </c>
      <c r="AL331">
        <v>1</v>
      </c>
      <c r="AM33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v>
      </c>
      <c r="AN331" t="str">
        <f t="shared" ca="1" si="114"/>
        <v>{"dy":20,"sl":10,"tp":"fc","vl":"Actor3114","cn":1,"pt":"DI","pp":229,"pr":179}</v>
      </c>
    </row>
    <row r="332" spans="1:40">
      <c r="A332">
        <v>21</v>
      </c>
      <c r="B332">
        <v>10</v>
      </c>
      <c r="C332">
        <f t="shared" si="104"/>
        <v>1</v>
      </c>
      <c r="D332">
        <f t="shared" ref="D332:I341" ca="1" si="115">RAND()</f>
        <v>0.19856038818695065</v>
      </c>
      <c r="E332">
        <f t="shared" ca="1" si="115"/>
        <v>0.21914377840234911</v>
      </c>
      <c r="F332">
        <f t="shared" ca="1" si="115"/>
        <v>0.79039250730987143</v>
      </c>
      <c r="G332">
        <f t="shared" ca="1" si="115"/>
        <v>2.830760131999277E-2</v>
      </c>
      <c r="H332">
        <f t="shared" ca="1" si="115"/>
        <v>0.53675655512249643</v>
      </c>
      <c r="I332">
        <f t="shared" ca="1" si="115"/>
        <v>0.54600799467736616</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fc</v>
      </c>
      <c r="AB332" t="s">
        <v>85</v>
      </c>
      <c r="AC332" t="s">
        <v>426</v>
      </c>
      <c r="AD332">
        <v>1</v>
      </c>
      <c r="AE332" t="s">
        <v>130</v>
      </c>
      <c r="AF332">
        <v>229</v>
      </c>
      <c r="AG332">
        <v>179</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슬로니카</v>
      </c>
      <c r="AL332">
        <v>1</v>
      </c>
      <c r="AM33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v>
      </c>
      <c r="AN332" t="str">
        <f t="shared" ca="1" si="114"/>
        <v>{"dy":21,"sl":10,"tp":"fc","vl":"Actor3114","cn":1,"pt":"DI","pp":229,"pr":179}</v>
      </c>
    </row>
    <row r="333" spans="1:40">
      <c r="A333">
        <v>22</v>
      </c>
      <c r="B333">
        <v>10</v>
      </c>
      <c r="C333">
        <f t="shared" si="104"/>
        <v>1</v>
      </c>
      <c r="D333">
        <f t="shared" ca="1" si="115"/>
        <v>0.30869411440134698</v>
      </c>
      <c r="E333">
        <f t="shared" ca="1" si="115"/>
        <v>0.96135925430479807</v>
      </c>
      <c r="F333">
        <f t="shared" ca="1" si="115"/>
        <v>0.98423112342084895</v>
      </c>
      <c r="G333">
        <f t="shared" ca="1" si="115"/>
        <v>0.25503617545798085</v>
      </c>
      <c r="H333">
        <f t="shared" ca="1" si="115"/>
        <v>0.76459361762469868</v>
      </c>
      <c r="I333">
        <f t="shared" ca="1" si="115"/>
        <v>0.70960116397327</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v>
      </c>
      <c r="AN333" t="str">
        <f t="shared" ca="1" si="114"/>
        <v>{"dy":22,"sl":10}</v>
      </c>
    </row>
    <row r="334" spans="1:40">
      <c r="A334">
        <v>23</v>
      </c>
      <c r="B334">
        <v>10</v>
      </c>
      <c r="C334">
        <f t="shared" si="104"/>
        <v>1</v>
      </c>
      <c r="D334">
        <f t="shared" ca="1" si="115"/>
        <v>0.9656122400891497</v>
      </c>
      <c r="E334">
        <f t="shared" ca="1" si="115"/>
        <v>0.22232616598033483</v>
      </c>
      <c r="F334">
        <f t="shared" ca="1" si="115"/>
        <v>0.55687705262590637</v>
      </c>
      <c r="G334">
        <f t="shared" ca="1" si="115"/>
        <v>0.45030309724908613</v>
      </c>
      <c r="H334">
        <f t="shared" ca="1" si="115"/>
        <v>0.97141844108576958</v>
      </c>
      <c r="I334">
        <f t="shared" ca="1" si="115"/>
        <v>0.68784184071293764</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fc</v>
      </c>
      <c r="AB334" t="s">
        <v>85</v>
      </c>
      <c r="AC334" t="s">
        <v>434</v>
      </c>
      <c r="AD334">
        <v>1</v>
      </c>
      <c r="AE334" t="s">
        <v>130</v>
      </c>
      <c r="AF334">
        <v>209</v>
      </c>
      <c r="AG334">
        <v>159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케이저</v>
      </c>
      <c r="AL334">
        <v>1</v>
      </c>
      <c r="AM33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v>
      </c>
      <c r="AN334" t="str">
        <f t="shared" ca="1" si="114"/>
        <v>{"dy":23,"sl":10,"tp":"fc","vl":"Actor0113","cn":1,"pt":"DI","pp":209,"pr":159}</v>
      </c>
    </row>
    <row r="335" spans="1:40">
      <c r="A335">
        <v>24</v>
      </c>
      <c r="B335">
        <v>10</v>
      </c>
      <c r="C335">
        <f t="shared" si="104"/>
        <v>1</v>
      </c>
      <c r="D335">
        <f t="shared" ca="1" si="115"/>
        <v>0.39749900962304185</v>
      </c>
      <c r="E335">
        <f t="shared" ca="1" si="115"/>
        <v>0.82794181444094628</v>
      </c>
      <c r="F335">
        <f t="shared" ca="1" si="115"/>
        <v>0.84408242170782855</v>
      </c>
      <c r="G335">
        <f t="shared" ca="1" si="115"/>
        <v>0.7191900438094998</v>
      </c>
      <c r="H335">
        <f t="shared" ca="1" si="115"/>
        <v>0.26373945716901337</v>
      </c>
      <c r="I335">
        <f t="shared" ca="1" si="115"/>
        <v>0.19008671520519405</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fc</v>
      </c>
      <c r="AB335" t="s">
        <v>85</v>
      </c>
      <c r="AC335" t="s">
        <v>434</v>
      </c>
      <c r="AD335">
        <v>1</v>
      </c>
      <c r="AE335" t="s">
        <v>130</v>
      </c>
      <c r="AF335">
        <v>209</v>
      </c>
      <c r="AG335">
        <v>159</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케이저</v>
      </c>
      <c r="AL335">
        <v>1</v>
      </c>
      <c r="AM33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v>
      </c>
      <c r="AN335" t="str">
        <f t="shared" ca="1" si="114"/>
        <v>{"dy":24,"sl":10,"tp":"fc","vl":"Actor0113","cn":1,"pt":"DI","pp":209,"pr":159}</v>
      </c>
    </row>
    <row r="336" spans="1:40">
      <c r="A336">
        <v>25</v>
      </c>
      <c r="B336">
        <v>10</v>
      </c>
      <c r="C336">
        <f t="shared" si="104"/>
        <v>1</v>
      </c>
      <c r="D336">
        <f t="shared" ca="1" si="115"/>
        <v>0.67873775243090428</v>
      </c>
      <c r="E336">
        <f t="shared" ca="1" si="115"/>
        <v>0.95952454805567444</v>
      </c>
      <c r="F336">
        <f t="shared" ca="1" si="115"/>
        <v>0.84309057890218464</v>
      </c>
      <c r="G336">
        <f t="shared" ca="1" si="115"/>
        <v>0.77447482660263611</v>
      </c>
      <c r="H336">
        <f t="shared" ca="1" si="115"/>
        <v>0.61149477247356876</v>
      </c>
      <c r="I336">
        <f t="shared" ca="1" si="115"/>
        <v>0.58052858896516546</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fc</v>
      </c>
      <c r="AB336" t="s">
        <v>85</v>
      </c>
      <c r="AC336" t="s">
        <v>435</v>
      </c>
      <c r="AD336">
        <v>1</v>
      </c>
      <c r="AE336" t="s">
        <v>130</v>
      </c>
      <c r="AF336">
        <v>219</v>
      </c>
      <c r="AG336">
        <v>169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닉스</v>
      </c>
      <c r="AL336">
        <v>1</v>
      </c>
      <c r="AM33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v>
      </c>
      <c r="AN336" t="str">
        <f t="shared" ca="1" si="114"/>
        <v>{"dy":25,"sl":10,"tp":"fc","vl":"Actor1109","cn":1,"pt":"DI","pp":219,"pr":169}</v>
      </c>
    </row>
    <row r="337" spans="1:40">
      <c r="A337">
        <v>26</v>
      </c>
      <c r="B337">
        <v>10</v>
      </c>
      <c r="C337">
        <f t="shared" si="104"/>
        <v>1</v>
      </c>
      <c r="D337">
        <f t="shared" ca="1" si="115"/>
        <v>0.70709877484243377</v>
      </c>
      <c r="E337">
        <f t="shared" ca="1" si="115"/>
        <v>0.29065045095530162</v>
      </c>
      <c r="F337">
        <f t="shared" ca="1" si="115"/>
        <v>0.32515256963546557</v>
      </c>
      <c r="G337">
        <f t="shared" ca="1" si="115"/>
        <v>0.67692556930769165</v>
      </c>
      <c r="H337">
        <f t="shared" ca="1" si="115"/>
        <v>0.65174575057742312</v>
      </c>
      <c r="I337">
        <f t="shared" ca="1" si="115"/>
        <v>0.32322907361649755</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fc</v>
      </c>
      <c r="AB337" t="s">
        <v>85</v>
      </c>
      <c r="AC337" t="s">
        <v>435</v>
      </c>
      <c r="AD337">
        <v>1</v>
      </c>
      <c r="AE337" t="s">
        <v>130</v>
      </c>
      <c r="AF337">
        <v>219</v>
      </c>
      <c r="AG337">
        <v>169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닉스</v>
      </c>
      <c r="AL337">
        <v>1</v>
      </c>
      <c r="AM33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v>
      </c>
      <c r="AN337" t="str">
        <f t="shared" ca="1" si="114"/>
        <v>{"dy":26,"sl":10,"tp":"fc","vl":"Actor1109","cn":1,"pt":"DI","pp":219,"pr":169}</v>
      </c>
    </row>
    <row r="338" spans="1:40">
      <c r="A338">
        <v>27</v>
      </c>
      <c r="B338">
        <v>10</v>
      </c>
      <c r="C338">
        <f t="shared" si="104"/>
        <v>1</v>
      </c>
      <c r="D338">
        <f t="shared" ca="1" si="115"/>
        <v>0.36816117857144515</v>
      </c>
      <c r="E338">
        <f t="shared" ca="1" si="115"/>
        <v>4.1466546851339325E-2</v>
      </c>
      <c r="F338">
        <f t="shared" ca="1" si="115"/>
        <v>0.30654430397421772</v>
      </c>
      <c r="G338">
        <f t="shared" ca="1" si="115"/>
        <v>0.69118459428268031</v>
      </c>
      <c r="H338">
        <f t="shared" ca="1" si="115"/>
        <v>0.30786600122577745</v>
      </c>
      <c r="I338">
        <f t="shared" ca="1" si="115"/>
        <v>0.31931959087000394</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v>
      </c>
      <c r="AN338" t="str">
        <f t="shared" ca="1" si="114"/>
        <v>{"dy":27,"sl":10}</v>
      </c>
    </row>
    <row r="339" spans="1:40">
      <c r="A339">
        <v>28</v>
      </c>
      <c r="B339">
        <v>10</v>
      </c>
      <c r="C339">
        <f t="shared" si="104"/>
        <v>1</v>
      </c>
      <c r="D339">
        <f t="shared" ca="1" si="115"/>
        <v>0.50413047881928985</v>
      </c>
      <c r="E339">
        <f t="shared" ca="1" si="115"/>
        <v>0.92915584764320425</v>
      </c>
      <c r="F339">
        <f t="shared" ca="1" si="115"/>
        <v>0.49514565690271117</v>
      </c>
      <c r="G339">
        <f t="shared" ca="1" si="115"/>
        <v>0.89160227356157096</v>
      </c>
      <c r="H339">
        <f t="shared" ca="1" si="115"/>
        <v>0.95342675641068064</v>
      </c>
      <c r="I339">
        <f t="shared" ca="1" si="115"/>
        <v>5.3553848711586527E-2</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v>
      </c>
      <c r="AN339" t="str">
        <f t="shared" ca="1" si="114"/>
        <v>{"dy":28,"sl":10}</v>
      </c>
    </row>
    <row r="340" spans="1:40">
      <c r="A340">
        <v>29</v>
      </c>
      <c r="B340">
        <v>10</v>
      </c>
      <c r="C340">
        <f t="shared" si="104"/>
        <v>1</v>
      </c>
      <c r="D340">
        <f t="shared" ca="1" si="115"/>
        <v>0.35792406981818159</v>
      </c>
      <c r="E340">
        <f t="shared" ca="1" si="115"/>
        <v>5.3410474854577838E-2</v>
      </c>
      <c r="F340">
        <f t="shared" ca="1" si="115"/>
        <v>0.75821402725704712</v>
      </c>
      <c r="G340">
        <f t="shared" ca="1" si="115"/>
        <v>0.78854338429824788</v>
      </c>
      <c r="H340">
        <f t="shared" ca="1" si="115"/>
        <v>0.65868699826672017</v>
      </c>
      <c r="I340">
        <f t="shared" ca="1" si="115"/>
        <v>0.95658401023743211</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v>
      </c>
      <c r="AN340" t="str">
        <f t="shared" ca="1" si="114"/>
        <v>{"dy":29,"sl":10}</v>
      </c>
    </row>
    <row r="341" spans="1:40">
      <c r="A341">
        <v>30</v>
      </c>
      <c r="B341">
        <v>10</v>
      </c>
      <c r="C341">
        <f t="shared" si="104"/>
        <v>1</v>
      </c>
      <c r="D341">
        <f t="shared" ca="1" si="115"/>
        <v>0.56211520216453736</v>
      </c>
      <c r="E341">
        <f t="shared" ca="1" si="115"/>
        <v>7.8649861663806497E-3</v>
      </c>
      <c r="F341">
        <f t="shared" ca="1" si="115"/>
        <v>0.68615726629382112</v>
      </c>
      <c r="G341">
        <f t="shared" ca="1" si="115"/>
        <v>0.80243901599842815</v>
      </c>
      <c r="H341">
        <f t="shared" ca="1" si="115"/>
        <v>0.84938741228799741</v>
      </c>
      <c r="I341">
        <f t="shared" ca="1" si="115"/>
        <v>0.66203391765888042</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v>
      </c>
      <c r="AN341" t="str">
        <f t="shared" ca="1" si="114"/>
        <v>{"dy":30,"sl":10}</v>
      </c>
    </row>
    <row r="342" spans="1:40">
      <c r="A342">
        <v>31</v>
      </c>
      <c r="B342">
        <v>10</v>
      </c>
      <c r="C342">
        <f t="shared" si="104"/>
        <v>1</v>
      </c>
      <c r="D342">
        <f t="shared" ref="D342:I351" ca="1" si="116">RAND()</f>
        <v>0.23713376361403893</v>
      </c>
      <c r="E342">
        <f t="shared" ca="1" si="116"/>
        <v>0.4899029478372835</v>
      </c>
      <c r="F342">
        <f t="shared" ca="1" si="116"/>
        <v>0.66931689224491697</v>
      </c>
      <c r="G342">
        <f t="shared" ca="1" si="116"/>
        <v>0.59411673624867545</v>
      </c>
      <c r="H342">
        <f t="shared" ca="1" si="116"/>
        <v>0.49636439457373227</v>
      </c>
      <c r="I342">
        <f t="shared" ca="1" si="116"/>
        <v>0.79480968975608735</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v>
      </c>
      <c r="AN342" t="str">
        <f t="shared" ca="1" si="114"/>
        <v>{"dy":31,"sl":10}</v>
      </c>
    </row>
    <row r="343" spans="1:40">
      <c r="A343">
        <v>1</v>
      </c>
      <c r="B343">
        <v>11</v>
      </c>
      <c r="C343">
        <f t="shared" si="104"/>
        <v>2</v>
      </c>
      <c r="D343">
        <f t="shared" ca="1" si="116"/>
        <v>0.35712114885305746</v>
      </c>
      <c r="E343">
        <f t="shared" ca="1" si="116"/>
        <v>0.58633945749257144</v>
      </c>
      <c r="F343">
        <f t="shared" ca="1" si="116"/>
        <v>0.97403372179577252</v>
      </c>
      <c r="G343">
        <f t="shared" ca="1" si="116"/>
        <v>8.2829899955231268E-2</v>
      </c>
      <c r="H343">
        <f t="shared" ca="1" si="116"/>
        <v>0.6650763725617943</v>
      </c>
      <c r="I343">
        <f t="shared" ca="1" si="116"/>
        <v>0.97688289494916281</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v>
      </c>
      <c r="AN343" t="str">
        <f t="shared" ca="1" si="114"/>
        <v>{"dy":1,"sl":11}</v>
      </c>
    </row>
    <row r="344" spans="1:40">
      <c r="A344">
        <v>2</v>
      </c>
      <c r="B344">
        <v>11</v>
      </c>
      <c r="C344">
        <f t="shared" si="104"/>
        <v>2</v>
      </c>
      <c r="D344">
        <f t="shared" ca="1" si="116"/>
        <v>0.34877029083571132</v>
      </c>
      <c r="E344">
        <f t="shared" ca="1" si="116"/>
        <v>0.5668113852927319</v>
      </c>
      <c r="F344">
        <f t="shared" ca="1" si="116"/>
        <v>0.52770994954547357</v>
      </c>
      <c r="G344">
        <f t="shared" ca="1" si="116"/>
        <v>0.27650229757654377</v>
      </c>
      <c r="H344">
        <f t="shared" ca="1" si="116"/>
        <v>0.46808646804036569</v>
      </c>
      <c r="I344">
        <f t="shared" ca="1" si="116"/>
        <v>0.14267158922700673</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v>
      </c>
      <c r="AN344" t="str">
        <f t="shared" ca="1" si="114"/>
        <v>{"dy":2,"sl":11}</v>
      </c>
    </row>
    <row r="345" spans="1:40">
      <c r="A345">
        <v>3</v>
      </c>
      <c r="B345">
        <v>11</v>
      </c>
      <c r="C345">
        <f t="shared" si="104"/>
        <v>2</v>
      </c>
      <c r="D345">
        <f t="shared" ca="1" si="116"/>
        <v>0.43297173053839033</v>
      </c>
      <c r="E345">
        <f t="shared" ca="1" si="116"/>
        <v>0.56847497862837426</v>
      </c>
      <c r="F345">
        <f t="shared" ca="1" si="116"/>
        <v>0.63672742374127611</v>
      </c>
      <c r="G345">
        <f t="shared" ca="1" si="116"/>
        <v>0.62433829573696931</v>
      </c>
      <c r="H345">
        <f t="shared" ca="1" si="116"/>
        <v>0.85346500243971812</v>
      </c>
      <c r="I345">
        <f t="shared" ca="1" si="116"/>
        <v>0.69164990389647929</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v>
      </c>
      <c r="AN345" t="str">
        <f t="shared" ca="1" si="114"/>
        <v>{"dy":3,"sl":11}</v>
      </c>
    </row>
    <row r="346" spans="1:40">
      <c r="A346">
        <v>4</v>
      </c>
      <c r="B346">
        <v>11</v>
      </c>
      <c r="C346">
        <f t="shared" si="104"/>
        <v>2</v>
      </c>
      <c r="D346">
        <f t="shared" ca="1" si="116"/>
        <v>0.80040581395095756</v>
      </c>
      <c r="E346">
        <f t="shared" ca="1" si="116"/>
        <v>0.49545961928810323</v>
      </c>
      <c r="F346">
        <f t="shared" ca="1" si="116"/>
        <v>0.39591370438452245</v>
      </c>
      <c r="G346">
        <f t="shared" ca="1" si="116"/>
        <v>0.52815614584809323</v>
      </c>
      <c r="H346">
        <f t="shared" ca="1" si="116"/>
        <v>0.86223312730075929</v>
      </c>
      <c r="I346">
        <f t="shared" ca="1" si="116"/>
        <v>6.9439638974101436E-2</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v>
      </c>
      <c r="AN346" t="str">
        <f t="shared" ca="1" si="114"/>
        <v>{"dy":4,"sl":11}</v>
      </c>
    </row>
    <row r="347" spans="1:40">
      <c r="A347">
        <v>5</v>
      </c>
      <c r="B347">
        <v>11</v>
      </c>
      <c r="C347">
        <f t="shared" si="104"/>
        <v>2</v>
      </c>
      <c r="D347">
        <f t="shared" ca="1" si="116"/>
        <v>0.90705593694182063</v>
      </c>
      <c r="E347">
        <f t="shared" ca="1" si="116"/>
        <v>0.47492572574796421</v>
      </c>
      <c r="F347">
        <f t="shared" ca="1" si="116"/>
        <v>0.52790828080401109</v>
      </c>
      <c r="G347">
        <f t="shared" ca="1" si="116"/>
        <v>0.62231840599958499</v>
      </c>
      <c r="H347">
        <f t="shared" ca="1" si="116"/>
        <v>7.2223225249907763E-3</v>
      </c>
      <c r="I347">
        <f t="shared" ca="1" si="116"/>
        <v>0.12169097576314525</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v>
      </c>
      <c r="AN347" t="str">
        <f t="shared" ca="1" si="114"/>
        <v>{"dy":5,"sl":11}</v>
      </c>
    </row>
    <row r="348" spans="1:40">
      <c r="A348">
        <v>6</v>
      </c>
      <c r="B348">
        <v>11</v>
      </c>
      <c r="C348">
        <f t="shared" si="104"/>
        <v>2</v>
      </c>
      <c r="D348">
        <f t="shared" ca="1" si="116"/>
        <v>0.10123613205876458</v>
      </c>
      <c r="E348">
        <f t="shared" ca="1" si="116"/>
        <v>0.27791750300152374</v>
      </c>
      <c r="F348">
        <f t="shared" ca="1" si="116"/>
        <v>0.23968861327955837</v>
      </c>
      <c r="G348">
        <f t="shared" ca="1" si="116"/>
        <v>0.15846797935734003</v>
      </c>
      <c r="H348">
        <f t="shared" ca="1" si="116"/>
        <v>0.23231171954118557</v>
      </c>
      <c r="I348">
        <f t="shared" ca="1" si="116"/>
        <v>0.75037540771365052</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v>
      </c>
      <c r="AN348" t="str">
        <f t="shared" ca="1" si="114"/>
        <v>{"dy":6,"sl":11}</v>
      </c>
    </row>
    <row r="349" spans="1:40">
      <c r="A349">
        <v>7</v>
      </c>
      <c r="B349">
        <v>11</v>
      </c>
      <c r="C349">
        <f t="shared" si="104"/>
        <v>2</v>
      </c>
      <c r="D349">
        <f t="shared" ca="1" si="116"/>
        <v>0.84963952922576502</v>
      </c>
      <c r="E349">
        <f t="shared" ca="1" si="116"/>
        <v>0.47400626562314718</v>
      </c>
      <c r="F349">
        <f t="shared" ca="1" si="116"/>
        <v>0.77236540243392227</v>
      </c>
      <c r="G349">
        <f t="shared" ca="1" si="116"/>
        <v>0.56284520051696163</v>
      </c>
      <c r="H349">
        <f t="shared" ca="1" si="116"/>
        <v>0.69875290947083979</v>
      </c>
      <c r="I349">
        <f t="shared" ca="1" si="116"/>
        <v>0.19040513457580577</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v>
      </c>
      <c r="AN349" t="str">
        <f t="shared" ca="1" si="114"/>
        <v>{"dy":7,"sl":11}</v>
      </c>
    </row>
    <row r="350" spans="1:40">
      <c r="A350">
        <v>8</v>
      </c>
      <c r="B350">
        <v>11</v>
      </c>
      <c r="C350">
        <f t="shared" si="104"/>
        <v>2</v>
      </c>
      <c r="D350">
        <f t="shared" ca="1" si="116"/>
        <v>0.9153826921306315</v>
      </c>
      <c r="E350">
        <f t="shared" ca="1" si="116"/>
        <v>0.22755926600149534</v>
      </c>
      <c r="F350">
        <f t="shared" ca="1" si="116"/>
        <v>0.11869159944071972</v>
      </c>
      <c r="G350">
        <f t="shared" ca="1" si="116"/>
        <v>0.99536501463520433</v>
      </c>
      <c r="H350">
        <f t="shared" ca="1" si="116"/>
        <v>0.59892227898224726</v>
      </c>
      <c r="I350">
        <f t="shared" ca="1" si="116"/>
        <v>0.53197589098973985</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v>
      </c>
      <c r="AN350" t="str">
        <f t="shared" ca="1" si="114"/>
        <v>{"dy":8,"sl":11}</v>
      </c>
    </row>
    <row r="351" spans="1:40">
      <c r="A351">
        <v>9</v>
      </c>
      <c r="B351">
        <v>11</v>
      </c>
      <c r="C351">
        <f t="shared" si="104"/>
        <v>2</v>
      </c>
      <c r="D351">
        <f t="shared" ca="1" si="116"/>
        <v>7.1046117606579307E-2</v>
      </c>
      <c r="E351">
        <f t="shared" ca="1" si="116"/>
        <v>0.29130753970033485</v>
      </c>
      <c r="F351">
        <f t="shared" ca="1" si="116"/>
        <v>4.8037343185165504E-3</v>
      </c>
      <c r="G351">
        <f t="shared" ca="1" si="116"/>
        <v>0.21498363481337712</v>
      </c>
      <c r="H351">
        <f t="shared" ca="1" si="116"/>
        <v>0.95964250571282717</v>
      </c>
      <c r="I351">
        <f t="shared" ca="1" si="116"/>
        <v>0.97894953889357561</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8.2681810514877441E-3</v>
      </c>
      <c r="E352">
        <f t="shared" ca="1" si="117"/>
        <v>0.29734284280193812</v>
      </c>
      <c r="F352">
        <f t="shared" ca="1" si="117"/>
        <v>0.51972299433997871</v>
      </c>
      <c r="G352">
        <f t="shared" ca="1" si="117"/>
        <v>0.43679826239457464</v>
      </c>
      <c r="H352">
        <f t="shared" ca="1" si="117"/>
        <v>0.43227666434771517</v>
      </c>
      <c r="I352">
        <f t="shared" ca="1" si="117"/>
        <v>0.47801890959956028</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v>
      </c>
      <c r="AN352" t="str">
        <f t="shared" ca="1" si="114"/>
        <v>{"dy":10,"sl":11}</v>
      </c>
    </row>
    <row r="353" spans="1:40">
      <c r="A353">
        <v>11</v>
      </c>
      <c r="B353">
        <v>11</v>
      </c>
      <c r="C353">
        <f t="shared" si="104"/>
        <v>2</v>
      </c>
      <c r="D353">
        <f t="shared" ca="1" si="117"/>
        <v>0.7800269942319864</v>
      </c>
      <c r="E353">
        <f t="shared" ca="1" si="117"/>
        <v>0.41184947473894618</v>
      </c>
      <c r="F353">
        <f t="shared" ca="1" si="117"/>
        <v>0.43497343591816717</v>
      </c>
      <c r="G353">
        <f t="shared" ca="1" si="117"/>
        <v>0.76670141164133276</v>
      </c>
      <c r="H353">
        <f t="shared" ca="1" si="117"/>
        <v>8.7984758517126394E-2</v>
      </c>
      <c r="I353">
        <f t="shared" ca="1" si="117"/>
        <v>0.60162882383540461</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6.8432414800826291E-2</v>
      </c>
      <c r="E354">
        <f t="shared" ca="1" si="117"/>
        <v>0.99851235819110573</v>
      </c>
      <c r="F354">
        <f t="shared" ca="1" si="117"/>
        <v>0.96750792491133941</v>
      </c>
      <c r="G354">
        <f t="shared" ca="1" si="117"/>
        <v>0.33200533421666467</v>
      </c>
      <c r="H354">
        <f t="shared" ca="1" si="117"/>
        <v>0.55576628799570205</v>
      </c>
      <c r="I354">
        <f t="shared" ca="1" si="117"/>
        <v>0.40011690837183933</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0.93142430887603445</v>
      </c>
      <c r="E355">
        <f t="shared" ca="1" si="117"/>
        <v>0.6374173072040914</v>
      </c>
      <c r="F355">
        <f t="shared" ca="1" si="117"/>
        <v>4.3667824686377976E-2</v>
      </c>
      <c r="G355">
        <f t="shared" ca="1" si="117"/>
        <v>0.40223887015335724</v>
      </c>
      <c r="H355">
        <f t="shared" ca="1" si="117"/>
        <v>0.77541911437911826</v>
      </c>
      <c r="I355">
        <f t="shared" ca="1" si="117"/>
        <v>0.59903480087816674</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0.20133259507680878</v>
      </c>
      <c r="E356">
        <f t="shared" ca="1" si="117"/>
        <v>0.76158707463071196</v>
      </c>
      <c r="F356">
        <f t="shared" ca="1" si="117"/>
        <v>0.79981406995445825</v>
      </c>
      <c r="G356">
        <f t="shared" ca="1" si="117"/>
        <v>0.60893239703360647</v>
      </c>
      <c r="H356">
        <f t="shared" ca="1" si="117"/>
        <v>0.64959187897818427</v>
      </c>
      <c r="I356">
        <f t="shared" ca="1" si="117"/>
        <v>0.13788453286047087</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0.16727257161183617</v>
      </c>
      <c r="E357">
        <f t="shared" ca="1" si="117"/>
        <v>0.60470987262278142</v>
      </c>
      <c r="F357">
        <f t="shared" ca="1" si="117"/>
        <v>0.18508684978897172</v>
      </c>
      <c r="G357">
        <f t="shared" ca="1" si="117"/>
        <v>0.10005142602596873</v>
      </c>
      <c r="H357">
        <f t="shared" ca="1" si="117"/>
        <v>0.11229080121786839</v>
      </c>
      <c r="I357">
        <f t="shared" ca="1" si="117"/>
        <v>0.93129089134657494</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fp</v>
      </c>
      <c r="AB357" t="s">
        <v>86</v>
      </c>
      <c r="AC357" t="s">
        <v>387</v>
      </c>
      <c r="AD357">
        <v>80</v>
      </c>
      <c r="AE357" t="s">
        <v>130</v>
      </c>
      <c r="AF357">
        <v>188</v>
      </c>
      <c r="AG357">
        <v>79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카츄진</v>
      </c>
      <c r="AL357">
        <v>1</v>
      </c>
      <c r="AM35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v>
      </c>
      <c r="AN357" t="str">
        <f t="shared" ca="1" si="114"/>
        <v>{"dy":15,"sl":11,"tp":"fp","vl":"Actor3117","cn":80,"pt":"DI","pp":188,"pr":79}</v>
      </c>
    </row>
    <row r="358" spans="1:40">
      <c r="A358">
        <v>16</v>
      </c>
      <c r="B358">
        <v>11</v>
      </c>
      <c r="C358">
        <f t="shared" si="104"/>
        <v>2</v>
      </c>
      <c r="D358">
        <f t="shared" ca="1" si="117"/>
        <v>0.26466603944505618</v>
      </c>
      <c r="E358">
        <f t="shared" ca="1" si="117"/>
        <v>0.9087367021827718</v>
      </c>
      <c r="F358">
        <f t="shared" ca="1" si="117"/>
        <v>0.48911668847536494</v>
      </c>
      <c r="G358">
        <f t="shared" ca="1" si="117"/>
        <v>0.11496994719279707</v>
      </c>
      <c r="H358">
        <f t="shared" ca="1" si="117"/>
        <v>0.75390790844749478</v>
      </c>
      <c r="I358">
        <f t="shared" ca="1" si="117"/>
        <v>0.94802995193574169</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fp</v>
      </c>
      <c r="AB358" t="s">
        <v>86</v>
      </c>
      <c r="AC358" t="s">
        <v>387</v>
      </c>
      <c r="AD358">
        <v>80</v>
      </c>
      <c r="AE358" t="s">
        <v>130</v>
      </c>
      <c r="AF358">
        <v>188</v>
      </c>
      <c r="AG358">
        <v>79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카츄진</v>
      </c>
      <c r="AL358">
        <v>1</v>
      </c>
      <c r="AM35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v>
      </c>
      <c r="AN358" t="str">
        <f t="shared" ca="1" si="114"/>
        <v>{"dy":16,"sl":11,"tp":"fp","vl":"Actor3117","cn":80,"pt":"DI","pp":188,"pr":79}</v>
      </c>
    </row>
    <row r="359" spans="1:40">
      <c r="A359">
        <v>17</v>
      </c>
      <c r="B359">
        <v>11</v>
      </c>
      <c r="C359">
        <f t="shared" si="104"/>
        <v>2</v>
      </c>
      <c r="D359">
        <f t="shared" ca="1" si="117"/>
        <v>0.85025823623194685</v>
      </c>
      <c r="E359">
        <f t="shared" ca="1" si="117"/>
        <v>0.93246535709593725</v>
      </c>
      <c r="F359">
        <f t="shared" ca="1" si="117"/>
        <v>0.75126487324420643</v>
      </c>
      <c r="G359">
        <f t="shared" ca="1" si="117"/>
        <v>0.74780791821845682</v>
      </c>
      <c r="H359">
        <f t="shared" ca="1" si="117"/>
        <v>0.22779943799591229</v>
      </c>
      <c r="I359">
        <f t="shared" ca="1" si="117"/>
        <v>0.56437395459751527</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v>
      </c>
      <c r="AN359" t="str">
        <f t="shared" ca="1" si="114"/>
        <v>{"dy":17,"sl":11}</v>
      </c>
    </row>
    <row r="360" spans="1:40">
      <c r="A360">
        <v>18</v>
      </c>
      <c r="B360">
        <v>11</v>
      </c>
      <c r="C360">
        <f t="shared" si="104"/>
        <v>2</v>
      </c>
      <c r="D360">
        <f t="shared" ca="1" si="117"/>
        <v>0.99978934436175571</v>
      </c>
      <c r="E360">
        <f t="shared" ca="1" si="117"/>
        <v>0.4553815426321024</v>
      </c>
      <c r="F360">
        <f t="shared" ca="1" si="117"/>
        <v>0.26628223414836205</v>
      </c>
      <c r="G360">
        <f t="shared" ca="1" si="117"/>
        <v>0.1522059260401023</v>
      </c>
      <c r="H360">
        <f t="shared" ca="1" si="117"/>
        <v>0.76246482429541507</v>
      </c>
      <c r="I360">
        <f t="shared" ca="1" si="117"/>
        <v>0.19494386154748555</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v>
      </c>
      <c r="AN360" t="str">
        <f t="shared" ca="1" si="114"/>
        <v>{"dy":18,"sl":11}</v>
      </c>
    </row>
    <row r="361" spans="1:40">
      <c r="A361">
        <v>19</v>
      </c>
      <c r="B361">
        <v>11</v>
      </c>
      <c r="C361">
        <f t="shared" si="104"/>
        <v>2</v>
      </c>
      <c r="D361">
        <f t="shared" ca="1" si="117"/>
        <v>0.48873273660831129</v>
      </c>
      <c r="E361">
        <f t="shared" ca="1" si="117"/>
        <v>0.606168278195093</v>
      </c>
      <c r="F361">
        <f t="shared" ca="1" si="117"/>
        <v>0.52819292186180666</v>
      </c>
      <c r="G361">
        <f t="shared" ca="1" si="117"/>
        <v>0.42785137117232364</v>
      </c>
      <c r="H361">
        <f t="shared" ca="1" si="117"/>
        <v>0.9159510289789059</v>
      </c>
      <c r="I361">
        <f t="shared" ca="1" si="117"/>
        <v>0.1911619665648554</v>
      </c>
      <c r="J361" t="s">
        <v>86</v>
      </c>
      <c r="K361" t="s">
        <v>453</v>
      </c>
      <c r="L361">
        <v>75</v>
      </c>
      <c r="M361" t="str">
        <f t="shared" si="106"/>
        <v>지정 캐릭터 PP</v>
      </c>
      <c r="N361" t="e">
        <f t="shared" ca="1" si="107"/>
        <v>#N/A</v>
      </c>
      <c r="O361">
        <f t="shared" ca="1" si="108"/>
        <v>75</v>
      </c>
      <c r="P361" t="str">
        <f>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DI</v>
      </c>
      <c r="Q361" t="e">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#N/A</v>
      </c>
      <c r="R361" t="e">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#N/A</v>
      </c>
      <c r="S361" t="e">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#N/A</v>
      </c>
      <c r="T361" t="e">
        <f t="shared" ca="1" si="109"/>
        <v>#N/A</v>
      </c>
      <c r="AA361" t="str">
        <f t="shared" ca="1" si="110"/>
        <v>fp</v>
      </c>
      <c r="AB361" t="s">
        <v>86</v>
      </c>
      <c r="AC361" t="s">
        <v>426</v>
      </c>
      <c r="AD361">
        <v>75</v>
      </c>
      <c r="AE361" t="s">
        <v>130</v>
      </c>
      <c r="AF361">
        <v>172</v>
      </c>
      <c r="AG361">
        <v>69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슬로니카</v>
      </c>
      <c r="AL361">
        <v>1</v>
      </c>
      <c r="AM36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v>
      </c>
      <c r="AN361" t="str">
        <f t="shared" ca="1" si="114"/>
        <v>{"dy":19,"sl":11,"tp":"fp","vl":"Actor3114","cn":75,"pt":"DI","pp":172,"pr":69}</v>
      </c>
    </row>
    <row r="362" spans="1:40">
      <c r="A362">
        <v>20</v>
      </c>
      <c r="B362">
        <v>11</v>
      </c>
      <c r="C362">
        <f t="shared" si="104"/>
        <v>2</v>
      </c>
      <c r="D362">
        <f t="shared" ref="D362:I373" ca="1" si="118">RAND()</f>
        <v>0.19507627229909374</v>
      </c>
      <c r="E362">
        <f t="shared" ca="1" si="118"/>
        <v>0.5120772833696855</v>
      </c>
      <c r="F362">
        <f t="shared" ca="1" si="118"/>
        <v>0.48876368299060025</v>
      </c>
      <c r="G362">
        <f t="shared" ca="1" si="118"/>
        <v>0.8644222216499543</v>
      </c>
      <c r="H362">
        <f t="shared" ca="1" si="118"/>
        <v>0.54458485142405211</v>
      </c>
      <c r="I362">
        <f t="shared" ca="1" si="118"/>
        <v>7.1968347201281091E-3</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fp</v>
      </c>
      <c r="AB362" t="s">
        <v>86</v>
      </c>
      <c r="AC362" t="s">
        <v>426</v>
      </c>
      <c r="AD362">
        <v>75</v>
      </c>
      <c r="AE362" t="s">
        <v>130</v>
      </c>
      <c r="AF362">
        <v>172</v>
      </c>
      <c r="AG362">
        <v>69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슬로니카</v>
      </c>
      <c r="AL362">
        <v>1</v>
      </c>
      <c r="AM36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v>
      </c>
      <c r="AN362" t="str">
        <f t="shared" ca="1" si="114"/>
        <v>{"dy":20,"sl":11,"tp":"fp","vl":"Actor3114","cn":75,"pt":"DI","pp":172,"pr":69}</v>
      </c>
    </row>
    <row r="363" spans="1:40">
      <c r="A363">
        <v>21</v>
      </c>
      <c r="B363">
        <v>11</v>
      </c>
      <c r="C363">
        <f t="shared" si="104"/>
        <v>2</v>
      </c>
      <c r="D363">
        <f t="shared" ca="1" si="118"/>
        <v>0.81936518227999711</v>
      </c>
      <c r="E363">
        <f t="shared" ca="1" si="118"/>
        <v>0.1234410642615672</v>
      </c>
      <c r="F363">
        <f t="shared" ca="1" si="118"/>
        <v>0.99601527241061472</v>
      </c>
      <c r="G363">
        <f t="shared" ca="1" si="118"/>
        <v>4.4099053770160213E-3</v>
      </c>
      <c r="H363">
        <f t="shared" ca="1" si="118"/>
        <v>0.88360747859292477</v>
      </c>
      <c r="I363">
        <f t="shared" ca="1" si="118"/>
        <v>0.72363600925341087</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fp</v>
      </c>
      <c r="AB363" t="s">
        <v>86</v>
      </c>
      <c r="AC363" t="s">
        <v>426</v>
      </c>
      <c r="AD363">
        <v>75</v>
      </c>
      <c r="AE363" t="s">
        <v>130</v>
      </c>
      <c r="AF363">
        <v>172</v>
      </c>
      <c r="AG363">
        <v>69</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슬로니카</v>
      </c>
      <c r="AL363">
        <v>1</v>
      </c>
      <c r="AM36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v>
      </c>
      <c r="AN363" t="str">
        <f t="shared" ca="1" si="114"/>
        <v>{"dy":21,"sl":11,"tp":"fp","vl":"Actor3114","cn":75,"pt":"DI","pp":172,"pr":69}</v>
      </c>
    </row>
    <row r="364" spans="1:40">
      <c r="A364">
        <v>22</v>
      </c>
      <c r="B364">
        <v>11</v>
      </c>
      <c r="C364">
        <f t="shared" si="104"/>
        <v>2</v>
      </c>
      <c r="D364">
        <f t="shared" ca="1" si="118"/>
        <v>0.60313042042724874</v>
      </c>
      <c r="E364">
        <f t="shared" ca="1" si="118"/>
        <v>0.44943257274082948</v>
      </c>
      <c r="F364">
        <f t="shared" ca="1" si="118"/>
        <v>0.87022932740216885</v>
      </c>
      <c r="G364">
        <f t="shared" ca="1" si="118"/>
        <v>0.83595824607348546</v>
      </c>
      <c r="H364">
        <f t="shared" ca="1" si="118"/>
        <v>0.79445061096163272</v>
      </c>
      <c r="I364">
        <f t="shared" ca="1" si="118"/>
        <v>0.55549194863892315</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v>
      </c>
      <c r="AN364" t="str">
        <f t="shared" ca="1" si="114"/>
        <v>{"dy":22,"sl":11}</v>
      </c>
    </row>
    <row r="365" spans="1:40">
      <c r="A365">
        <v>23</v>
      </c>
      <c r="B365">
        <v>11</v>
      </c>
      <c r="C365">
        <f t="shared" si="104"/>
        <v>2</v>
      </c>
      <c r="D365">
        <f t="shared" ca="1" si="118"/>
        <v>0.31218287365131314</v>
      </c>
      <c r="E365">
        <f t="shared" ca="1" si="118"/>
        <v>0.33907487392926816</v>
      </c>
      <c r="F365">
        <f t="shared" ca="1" si="118"/>
        <v>0.88872792552176838</v>
      </c>
      <c r="G365">
        <f t="shared" ca="1" si="118"/>
        <v>0.79374090228445204</v>
      </c>
      <c r="H365">
        <f t="shared" ca="1" si="118"/>
        <v>0.48704711560984715</v>
      </c>
      <c r="I365">
        <f t="shared" ca="1" si="118"/>
        <v>6.3770652182419174E-2</v>
      </c>
      <c r="J365" t="s">
        <v>86</v>
      </c>
      <c r="K365" t="s">
        <v>453</v>
      </c>
      <c r="L365">
        <v>85</v>
      </c>
      <c r="M365" t="str">
        <f t="shared" si="106"/>
        <v>지정 캐릭터 PP</v>
      </c>
      <c r="N365" t="e">
        <f t="shared" ca="1" si="107"/>
        <v>#N/A</v>
      </c>
      <c r="O365">
        <f t="shared" ca="1" si="108"/>
        <v>85</v>
      </c>
      <c r="P365" t="str">
        <f>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DI</v>
      </c>
      <c r="Q365" t="e">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#N/A</v>
      </c>
      <c r="R365" t="e">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#N/A</v>
      </c>
      <c r="S365" t="e">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#N/A</v>
      </c>
      <c r="T365" t="e">
        <f t="shared" ca="1" si="109"/>
        <v>#N/A</v>
      </c>
      <c r="AA365" t="str">
        <f t="shared" ca="1" si="110"/>
        <v>fp</v>
      </c>
      <c r="AB365" t="s">
        <v>86</v>
      </c>
      <c r="AC365" t="s">
        <v>434</v>
      </c>
      <c r="AD365">
        <v>85</v>
      </c>
      <c r="AE365" t="s">
        <v>130</v>
      </c>
      <c r="AF365">
        <v>203</v>
      </c>
      <c r="AG365">
        <v>79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케이저</v>
      </c>
      <c r="AL365">
        <v>1</v>
      </c>
      <c r="AM36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v>
      </c>
      <c r="AN365" t="str">
        <f t="shared" ca="1" si="114"/>
        <v>{"dy":23,"sl":11,"tp":"fp","vl":"Actor0113","cn":85,"pt":"DI","pp":203,"pr":79}</v>
      </c>
    </row>
    <row r="366" spans="1:40">
      <c r="A366">
        <v>24</v>
      </c>
      <c r="B366">
        <v>11</v>
      </c>
      <c r="C366">
        <f t="shared" si="104"/>
        <v>2</v>
      </c>
      <c r="D366">
        <f t="shared" ca="1" si="118"/>
        <v>5.9817557584523895E-3</v>
      </c>
      <c r="E366">
        <f t="shared" ca="1" si="118"/>
        <v>0.51493235260547199</v>
      </c>
      <c r="F366">
        <f t="shared" ca="1" si="118"/>
        <v>0.8829784387213917</v>
      </c>
      <c r="G366">
        <f t="shared" ca="1" si="118"/>
        <v>0.67738567121245197</v>
      </c>
      <c r="H366">
        <f t="shared" ca="1" si="118"/>
        <v>0.8060457486755217</v>
      </c>
      <c r="I366">
        <f t="shared" ca="1" si="118"/>
        <v>0.31282976454151812</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fp</v>
      </c>
      <c r="AB366" t="s">
        <v>86</v>
      </c>
      <c r="AC366" t="s">
        <v>434</v>
      </c>
      <c r="AD366">
        <v>85</v>
      </c>
      <c r="AE366" t="s">
        <v>130</v>
      </c>
      <c r="AF366">
        <v>203</v>
      </c>
      <c r="AG366">
        <v>79</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케이저</v>
      </c>
      <c r="AL366">
        <v>1</v>
      </c>
      <c r="AM36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v>
      </c>
      <c r="AN366" t="str">
        <f t="shared" ca="1" si="114"/>
        <v>{"dy":24,"sl":11,"tp":"fp","vl":"Actor0113","cn":85,"pt":"DI","pp":203,"pr":79}</v>
      </c>
    </row>
    <row r="367" spans="1:40">
      <c r="A367">
        <v>25</v>
      </c>
      <c r="B367">
        <v>11</v>
      </c>
      <c r="C367">
        <f t="shared" si="104"/>
        <v>2</v>
      </c>
      <c r="D367">
        <f t="shared" ca="1" si="118"/>
        <v>0.68050880346177567</v>
      </c>
      <c r="E367">
        <f t="shared" ca="1" si="118"/>
        <v>3.5079442687604101E-2</v>
      </c>
      <c r="F367">
        <f t="shared" ca="1" si="118"/>
        <v>0.26899425923613685</v>
      </c>
      <c r="G367">
        <f t="shared" ca="1" si="118"/>
        <v>0.55347380810257918</v>
      </c>
      <c r="H367">
        <f t="shared" ca="1" si="118"/>
        <v>0.13163209476759763</v>
      </c>
      <c r="I367">
        <f t="shared" ca="1" si="118"/>
        <v>0.35485394027910699</v>
      </c>
      <c r="J367" t="s">
        <v>86</v>
      </c>
      <c r="K367" t="s">
        <v>453</v>
      </c>
      <c r="L367">
        <v>30</v>
      </c>
      <c r="M367" t="str">
        <f t="shared" si="106"/>
        <v>지정 캐릭터 PP</v>
      </c>
      <c r="N367" t="e">
        <f t="shared" ca="1" si="107"/>
        <v>#N/A</v>
      </c>
      <c r="O367">
        <f t="shared" ca="1" si="108"/>
        <v>30</v>
      </c>
      <c r="P367" t="str">
        <f>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DI</v>
      </c>
      <c r="Q367" t="e">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#N/A</v>
      </c>
      <c r="R367" t="e">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#N/A</v>
      </c>
      <c r="S367" t="e">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#N/A</v>
      </c>
      <c r="T367" t="e">
        <f t="shared" ca="1" si="109"/>
        <v>#N/A</v>
      </c>
      <c r="AA367" t="str">
        <f t="shared" ca="1" si="110"/>
        <v>fp</v>
      </c>
      <c r="AB367" t="s">
        <v>86</v>
      </c>
      <c r="AC367" t="s">
        <v>435</v>
      </c>
      <c r="AD367">
        <v>30</v>
      </c>
      <c r="AE367" t="s">
        <v>130</v>
      </c>
      <c r="AF367">
        <v>52</v>
      </c>
      <c r="AG367">
        <v>29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닉스</v>
      </c>
      <c r="AL367">
        <v>1</v>
      </c>
      <c r="AM36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v>
      </c>
      <c r="AN367" t="str">
        <f t="shared" ca="1" si="114"/>
        <v>{"dy":25,"sl":11,"tp":"fp","vl":"Actor1109","cn":30,"pt":"DI","pp":52,"pr":29}</v>
      </c>
    </row>
    <row r="368" spans="1:40">
      <c r="A368">
        <v>26</v>
      </c>
      <c r="B368">
        <v>11</v>
      </c>
      <c r="C368">
        <f t="shared" si="104"/>
        <v>2</v>
      </c>
      <c r="D368">
        <f t="shared" ca="1" si="118"/>
        <v>0.94815006671869884</v>
      </c>
      <c r="E368">
        <f t="shared" ca="1" si="118"/>
        <v>0.98912521353173377</v>
      </c>
      <c r="F368">
        <f t="shared" ca="1" si="118"/>
        <v>0.87877820608388646</v>
      </c>
      <c r="G368">
        <f t="shared" ca="1" si="118"/>
        <v>0.42479320889021022</v>
      </c>
      <c r="H368">
        <f t="shared" ca="1" si="118"/>
        <v>0.75029156245687456</v>
      </c>
      <c r="I368">
        <f t="shared" ca="1" si="118"/>
        <v>0.58565665489199714</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fp</v>
      </c>
      <c r="AB368" t="s">
        <v>86</v>
      </c>
      <c r="AC368" t="s">
        <v>435</v>
      </c>
      <c r="AD368">
        <v>30</v>
      </c>
      <c r="AE368" t="s">
        <v>130</v>
      </c>
      <c r="AF368">
        <v>52</v>
      </c>
      <c r="AG368">
        <v>29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닉스</v>
      </c>
      <c r="AL368">
        <v>1</v>
      </c>
      <c r="AM36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v>
      </c>
      <c r="AN368" t="str">
        <f t="shared" ca="1" si="114"/>
        <v>{"dy":26,"sl":11,"tp":"fp","vl":"Actor1109","cn":30,"pt":"DI","pp":52,"pr":29}</v>
      </c>
    </row>
    <row r="369" spans="1:40">
      <c r="A369">
        <v>27</v>
      </c>
      <c r="B369">
        <v>11</v>
      </c>
      <c r="C369">
        <f t="shared" si="104"/>
        <v>2</v>
      </c>
      <c r="D369">
        <f t="shared" ca="1" si="118"/>
        <v>0.70322925318198115</v>
      </c>
      <c r="E369">
        <f t="shared" ca="1" si="118"/>
        <v>3.2100569235711585E-2</v>
      </c>
      <c r="F369">
        <f t="shared" ca="1" si="118"/>
        <v>3.8120840350395868E-2</v>
      </c>
      <c r="G369">
        <f t="shared" ca="1" si="118"/>
        <v>0.59584098461613755</v>
      </c>
      <c r="H369">
        <f t="shared" ca="1" si="118"/>
        <v>0.91364884875042895</v>
      </c>
      <c r="I369">
        <f t="shared" ca="1" si="118"/>
        <v>0.82395126395886975</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v>
      </c>
      <c r="AN369" t="str">
        <f t="shared" ca="1" si="114"/>
        <v>{"dy":27,"sl":11}</v>
      </c>
    </row>
    <row r="370" spans="1:40">
      <c r="A370">
        <v>28</v>
      </c>
      <c r="B370">
        <v>11</v>
      </c>
      <c r="C370">
        <f t="shared" si="104"/>
        <v>2</v>
      </c>
      <c r="D370">
        <f t="shared" ca="1" si="118"/>
        <v>0.13327091745497321</v>
      </c>
      <c r="E370">
        <f t="shared" ca="1" si="118"/>
        <v>0.30095591193659577</v>
      </c>
      <c r="F370">
        <f t="shared" ca="1" si="118"/>
        <v>0.56831018421687785</v>
      </c>
      <c r="G370">
        <f t="shared" ca="1" si="118"/>
        <v>0.97687237747462641</v>
      </c>
      <c r="H370">
        <f t="shared" ca="1" si="118"/>
        <v>2.1815027963487665E-2</v>
      </c>
      <c r="I370">
        <f t="shared" ca="1" si="118"/>
        <v>0.48777665192923425</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v>
      </c>
      <c r="AN370" t="str">
        <f t="shared" ca="1" si="114"/>
        <v>{"dy":28,"sl":11}</v>
      </c>
    </row>
    <row r="371" spans="1:40">
      <c r="A371">
        <v>29</v>
      </c>
      <c r="B371">
        <v>11</v>
      </c>
      <c r="C371">
        <f t="shared" si="104"/>
        <v>2</v>
      </c>
      <c r="D371">
        <f t="shared" ca="1" si="118"/>
        <v>0.55009897484239312</v>
      </c>
      <c r="E371">
        <f t="shared" ca="1" si="118"/>
        <v>0.62438459822981118</v>
      </c>
      <c r="F371">
        <f t="shared" ca="1" si="118"/>
        <v>0.40640178796504278</v>
      </c>
      <c r="G371">
        <f t="shared" ca="1" si="118"/>
        <v>0.92563415344765776</v>
      </c>
      <c r="H371">
        <f t="shared" ca="1" si="118"/>
        <v>0.96358517593163651</v>
      </c>
      <c r="I371">
        <f t="shared" ca="1" si="118"/>
        <v>0.42404854423812322</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dy":29,"sl":11}</v>
      </c>
      <c r="AN371" t="str">
        <f t="shared" ca="1" si="114"/>
        <v>{"dy":29,"sl":11}</v>
      </c>
    </row>
    <row r="372" spans="1:40">
      <c r="A372">
        <v>30</v>
      </c>
      <c r="B372">
        <v>11</v>
      </c>
      <c r="C372">
        <f t="shared" si="104"/>
        <v>2</v>
      </c>
      <c r="D372">
        <f t="shared" ca="1" si="118"/>
        <v>0.55713223830108849</v>
      </c>
      <c r="E372">
        <f t="shared" ca="1" si="118"/>
        <v>0.8516453002012887</v>
      </c>
      <c r="F372">
        <f t="shared" ca="1" si="118"/>
        <v>0.97592246118809656</v>
      </c>
      <c r="G372">
        <f t="shared" ca="1" si="118"/>
        <v>0.82744061331078556</v>
      </c>
      <c r="H372">
        <f t="shared" ca="1" si="118"/>
        <v>0.75916202022865531</v>
      </c>
      <c r="I372">
        <f t="shared" ca="1" si="118"/>
        <v>0.56463535374824358</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dy":29,"sl":11},{"dy":30,"sl":11}</v>
      </c>
      <c r="AN372" t="str">
        <f t="shared" ca="1" si="114"/>
        <v>{"dy":30,"sl":11}</v>
      </c>
    </row>
    <row r="373" spans="1:40">
      <c r="A373">
        <v>31</v>
      </c>
      <c r="B373">
        <v>11</v>
      </c>
      <c r="C373">
        <f t="shared" si="104"/>
        <v>2</v>
      </c>
      <c r="D373">
        <f t="shared" ca="1" si="118"/>
        <v>0.11427596235710236</v>
      </c>
      <c r="E373">
        <f t="shared" ca="1" si="118"/>
        <v>0.94314670026636838</v>
      </c>
      <c r="F373">
        <f t="shared" ca="1" si="118"/>
        <v>0.44609529273630033</v>
      </c>
      <c r="G373">
        <f t="shared" ca="1" si="118"/>
        <v>0.37946874899094096</v>
      </c>
      <c r="H373">
        <f t="shared" ca="1" si="118"/>
        <v>0.89131028311985105</v>
      </c>
      <c r="I373">
        <f t="shared" ca="1" si="118"/>
        <v>0.28339006522591659</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pane ySplit="1" topLeftCell="A20" activePane="bottomLeft" state="frozen"/>
      <selection pane="bottomLeft" activeCell="T28" sqref="T28"/>
    </sheetView>
    <sheetView tabSelected="1" workbookViewId="1">
      <pane ySplit="1" topLeftCell="A35" activePane="bottomLeft" state="frozen"/>
      <selection pane="bottomLeft" activeCell="A39" sqref="A39"/>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375</v>
      </c>
      <c r="D1" t="s">
        <v>340</v>
      </c>
      <c r="E1" t="s">
        <v>380</v>
      </c>
      <c r="F1" t="s">
        <v>327</v>
      </c>
      <c r="G1" t="s">
        <v>332</v>
      </c>
      <c r="H1" t="s">
        <v>333</v>
      </c>
      <c r="I1" t="s">
        <v>328</v>
      </c>
      <c r="J1" t="s">
        <v>329</v>
      </c>
      <c r="K1" t="s">
        <v>330</v>
      </c>
      <c r="L1" t="s">
        <v>331</v>
      </c>
      <c r="M1" t="s">
        <v>334</v>
      </c>
      <c r="N1" t="s">
        <v>335</v>
      </c>
      <c r="O1" t="s">
        <v>336</v>
      </c>
      <c r="P1" t="s">
        <v>337</v>
      </c>
      <c r="Q1" t="s">
        <v>338</v>
      </c>
      <c r="R1" t="s">
        <v>339</v>
      </c>
      <c r="S1" t="s">
        <v>377</v>
      </c>
      <c r="T1" t="s">
        <v>376</v>
      </c>
      <c r="U1" t="s">
        <v>381</v>
      </c>
      <c r="V1" t="s">
        <v>382</v>
      </c>
      <c r="X1" t="s">
        <v>383</v>
      </c>
      <c r="Z1" t="s">
        <v>371</v>
      </c>
      <c r="AA1" t="s">
        <v>372</v>
      </c>
      <c r="AC1" t="s">
        <v>373</v>
      </c>
      <c r="AD1" t="s">
        <v>374</v>
      </c>
    </row>
    <row r="2" spans="1:30">
      <c r="A2">
        <v>1</v>
      </c>
      <c r="B2">
        <v>1</v>
      </c>
      <c r="C2" t="str">
        <f t="shared" ref="C2:C33" ca="1" si="0">VLOOKUP(RANDBETWEEN(1,COUNTA(Z:Z)-1),Z:AA,2,0)</f>
        <v>Actor2128m</v>
      </c>
      <c r="D2" t="str">
        <f>IF(ISBLANK(F2),"",
IFERROR(VLOOKUP(F2,[2]ActorTable!$A:$H,MATCH("이름참고",[2]ActorTable!$1:$1,0),0),"캐릭터없음"))</f>
        <v>프로토27</v>
      </c>
      <c r="E2" t="str">
        <f t="shared" ref="E2:E36" si="1">IF(AND(B2=1,NOT(ISBLANK(F2))),
IF(F2=F3,"같음",""),"")</f>
        <v/>
      </c>
      <c r="F2" t="s">
        <v>354</v>
      </c>
      <c r="G2">
        <v>3</v>
      </c>
      <c r="H2">
        <v>6</v>
      </c>
      <c r="I2">
        <v>0</v>
      </c>
      <c r="J2">
        <v>15</v>
      </c>
      <c r="K2">
        <v>0</v>
      </c>
      <c r="L2">
        <v>0</v>
      </c>
      <c r="M2">
        <v>0</v>
      </c>
      <c r="N2">
        <v>0</v>
      </c>
      <c r="O2">
        <v>0</v>
      </c>
      <c r="P2">
        <v>0</v>
      </c>
      <c r="Q2">
        <v>18</v>
      </c>
      <c r="R2">
        <v>193</v>
      </c>
      <c r="S2" t="str">
        <f>IFERROR(VLOOKUP(R2,[2]WingLookTable!$A:$B,2,0),"캐릭터없음")</f>
        <v>Wing_DustYellowOtherNoiseOtherSlow</v>
      </c>
      <c r="T2">
        <f t="shared" ref="T2:T33" ca="1" si="2">VLOOKUP(RANDBETWEEN(1,COUNTA(AC:AC)-1),AC:AD,2,0)</f>
        <v>199</v>
      </c>
      <c r="U2" t="str">
        <f t="shared" ref="U2:U64" ca="1" si="3">IF(ROW()=2,V2,OFFSET(U2,-1,0)&amp;IF(LEN(V2)=0,"",","&amp;V2))</f>
        <v>{"dy":1,"sl":1,"id":"Actor1216m","stats":{"tr":3,"trp":6,"str":0,"dex":15,"int":0,"vit":0,"train":0,"wgGr0":0,"wgGr1":0,"wgGr2":0,"wgGr3":18,"wgLk":193}}</v>
      </c>
      <c r="V2" t="str">
        <f t="shared" ref="V2:V33"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{"dy":1,"sl":1,"id":"Actor1216m","stats":{"tr":3,"trp":6,"str":0,"dex":15,"int":0,"vit":0,"train":0,"wgGr0":0,"wgGr1":0,"wgGr2":0,"wgGr3":18,"wgLk":193}}</v>
      </c>
      <c r="X2" t="str">
        <f ca="1">"["&amp;
IF(LEFT(OFFSET(U1,COUNTA(U:U)-1,0),1)=",",SUBSTITUTE(OFFSET(U1,COUNTA(U:U)-1,0),",","",1),OFFSET(U1,COUNTA(U:U)-1,0))
&amp;"]"</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Z2">
        <v>1</v>
      </c>
      <c r="AA2" t="s">
        <v>341</v>
      </c>
      <c r="AC2">
        <v>1</v>
      </c>
      <c r="AD2">
        <v>101</v>
      </c>
    </row>
    <row r="3" spans="1:30">
      <c r="A3">
        <v>1</v>
      </c>
      <c r="B3">
        <v>2</v>
      </c>
      <c r="C3" t="str">
        <f t="shared" ca="1" si="0"/>
        <v>Actor1216m</v>
      </c>
      <c r="D3" t="str">
        <f>IF(ISBLANK(F3),"",
IFERROR(VLOOKUP(F3,[2]ActorTable!$A:$H,MATCH("이름참고",[2]ActorTable!$1:$1,0),0),"캐릭터없음"))</f>
        <v/>
      </c>
      <c r="E3" t="str">
        <f t="shared" si="1"/>
        <v/>
      </c>
      <c r="G3">
        <v>3</v>
      </c>
      <c r="H3">
        <v>6</v>
      </c>
      <c r="I3">
        <v>0</v>
      </c>
      <c r="J3">
        <v>0</v>
      </c>
      <c r="K3">
        <v>15</v>
      </c>
      <c r="L3">
        <v>0</v>
      </c>
      <c r="M3">
        <v>0</v>
      </c>
      <c r="N3">
        <v>0</v>
      </c>
      <c r="O3">
        <v>0</v>
      </c>
      <c r="P3">
        <v>0</v>
      </c>
      <c r="Q3">
        <v>18</v>
      </c>
      <c r="R3">
        <v>223</v>
      </c>
      <c r="S3" t="str">
        <f>IFERROR(VLOOKUP(R3,[2]WingLookTable!$A:$B,2,0),"캐릭터없음")</f>
        <v>Wing_MultiFullOtherFullFast</v>
      </c>
      <c r="T3">
        <f t="shared" ca="1" si="2"/>
        <v>160</v>
      </c>
      <c r="U3" t="str">
        <f t="shared" ca="1" si="3"/>
        <v>{"dy":1,"sl":1,"id":"Actor1216m","stats":{"tr":3,"trp":6,"str":0,"dex":15,"int":0,"vit":0,"train":0,"wgGr0":0,"wgGr1":0,"wgGr2":0,"wgGr3":18,"wgLk":193}},{"dy":1,"sl":2}</v>
      </c>
      <c r="V3" t="str">
        <f t="shared" si="4"/>
        <v>{"dy":1,"sl":2}</v>
      </c>
      <c r="Z3">
        <v>2</v>
      </c>
      <c r="AA3" t="s">
        <v>342</v>
      </c>
      <c r="AC3">
        <v>2</v>
      </c>
      <c r="AD3">
        <v>105</v>
      </c>
    </row>
    <row r="4" spans="1:30">
      <c r="A4">
        <v>2</v>
      </c>
      <c r="B4">
        <v>1</v>
      </c>
      <c r="C4" t="str">
        <f t="shared" ca="1" si="0"/>
        <v>Actor3021m</v>
      </c>
      <c r="D4" t="str">
        <f>IF(ISBLANK(F4),"",
IFERROR(VLOOKUP(F4,[2]ActorTable!$A:$H,MATCH("이름참고",[2]ActorTable!$1:$1,0),0),"캐릭터없음"))</f>
        <v>카츄진</v>
      </c>
      <c r="E4" t="str">
        <f t="shared" si="1"/>
        <v/>
      </c>
      <c r="F4" t="s">
        <v>384</v>
      </c>
      <c r="G4">
        <v>3</v>
      </c>
      <c r="H4">
        <v>6</v>
      </c>
      <c r="I4">
        <v>0</v>
      </c>
      <c r="J4">
        <v>15</v>
      </c>
      <c r="K4">
        <v>0</v>
      </c>
      <c r="L4">
        <v>0</v>
      </c>
      <c r="M4">
        <v>0</v>
      </c>
      <c r="N4">
        <v>0</v>
      </c>
      <c r="O4">
        <v>0</v>
      </c>
      <c r="P4">
        <v>0</v>
      </c>
      <c r="Q4">
        <v>18</v>
      </c>
      <c r="R4">
        <v>248</v>
      </c>
      <c r="S4" t="str">
        <f>IFERROR(VLOOKUP(R4,[2]WingLookTable!$A:$B,2,0),"캐릭터없음")</f>
        <v>Wing_RedOtherOtherFullFast</v>
      </c>
      <c r="T4">
        <f t="shared" ca="1" si="2"/>
        <v>199</v>
      </c>
      <c r="U4" t="str">
        <f t="shared" ca="1" si="3"/>
        <v>{"dy":1,"sl":1,"id":"Actor1216m","stats":{"tr":3,"trp":6,"str":0,"dex":15,"int":0,"vit":0,"train":0,"wgGr0":0,"wgGr1":0,"wgGr2":0,"wgGr3":18,"wgLk":193}},{"dy":1,"sl":2},{"dy":2,"sl":1,"id":"Actor3117m","stats":{"tr":3,"trp":6,"str":0,"dex":15,"int":0,"vit":0,"train":0,"wgGr0":0,"wgGr1":0,"wgGr2":0,"wgGr3":18,"wgLk":248}}</v>
      </c>
      <c r="V4" t="str">
        <f t="shared" si="4"/>
        <v>{"dy":2,"sl":1,"id":"Actor3117m","stats":{"tr":3,"trp":6,"str":0,"dex":15,"int":0,"vit":0,"train":0,"wgGr0":0,"wgGr1":0,"wgGr2":0,"wgGr3":18,"wgLk":248}}</v>
      </c>
      <c r="Z4">
        <v>3</v>
      </c>
      <c r="AA4" t="s">
        <v>343</v>
      </c>
      <c r="AC4">
        <v>3</v>
      </c>
      <c r="AD4">
        <v>109</v>
      </c>
    </row>
    <row r="5" spans="1:30">
      <c r="A5">
        <v>2</v>
      </c>
      <c r="B5">
        <v>2</v>
      </c>
      <c r="C5" t="str">
        <f t="shared" ca="1" si="0"/>
        <v>Actor1029m</v>
      </c>
      <c r="D5" t="str">
        <f>IF(ISBLANK(F5),"",
IFERROR(VLOOKUP(F5,[2]ActorTable!$A:$H,MATCH("이름참고",[2]ActorTable!$1:$1,0),0),"캐릭터없음"))</f>
        <v>클레타</v>
      </c>
      <c r="E5" t="str">
        <f t="shared" si="1"/>
        <v/>
      </c>
      <c r="F5" t="s">
        <v>369</v>
      </c>
      <c r="G5">
        <v>3</v>
      </c>
      <c r="H5">
        <v>6</v>
      </c>
      <c r="I5">
        <v>0</v>
      </c>
      <c r="J5">
        <v>0</v>
      </c>
      <c r="K5">
        <v>15</v>
      </c>
      <c r="L5">
        <v>0</v>
      </c>
      <c r="M5">
        <v>0</v>
      </c>
      <c r="N5">
        <v>0</v>
      </c>
      <c r="O5">
        <v>0</v>
      </c>
      <c r="P5">
        <v>0</v>
      </c>
      <c r="Q5">
        <v>18</v>
      </c>
      <c r="R5">
        <v>163</v>
      </c>
      <c r="S5" t="str">
        <f>IFERROR(VLOOKUP(R5,[2]WingLookTable!$A:$B,2,0),"캐릭터없음")</f>
        <v>Wing_DustGreenSineOtherFullFast</v>
      </c>
      <c r="T5">
        <f t="shared" ca="1" si="2"/>
        <v>297</v>
      </c>
      <c r="U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v>
      </c>
      <c r="V5" t="str">
        <f t="shared" si="4"/>
        <v>{"dy":2,"sl":2,"id":"Actor0240m","stats":{"tr":3,"trp":6,"str":0,"dex":0,"int":15,"vit":0,"train":0,"wgGr0":0,"wgGr1":0,"wgGr2":0,"wgGr3":18,"wgLk":163}}</v>
      </c>
      <c r="Z5">
        <v>4</v>
      </c>
      <c r="AA5" t="s">
        <v>344</v>
      </c>
      <c r="AC5">
        <v>4</v>
      </c>
      <c r="AD5">
        <v>113</v>
      </c>
    </row>
    <row r="6" spans="1:30">
      <c r="A6">
        <v>3</v>
      </c>
      <c r="B6">
        <v>1</v>
      </c>
      <c r="C6" t="str">
        <f t="shared" ca="1" si="0"/>
        <v>Actor2103m</v>
      </c>
      <c r="D6" t="str">
        <f>IF(ISBLANK(F6),"",
IFERROR(VLOOKUP(F6,[2]ActorTable!$A:$H,MATCH("이름참고",[2]ActorTable!$1:$1,0),0),"캐릭터없음"))</f>
        <v>러센트</v>
      </c>
      <c r="E6" t="str">
        <f t="shared" si="1"/>
        <v/>
      </c>
      <c r="F6" t="s">
        <v>360</v>
      </c>
      <c r="G6">
        <v>3</v>
      </c>
      <c r="H6">
        <v>6</v>
      </c>
      <c r="I6">
        <v>0</v>
      </c>
      <c r="J6">
        <v>15</v>
      </c>
      <c r="K6">
        <v>0</v>
      </c>
      <c r="L6">
        <v>0</v>
      </c>
      <c r="M6">
        <v>0</v>
      </c>
      <c r="N6">
        <v>0</v>
      </c>
      <c r="O6">
        <v>0</v>
      </c>
      <c r="P6">
        <v>0</v>
      </c>
      <c r="Q6">
        <v>18</v>
      </c>
      <c r="R6">
        <v>306</v>
      </c>
      <c r="S6" t="str">
        <f>IFERROR(VLOOKUP(R6,[2]WingLookTable!$A:$B,2,0),"캐릭터없음")</f>
        <v>Wing_DustGreenSineOtherOtherFast</v>
      </c>
      <c r="T6">
        <f t="shared" ca="1" si="2"/>
        <v>211</v>
      </c>
      <c r="U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v>
      </c>
      <c r="V6" t="str">
        <f t="shared" si="4"/>
        <v>{"dy":3,"sl":1,"id":"Actor0024m","stats":{"tr":3,"trp":6,"str":0,"dex":15,"int":0,"vit":0,"train":0,"wgGr0":0,"wgGr1":0,"wgGr2":0,"wgGr3":18,"wgLk":306}}</v>
      </c>
      <c r="Z6">
        <v>5</v>
      </c>
      <c r="AA6" t="s">
        <v>345</v>
      </c>
      <c r="AC6">
        <v>5</v>
      </c>
      <c r="AD6">
        <v>117</v>
      </c>
    </row>
    <row r="7" spans="1:30">
      <c r="A7">
        <v>3</v>
      </c>
      <c r="B7">
        <v>2</v>
      </c>
      <c r="C7" t="str">
        <f t="shared" ca="1" si="0"/>
        <v>Actor2103m</v>
      </c>
      <c r="D7" t="str">
        <f>IF(ISBLANK(F7),"",
IFERROR(VLOOKUP(F7,[2]ActorTable!$A:$H,MATCH("이름참고",[2]ActorTable!$1:$1,0),0),"캐릭터없음"))</f>
        <v>슬로니카</v>
      </c>
      <c r="E7" t="str">
        <f t="shared" si="1"/>
        <v/>
      </c>
      <c r="F7" t="s">
        <v>352</v>
      </c>
      <c r="G7">
        <v>3</v>
      </c>
      <c r="H7">
        <v>6</v>
      </c>
      <c r="I7">
        <v>0</v>
      </c>
      <c r="J7">
        <v>0</v>
      </c>
      <c r="K7">
        <v>15</v>
      </c>
      <c r="L7">
        <v>0</v>
      </c>
      <c r="M7">
        <v>0</v>
      </c>
      <c r="N7">
        <v>0</v>
      </c>
      <c r="O7">
        <v>0</v>
      </c>
      <c r="P7">
        <v>0</v>
      </c>
      <c r="Q7">
        <v>18</v>
      </c>
      <c r="R7">
        <v>260</v>
      </c>
      <c r="S7" t="str">
        <f>IFERROR(VLOOKUP(R7,[2]WingLookTable!$A:$B,2,0),"캐릭터없음")</f>
        <v>Wing_SkySineNoiseFullSlow</v>
      </c>
      <c r="T7">
        <f t="shared" ca="1" si="2"/>
        <v>332</v>
      </c>
      <c r="U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v>
      </c>
      <c r="V7" t="str">
        <f t="shared" si="4"/>
        <v>{"dy":3,"sl":2,"id":"Actor3114m","stats":{"tr":3,"trp":6,"str":0,"dex":0,"int":15,"vit":0,"train":0,"wgGr0":0,"wgGr1":0,"wgGr2":0,"wgGr3":18,"wgLk":260}}</v>
      </c>
      <c r="Z7">
        <v>6</v>
      </c>
      <c r="AA7" t="s">
        <v>346</v>
      </c>
      <c r="AC7">
        <v>6</v>
      </c>
      <c r="AD7">
        <v>121</v>
      </c>
    </row>
    <row r="8" spans="1:30">
      <c r="A8">
        <v>4</v>
      </c>
      <c r="B8">
        <v>1</v>
      </c>
      <c r="C8" t="str">
        <f t="shared" ca="1" si="0"/>
        <v>Actor2103m</v>
      </c>
      <c r="D8" t="str">
        <f>IF(ISBLANK(F8),"",
IFERROR(VLOOKUP(F8,[2]ActorTable!$A:$H,MATCH("이름참고",[2]ActorTable!$1:$1,0),0),"캐릭터없음"))</f>
        <v>헤르윈</v>
      </c>
      <c r="E8" t="str">
        <f t="shared" si="1"/>
        <v/>
      </c>
      <c r="F8" t="s">
        <v>346</v>
      </c>
      <c r="G8">
        <v>3</v>
      </c>
      <c r="H8">
        <v>6</v>
      </c>
      <c r="I8">
        <v>0</v>
      </c>
      <c r="J8">
        <v>15</v>
      </c>
      <c r="K8">
        <v>0</v>
      </c>
      <c r="L8">
        <v>0</v>
      </c>
      <c r="M8">
        <v>0</v>
      </c>
      <c r="N8">
        <v>0</v>
      </c>
      <c r="O8">
        <v>0</v>
      </c>
      <c r="P8">
        <v>0</v>
      </c>
      <c r="Q8">
        <v>18</v>
      </c>
      <c r="R8">
        <v>297</v>
      </c>
      <c r="S8" t="str">
        <f>IFERROR(VLOOKUP(R8,[2]WingLookTable!$A:$B,2,0),"캐릭터없음")</f>
        <v>Wing_DustBlueOtherNoiseOtherFast</v>
      </c>
      <c r="T8">
        <f t="shared" ca="1" si="2"/>
        <v>208</v>
      </c>
      <c r="U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v>
      </c>
      <c r="V8" t="str">
        <f t="shared" si="4"/>
        <v>{"dy":4,"sl":1,"id":"Actor0007m","stats":{"tr":3,"trp":6,"str":0,"dex":15,"int":0,"vit":0,"train":0,"wgGr0":0,"wgGr1":0,"wgGr2":0,"wgGr3":18,"wgLk":297}}</v>
      </c>
      <c r="Z8">
        <v>7</v>
      </c>
      <c r="AA8" t="s">
        <v>347</v>
      </c>
      <c r="AC8">
        <v>7</v>
      </c>
      <c r="AD8">
        <v>125</v>
      </c>
    </row>
    <row r="9" spans="1:30">
      <c r="A9">
        <v>4</v>
      </c>
      <c r="B9">
        <v>2</v>
      </c>
      <c r="C9" t="str">
        <f t="shared" ca="1" si="0"/>
        <v>Actor0104m</v>
      </c>
      <c r="D9" t="str">
        <f>IF(ISBLANK(F9),"",
IFERROR(VLOOKUP(F9,[2]ActorTable!$A:$H,MATCH("이름참고",[2]ActorTable!$1:$1,0),0),"캐릭터없음"))</f>
        <v>원더</v>
      </c>
      <c r="E9" t="str">
        <f t="shared" si="1"/>
        <v/>
      </c>
      <c r="F9" t="s">
        <v>362</v>
      </c>
      <c r="G9">
        <v>3</v>
      </c>
      <c r="H9">
        <v>6</v>
      </c>
      <c r="I9">
        <v>0</v>
      </c>
      <c r="J9">
        <v>0</v>
      </c>
      <c r="K9">
        <v>15</v>
      </c>
      <c r="L9">
        <v>0</v>
      </c>
      <c r="M9">
        <v>0</v>
      </c>
      <c r="N9">
        <v>0</v>
      </c>
      <c r="O9">
        <v>0</v>
      </c>
      <c r="P9">
        <v>0</v>
      </c>
      <c r="Q9">
        <v>18</v>
      </c>
      <c r="R9">
        <v>223</v>
      </c>
      <c r="S9" t="str">
        <f>IFERROR(VLOOKUP(R9,[2]WingLookTable!$A:$B,2,0),"캐릭터없음")</f>
        <v>Wing_MultiFullOtherFullFast</v>
      </c>
      <c r="T9">
        <f t="shared" ca="1" si="2"/>
        <v>294</v>
      </c>
      <c r="U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v>
      </c>
      <c r="V9" t="str">
        <f t="shared" si="4"/>
        <v>{"dy":4,"sl":2,"id":"Actor2128m","stats":{"tr":3,"trp":6,"str":0,"dex":0,"int":15,"vit":0,"train":0,"wgGr0":0,"wgGr1":0,"wgGr2":0,"wgGr3":18,"wgLk":223}}</v>
      </c>
      <c r="Z9">
        <v>8</v>
      </c>
      <c r="AA9" t="s">
        <v>348</v>
      </c>
      <c r="AC9">
        <v>8</v>
      </c>
      <c r="AD9">
        <v>129</v>
      </c>
    </row>
    <row r="10" spans="1:30">
      <c r="A10">
        <v>5</v>
      </c>
      <c r="B10">
        <v>1</v>
      </c>
      <c r="C10" t="str">
        <f t="shared" ca="1" si="0"/>
        <v>Actor0125m</v>
      </c>
      <c r="D10" t="str">
        <f>IF(ISBLANK(F10),"",
IFERROR(VLOOKUP(F10,[2]ActorTable!$A:$H,MATCH("이름참고",[2]ActorTable!$1:$1,0),0),"캐릭터없음"))</f>
        <v>프리스</v>
      </c>
      <c r="E10" t="str">
        <f t="shared" si="1"/>
        <v/>
      </c>
      <c r="F10" t="s">
        <v>361</v>
      </c>
      <c r="G10">
        <v>3</v>
      </c>
      <c r="H10">
        <v>6</v>
      </c>
      <c r="I10">
        <v>0</v>
      </c>
      <c r="J10">
        <v>15</v>
      </c>
      <c r="K10">
        <v>0</v>
      </c>
      <c r="L10">
        <v>0</v>
      </c>
      <c r="M10">
        <v>0</v>
      </c>
      <c r="N10">
        <v>0</v>
      </c>
      <c r="O10">
        <v>0</v>
      </c>
      <c r="P10">
        <v>0</v>
      </c>
      <c r="Q10">
        <v>18</v>
      </c>
      <c r="R10">
        <v>148</v>
      </c>
      <c r="S10" t="str">
        <f>IFERROR(VLOOKUP(R10,[2]WingLookTable!$A:$B,2,0),"캐릭터없음")</f>
        <v>Wing_DustCyanPatternFullFullSlow</v>
      </c>
      <c r="T10">
        <f t="shared" ca="1" si="2"/>
        <v>196</v>
      </c>
      <c r="U1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v>
      </c>
      <c r="V10" t="str">
        <f t="shared" si="4"/>
        <v>{"dy":5,"sl":1,"id":"Actor0125m","stats":{"tr":3,"trp":6,"str":0,"dex":15,"int":0,"vit":0,"train":0,"wgGr0":0,"wgGr1":0,"wgGr2":0,"wgGr3":18,"wgLk":148}}</v>
      </c>
      <c r="Z10">
        <v>9</v>
      </c>
      <c r="AA10" t="s">
        <v>349</v>
      </c>
      <c r="AC10">
        <v>9</v>
      </c>
      <c r="AD10">
        <v>133</v>
      </c>
    </row>
    <row r="11" spans="1:30">
      <c r="A11">
        <v>5</v>
      </c>
      <c r="B11">
        <v>2</v>
      </c>
      <c r="C11" t="str">
        <f t="shared" ca="1" si="0"/>
        <v>Actor3114m</v>
      </c>
      <c r="D11" t="str">
        <f>IF(ISBLANK(F11),"",
IFERROR(VLOOKUP(F11,[2]ActorTable!$A:$H,MATCH("이름참고",[2]ActorTable!$1:$1,0),0),"캐릭터없음"))</f>
        <v>러센트</v>
      </c>
      <c r="E11" t="str">
        <f t="shared" si="1"/>
        <v/>
      </c>
      <c r="F11" t="s">
        <v>360</v>
      </c>
      <c r="G11">
        <v>3</v>
      </c>
      <c r="H11">
        <v>6</v>
      </c>
      <c r="I11">
        <v>0</v>
      </c>
      <c r="J11">
        <v>0</v>
      </c>
      <c r="K11">
        <v>15</v>
      </c>
      <c r="L11">
        <v>0</v>
      </c>
      <c r="M11">
        <v>0</v>
      </c>
      <c r="N11">
        <v>0</v>
      </c>
      <c r="O11">
        <v>0</v>
      </c>
      <c r="P11">
        <v>0</v>
      </c>
      <c r="Q11">
        <v>18</v>
      </c>
      <c r="R11">
        <v>223</v>
      </c>
      <c r="S11" t="str">
        <f>IFERROR(VLOOKUP(R11,[2]WingLookTable!$A:$B,2,0),"캐릭터없음")</f>
        <v>Wing_MultiFullOtherFullFast</v>
      </c>
      <c r="T11">
        <f t="shared" ca="1" si="2"/>
        <v>205</v>
      </c>
      <c r="U1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v>
      </c>
      <c r="V11" t="str">
        <f t="shared" si="4"/>
        <v>{"dy":5,"sl":2,"id":"Actor0024m","stats":{"tr":3,"trp":6,"str":0,"dex":0,"int":15,"vit":0,"train":0,"wgGr0":0,"wgGr1":0,"wgGr2":0,"wgGr3":18,"wgLk":223}}</v>
      </c>
      <c r="Z11">
        <v>10</v>
      </c>
      <c r="AA11" t="s">
        <v>350</v>
      </c>
      <c r="AC11">
        <v>10</v>
      </c>
      <c r="AD11">
        <v>137</v>
      </c>
    </row>
    <row r="12" spans="1:30">
      <c r="A12">
        <v>6</v>
      </c>
      <c r="B12">
        <v>1</v>
      </c>
      <c r="C12" t="str">
        <f t="shared" ca="1" si="0"/>
        <v>Actor0007m</v>
      </c>
      <c r="D12" t="str">
        <f>IF(ISBLANK(F12),"",
IFERROR(VLOOKUP(F12,[2]ActorTable!$A:$H,MATCH("이름참고",[2]ActorTable!$1:$1,0),0),"캐릭터없음"))</f>
        <v>오비우스</v>
      </c>
      <c r="E12" t="str">
        <f t="shared" si="1"/>
        <v/>
      </c>
      <c r="F12" t="s">
        <v>370</v>
      </c>
      <c r="G12">
        <v>3</v>
      </c>
      <c r="H12">
        <v>6</v>
      </c>
      <c r="I12">
        <v>0</v>
      </c>
      <c r="J12">
        <v>15</v>
      </c>
      <c r="K12">
        <v>0</v>
      </c>
      <c r="L12">
        <v>0</v>
      </c>
      <c r="M12">
        <v>0</v>
      </c>
      <c r="N12">
        <v>0</v>
      </c>
      <c r="O12">
        <v>0</v>
      </c>
      <c r="P12">
        <v>0</v>
      </c>
      <c r="Q12">
        <v>18</v>
      </c>
      <c r="R12">
        <v>202</v>
      </c>
      <c r="S12" t="str">
        <f>IFERROR(VLOOKUP(R12,[2]WingLookTable!$A:$B,2,0),"캐릭터없음")</f>
        <v>Wing_FireOtherSineFullFast</v>
      </c>
      <c r="T12">
        <f t="shared" ca="1" si="2"/>
        <v>129</v>
      </c>
      <c r="U1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v>
      </c>
      <c r="V12" t="str">
        <f t="shared" si="4"/>
        <v>{"dy":6,"sl":1,"id":"Actor1141m","stats":{"tr":3,"trp":6,"str":0,"dex":15,"int":0,"vit":0,"train":0,"wgGr0":0,"wgGr1":0,"wgGr2":0,"wgGr3":18,"wgLk":202}}</v>
      </c>
      <c r="Z12">
        <v>11</v>
      </c>
      <c r="AA12" t="s">
        <v>351</v>
      </c>
      <c r="AC12">
        <v>11</v>
      </c>
      <c r="AD12">
        <v>141</v>
      </c>
    </row>
    <row r="13" spans="1:30">
      <c r="A13">
        <v>6</v>
      </c>
      <c r="B13">
        <v>2</v>
      </c>
      <c r="C13" t="str">
        <f t="shared" ca="1" si="0"/>
        <v>Actor2103m</v>
      </c>
      <c r="D13" t="str">
        <f>IF(ISBLANK(F13),"",
IFERROR(VLOOKUP(F13,[2]ActorTable!$A:$H,MATCH("이름참고",[2]ActorTable!$1:$1,0),0),"캐릭터없음"))</f>
        <v>딘즈</v>
      </c>
      <c r="E13" t="str">
        <f t="shared" si="1"/>
        <v/>
      </c>
      <c r="F13" t="s">
        <v>359</v>
      </c>
      <c r="G13">
        <v>3</v>
      </c>
      <c r="H13">
        <v>6</v>
      </c>
      <c r="I13">
        <v>0</v>
      </c>
      <c r="J13">
        <v>0</v>
      </c>
      <c r="K13">
        <v>15</v>
      </c>
      <c r="L13">
        <v>0</v>
      </c>
      <c r="M13">
        <v>0</v>
      </c>
      <c r="N13">
        <v>0</v>
      </c>
      <c r="O13">
        <v>0</v>
      </c>
      <c r="P13">
        <v>0</v>
      </c>
      <c r="Q13">
        <v>18</v>
      </c>
      <c r="R13">
        <v>288</v>
      </c>
      <c r="S13" t="str">
        <f>IFERROR(VLOOKUP(R13,[2]WingLookTable!$A:$B,2,0),"캐릭터없음")</f>
        <v>Wing_YellowStripeOtherFullFast</v>
      </c>
      <c r="T13">
        <f t="shared" ca="1" si="2"/>
        <v>312</v>
      </c>
      <c r="U1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v>
      </c>
      <c r="V13" t="str">
        <f t="shared" si="4"/>
        <v>{"dy":6,"sl":2,"id":"Actor3022m","stats":{"tr":3,"trp":6,"str":0,"dex":0,"int":15,"vit":0,"train":0,"wgGr0":0,"wgGr1":0,"wgGr2":0,"wgGr3":18,"wgLk":288}}</v>
      </c>
      <c r="Z13">
        <v>12</v>
      </c>
      <c r="AA13" t="s">
        <v>352</v>
      </c>
      <c r="AC13">
        <v>12</v>
      </c>
      <c r="AD13">
        <v>145</v>
      </c>
    </row>
    <row r="14" spans="1:30">
      <c r="A14">
        <v>7</v>
      </c>
      <c r="B14">
        <v>1</v>
      </c>
      <c r="C14" t="str">
        <f t="shared" ca="1" si="0"/>
        <v>Actor2120m</v>
      </c>
      <c r="D14" t="str">
        <f>IF(ISBLANK(F14),"",
IFERROR(VLOOKUP(F14,[2]ActorTable!$A:$H,MATCH("이름참고",[2]ActorTable!$1:$1,0),0),"캐릭터없음"))</f>
        <v>카츄진</v>
      </c>
      <c r="E14" t="str">
        <f t="shared" si="1"/>
        <v/>
      </c>
      <c r="F14" t="s">
        <v>355</v>
      </c>
      <c r="G14">
        <v>3</v>
      </c>
      <c r="H14">
        <v>6</v>
      </c>
      <c r="I14">
        <v>0</v>
      </c>
      <c r="J14">
        <v>15</v>
      </c>
      <c r="K14">
        <v>0</v>
      </c>
      <c r="L14">
        <v>0</v>
      </c>
      <c r="M14">
        <v>0</v>
      </c>
      <c r="N14">
        <v>0</v>
      </c>
      <c r="O14">
        <v>0</v>
      </c>
      <c r="P14">
        <v>0</v>
      </c>
      <c r="Q14">
        <v>18</v>
      </c>
      <c r="R14">
        <v>117</v>
      </c>
      <c r="S14" t="str">
        <f>IFERROR(VLOOKUP(R14,[2]WingLookTable!$A:$B,2,0),"캐릭터없음")</f>
        <v>Wing_BlueSineNoiseFullSlow</v>
      </c>
      <c r="T14">
        <f t="shared" ca="1" si="2"/>
        <v>256</v>
      </c>
      <c r="U1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v>
      </c>
      <c r="V14" t="str">
        <f t="shared" si="4"/>
        <v>{"dy":7,"sl":1,"id":"Actor3117m","stats":{"tr":3,"trp":6,"str":0,"dex":15,"int":0,"vit":0,"train":0,"wgGr0":0,"wgGr1":0,"wgGr2":0,"wgGr3":18,"wgLk":117}}</v>
      </c>
      <c r="Z14">
        <v>13</v>
      </c>
      <c r="AA14" t="s">
        <v>353</v>
      </c>
      <c r="AC14">
        <v>13</v>
      </c>
      <c r="AD14">
        <v>148</v>
      </c>
    </row>
    <row r="15" spans="1:30">
      <c r="A15">
        <v>7</v>
      </c>
      <c r="B15">
        <v>2</v>
      </c>
      <c r="C15" t="str">
        <f t="shared" ca="1" si="0"/>
        <v>Actor0201m</v>
      </c>
      <c r="D15" t="str">
        <f>IF(ISBLANK(F15),"",
IFERROR(VLOOKUP(F15,[2]ActorTable!$A:$H,MATCH("이름참고",[2]ActorTable!$1:$1,0),0),"캐릭터없음"))</f>
        <v>베이</v>
      </c>
      <c r="E15" t="str">
        <f t="shared" si="1"/>
        <v/>
      </c>
      <c r="F15" t="s">
        <v>344</v>
      </c>
      <c r="G15">
        <v>3</v>
      </c>
      <c r="H15">
        <v>6</v>
      </c>
      <c r="I15">
        <v>0</v>
      </c>
      <c r="J15">
        <v>0</v>
      </c>
      <c r="K15">
        <v>15</v>
      </c>
      <c r="L15">
        <v>0</v>
      </c>
      <c r="M15">
        <v>0</v>
      </c>
      <c r="N15">
        <v>0</v>
      </c>
      <c r="O15">
        <v>0</v>
      </c>
      <c r="P15">
        <v>0</v>
      </c>
      <c r="Q15">
        <v>18</v>
      </c>
      <c r="R15">
        <v>315</v>
      </c>
      <c r="S15" t="str">
        <f>IFERROR(VLOOKUP(R15,[2]WingLookTable!$A:$B,2,0),"캐릭터없음")</f>
        <v>Wing_DustMultiNoiseOtherOtherSlow</v>
      </c>
      <c r="T15">
        <f t="shared" ca="1" si="2"/>
        <v>366</v>
      </c>
      <c r="U1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v>
      </c>
      <c r="V15" t="str">
        <f t="shared" si="4"/>
        <v>{"dy":7,"sl":2,"id":"Actor0104m","stats":{"tr":3,"trp":6,"str":0,"dex":0,"int":15,"vit":0,"train":0,"wgGr0":0,"wgGr1":0,"wgGr2":0,"wgGr3":18,"wgLk":315}}</v>
      </c>
      <c r="Z15">
        <v>14</v>
      </c>
      <c r="AA15" t="s">
        <v>354</v>
      </c>
      <c r="AC15">
        <v>14</v>
      </c>
      <c r="AD15">
        <v>151</v>
      </c>
    </row>
    <row r="16" spans="1:30">
      <c r="A16">
        <v>8</v>
      </c>
      <c r="B16">
        <v>1</v>
      </c>
      <c r="C16" t="str">
        <f t="shared" ca="1" si="0"/>
        <v>Actor1108m</v>
      </c>
      <c r="D16" t="str">
        <f>IF(ISBLANK(F16),"",
IFERROR(VLOOKUP(F16,[2]ActorTable!$A:$H,MATCH("이름참고",[2]ActorTable!$1:$1,0),0),"캐릭터없음"))</f>
        <v>플랜도</v>
      </c>
      <c r="E16" t="str">
        <f t="shared" si="1"/>
        <v/>
      </c>
      <c r="F16" t="s">
        <v>368</v>
      </c>
      <c r="G16">
        <v>3</v>
      </c>
      <c r="H16">
        <v>6</v>
      </c>
      <c r="I16">
        <v>0</v>
      </c>
      <c r="J16">
        <v>15</v>
      </c>
      <c r="K16">
        <v>0</v>
      </c>
      <c r="L16">
        <v>0</v>
      </c>
      <c r="M16">
        <v>0</v>
      </c>
      <c r="N16">
        <v>0</v>
      </c>
      <c r="O16">
        <v>0</v>
      </c>
      <c r="P16">
        <v>0</v>
      </c>
      <c r="Q16">
        <v>18</v>
      </c>
      <c r="R16">
        <v>244</v>
      </c>
      <c r="S16" t="str">
        <f>IFERROR(VLOOKUP(R16,[2]WingLookTable!$A:$B,2,0),"캐릭터없음")</f>
        <v>Wing_PurpleStripeNoiseFullSlow</v>
      </c>
      <c r="T16">
        <f t="shared" ca="1" si="2"/>
        <v>229</v>
      </c>
      <c r="U1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v>
      </c>
      <c r="V16" t="str">
        <f t="shared" si="4"/>
        <v>{"dy":8,"sl":1,"id":"Actor1039m","stats":{"tr":3,"trp":6,"str":0,"dex":15,"int":0,"vit":0,"train":0,"wgGr0":0,"wgGr1":0,"wgGr2":0,"wgGr3":18,"wgLk":244}}</v>
      </c>
      <c r="Z16">
        <v>15</v>
      </c>
      <c r="AA16" t="s">
        <v>355</v>
      </c>
      <c r="AC16">
        <v>15</v>
      </c>
      <c r="AD16">
        <v>154</v>
      </c>
    </row>
    <row r="17" spans="1:30">
      <c r="A17">
        <v>8</v>
      </c>
      <c r="B17">
        <v>2</v>
      </c>
      <c r="C17" t="str">
        <f t="shared" ca="1" si="0"/>
        <v>Actor1216m</v>
      </c>
      <c r="D17" t="str">
        <f>IF(ISBLANK(F17),"",
IFERROR(VLOOKUP(F17,[2]ActorTable!$A:$H,MATCH("이름참고",[2]ActorTable!$1:$1,0),0),"캐릭터없음"))</f>
        <v>테이슨</v>
      </c>
      <c r="E17" t="str">
        <f t="shared" si="1"/>
        <v/>
      </c>
      <c r="F17" t="s">
        <v>347</v>
      </c>
      <c r="G17">
        <v>3</v>
      </c>
      <c r="H17">
        <v>6</v>
      </c>
      <c r="I17">
        <v>0</v>
      </c>
      <c r="J17">
        <v>0</v>
      </c>
      <c r="K17">
        <v>15</v>
      </c>
      <c r="L17">
        <v>0</v>
      </c>
      <c r="M17">
        <v>0</v>
      </c>
      <c r="N17">
        <v>0</v>
      </c>
      <c r="O17">
        <v>0</v>
      </c>
      <c r="P17">
        <v>0</v>
      </c>
      <c r="Q17">
        <v>18</v>
      </c>
      <c r="R17">
        <v>315</v>
      </c>
      <c r="S17" t="str">
        <f>IFERROR(VLOOKUP(R17,[2]WingLookTable!$A:$B,2,0),"캐릭터없음")</f>
        <v>Wing_DustMultiNoiseOtherOtherSlow</v>
      </c>
      <c r="T17">
        <f t="shared" ca="1" si="2"/>
        <v>175</v>
      </c>
      <c r="U1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v>
      </c>
      <c r="V17" t="str">
        <f t="shared" si="4"/>
        <v>{"dy":8,"sl":2,"id":"Actor1108m","stats":{"tr":3,"trp":6,"str":0,"dex":0,"int":15,"vit":0,"train":0,"wgGr0":0,"wgGr1":0,"wgGr2":0,"wgGr3":18,"wgLk":315}}</v>
      </c>
      <c r="Z17">
        <v>16</v>
      </c>
      <c r="AA17" t="s">
        <v>356</v>
      </c>
      <c r="AC17">
        <v>16</v>
      </c>
      <c r="AD17">
        <v>157</v>
      </c>
    </row>
    <row r="18" spans="1:30">
      <c r="A18">
        <v>9</v>
      </c>
      <c r="B18">
        <v>1</v>
      </c>
      <c r="C18" t="str">
        <f t="shared" ca="1" si="0"/>
        <v>Actor0024m</v>
      </c>
      <c r="D18" t="str">
        <f>IF(ISBLANK(F18),"",
IFERROR(VLOOKUP(F18,[2]ActorTable!$A:$H,MATCH("이름참고",[2]ActorTable!$1:$1,0),0),"캐릭터없음"))</f>
        <v>젤리아</v>
      </c>
      <c r="E18" t="str">
        <f t="shared" si="1"/>
        <v/>
      </c>
      <c r="F18" t="s">
        <v>345</v>
      </c>
      <c r="G18">
        <v>3</v>
      </c>
      <c r="H18">
        <v>6</v>
      </c>
      <c r="I18">
        <v>0</v>
      </c>
      <c r="J18">
        <v>15</v>
      </c>
      <c r="K18">
        <v>0</v>
      </c>
      <c r="L18">
        <v>0</v>
      </c>
      <c r="M18">
        <v>0</v>
      </c>
      <c r="N18">
        <v>0</v>
      </c>
      <c r="O18">
        <v>0</v>
      </c>
      <c r="P18">
        <v>0</v>
      </c>
      <c r="Q18">
        <v>18</v>
      </c>
      <c r="R18">
        <v>160</v>
      </c>
      <c r="S18" t="str">
        <f>IFERROR(VLOOKUP(R18,[2]WingLookTable!$A:$B,2,0),"캐릭터없음")</f>
        <v>Wing_DustGreenSineFullOtherFast</v>
      </c>
      <c r="T18">
        <f t="shared" ca="1" si="2"/>
        <v>288</v>
      </c>
      <c r="U1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v>
      </c>
      <c r="V18" t="str">
        <f t="shared" si="4"/>
        <v>{"dy":9,"sl":1,"id":"Actor1005m","stats":{"tr":3,"trp":6,"str":0,"dex":15,"int":0,"vit":0,"train":0,"wgGr0":0,"wgGr1":0,"wgGr2":0,"wgGr3":18,"wgLk":160}}</v>
      </c>
      <c r="Z18">
        <v>17</v>
      </c>
      <c r="AA18" t="s">
        <v>357</v>
      </c>
      <c r="AC18">
        <v>17</v>
      </c>
      <c r="AD18">
        <v>160</v>
      </c>
    </row>
    <row r="19" spans="1:30">
      <c r="A19">
        <v>9</v>
      </c>
      <c r="B19">
        <v>2</v>
      </c>
      <c r="C19" t="str">
        <f t="shared" ca="1" si="0"/>
        <v>Actor0007m</v>
      </c>
      <c r="D19" t="str">
        <f>IF(ISBLANK(F19),"",
IFERROR(VLOOKUP(F19,[2]ActorTable!$A:$H,MATCH("이름참고",[2]ActorTable!$1:$1,0),0),"캐릭터없음"))</f>
        <v>프리스</v>
      </c>
      <c r="E19" t="str">
        <f t="shared" si="1"/>
        <v/>
      </c>
      <c r="F19" t="s">
        <v>361</v>
      </c>
      <c r="G19">
        <v>3</v>
      </c>
      <c r="H19">
        <v>6</v>
      </c>
      <c r="I19">
        <v>0</v>
      </c>
      <c r="J19">
        <v>0</v>
      </c>
      <c r="K19">
        <v>15</v>
      </c>
      <c r="L19">
        <v>0</v>
      </c>
      <c r="M19">
        <v>0</v>
      </c>
      <c r="N19">
        <v>0</v>
      </c>
      <c r="O19">
        <v>0</v>
      </c>
      <c r="P19">
        <v>0</v>
      </c>
      <c r="Q19">
        <v>18</v>
      </c>
      <c r="R19">
        <v>256</v>
      </c>
      <c r="S19" t="str">
        <f>IFERROR(VLOOKUP(R19,[2]WingLookTable!$A:$B,2,0),"캐릭터없음")</f>
        <v>Wing_SkyFullNoiseOtherFast</v>
      </c>
      <c r="T19">
        <f t="shared" ca="1" si="2"/>
        <v>133</v>
      </c>
      <c r="U1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v>
      </c>
      <c r="V19" t="str">
        <f t="shared" si="4"/>
        <v>{"dy":9,"sl":2,"id":"Actor0125m","stats":{"tr":3,"trp":6,"str":0,"dex":0,"int":15,"vit":0,"train":0,"wgGr0":0,"wgGr1":0,"wgGr2":0,"wgGr3":18,"wgLk":256}}</v>
      </c>
      <c r="Z19">
        <v>18</v>
      </c>
      <c r="AA19" t="s">
        <v>358</v>
      </c>
      <c r="AC19">
        <v>18</v>
      </c>
      <c r="AD19">
        <v>163</v>
      </c>
    </row>
    <row r="20" spans="1:30">
      <c r="A20">
        <v>10</v>
      </c>
      <c r="B20">
        <v>1</v>
      </c>
      <c r="C20" t="str">
        <f t="shared" ca="1" si="0"/>
        <v>Actor2120m</v>
      </c>
      <c r="D20" t="str">
        <f>IF(ISBLANK(F20),"",
IFERROR(VLOOKUP(F20,[2]ActorTable!$A:$H,MATCH("이름참고",[2]ActorTable!$1:$1,0),0),"캐릭터없음"))</f>
        <v>프로토27</v>
      </c>
      <c r="E20" t="str">
        <f t="shared" si="1"/>
        <v/>
      </c>
      <c r="F20" t="s">
        <v>378</v>
      </c>
      <c r="G20">
        <v>3</v>
      </c>
      <c r="H20">
        <v>6</v>
      </c>
      <c r="I20">
        <v>0</v>
      </c>
      <c r="J20">
        <v>15</v>
      </c>
      <c r="K20">
        <v>0</v>
      </c>
      <c r="L20">
        <v>0</v>
      </c>
      <c r="M20">
        <v>0</v>
      </c>
      <c r="N20">
        <v>0</v>
      </c>
      <c r="O20">
        <v>0</v>
      </c>
      <c r="P20">
        <v>0</v>
      </c>
      <c r="Q20">
        <v>18</v>
      </c>
      <c r="R20">
        <v>356</v>
      </c>
      <c r="S20" t="str">
        <f>IFERROR(VLOOKUP(R20,[2]WingLookTable!$A:$B,2,0),"캐릭터없음")</f>
        <v>Wing_GreenOtherPatternOtherFast</v>
      </c>
      <c r="T20">
        <f t="shared" ca="1" si="2"/>
        <v>181</v>
      </c>
      <c r="U2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v>
      </c>
      <c r="V20" t="str">
        <f t="shared" si="4"/>
        <v>{"dy":10,"sl":1,"id":"Actor1216m","stats":{"tr":3,"trp":6,"str":0,"dex":15,"int":0,"vit":0,"train":0,"wgGr0":0,"wgGr1":0,"wgGr2":0,"wgGr3":18,"wgLk":356}}</v>
      </c>
      <c r="Z20">
        <v>19</v>
      </c>
      <c r="AA20" t="s">
        <v>359</v>
      </c>
      <c r="AC20">
        <v>19</v>
      </c>
      <c r="AD20">
        <v>166</v>
      </c>
    </row>
    <row r="21" spans="1:30">
      <c r="A21">
        <v>10</v>
      </c>
      <c r="B21">
        <v>2</v>
      </c>
      <c r="C21" t="str">
        <f t="shared" ca="1" si="0"/>
        <v>Actor0024m</v>
      </c>
      <c r="D21" t="str">
        <f>IF(ISBLANK(F21),"",
IFERROR(VLOOKUP(F21,[2]ActorTable!$A:$H,MATCH("이름참고",[2]ActorTable!$1:$1,0),0),"캐릭터없음"))</f>
        <v/>
      </c>
      <c r="E21" t="str">
        <f t="shared" si="1"/>
        <v/>
      </c>
      <c r="G21">
        <v>3</v>
      </c>
      <c r="H21">
        <v>6</v>
      </c>
      <c r="I21">
        <v>0</v>
      </c>
      <c r="J21">
        <v>0</v>
      </c>
      <c r="K21">
        <v>15</v>
      </c>
      <c r="L21">
        <v>0</v>
      </c>
      <c r="M21">
        <v>0</v>
      </c>
      <c r="N21">
        <v>0</v>
      </c>
      <c r="O21">
        <v>0</v>
      </c>
      <c r="P21">
        <v>0</v>
      </c>
      <c r="Q21">
        <v>18</v>
      </c>
      <c r="R21">
        <v>244</v>
      </c>
      <c r="S21" t="str">
        <f>IFERROR(VLOOKUP(R21,[2]WingLookTable!$A:$B,2,0),"캐릭터없음")</f>
        <v>Wing_PurpleStripeNoiseFullSlow</v>
      </c>
      <c r="T21">
        <f t="shared" ca="1" si="2"/>
        <v>113</v>
      </c>
      <c r="U2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v>
      </c>
      <c r="V21" t="str">
        <f t="shared" si="4"/>
        <v>{"dy":10,"sl":2}</v>
      </c>
      <c r="Z21">
        <v>20</v>
      </c>
      <c r="AA21" t="s">
        <v>360</v>
      </c>
      <c r="AC21">
        <v>20</v>
      </c>
      <c r="AD21">
        <v>169</v>
      </c>
    </row>
    <row r="22" spans="1:30">
      <c r="A22">
        <v>11</v>
      </c>
      <c r="B22">
        <v>1</v>
      </c>
      <c r="C22" t="str">
        <f t="shared" ca="1" si="0"/>
        <v>Actor3021m</v>
      </c>
      <c r="D22" t="str">
        <f>IF(ISBLANK(F22),"",
IFERROR(VLOOKUP(F22,[2]ActorTable!$A:$H,MATCH("이름참고",[2]ActorTable!$1:$1,0),0),"캐릭터없음"))</f>
        <v>오비우스</v>
      </c>
      <c r="E22" t="str">
        <f t="shared" si="1"/>
        <v/>
      </c>
      <c r="F22" t="s">
        <v>379</v>
      </c>
      <c r="G22">
        <v>3</v>
      </c>
      <c r="H22">
        <v>6</v>
      </c>
      <c r="I22">
        <v>0</v>
      </c>
      <c r="J22">
        <v>15</v>
      </c>
      <c r="K22">
        <v>0</v>
      </c>
      <c r="L22">
        <v>0</v>
      </c>
      <c r="M22">
        <v>0</v>
      </c>
      <c r="N22">
        <v>0</v>
      </c>
      <c r="O22">
        <v>0</v>
      </c>
      <c r="P22">
        <v>0</v>
      </c>
      <c r="Q22">
        <v>18</v>
      </c>
      <c r="R22">
        <v>181</v>
      </c>
      <c r="S22" t="str">
        <f>IFERROR(VLOOKUP(R22,[2]WingLookTable!$A:$B,2,0),"캐릭터없음")</f>
        <v>Wing_DustPurpleNoiseOtherStripeSlow</v>
      </c>
      <c r="T22">
        <f t="shared" ca="1" si="2"/>
        <v>163</v>
      </c>
      <c r="U2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v>
      </c>
      <c r="V22" t="str">
        <f t="shared" si="4"/>
        <v>{"dy":11,"sl":1,"id":"Actor1141m","stats":{"tr":3,"trp":6,"str":0,"dex":15,"int":0,"vit":0,"train":0,"wgGr0":0,"wgGr1":0,"wgGr2":0,"wgGr3":18,"wgLk":181}}</v>
      </c>
      <c r="Z22">
        <v>21</v>
      </c>
      <c r="AA22" t="s">
        <v>361</v>
      </c>
      <c r="AC22">
        <v>21</v>
      </c>
      <c r="AD22">
        <v>172</v>
      </c>
    </row>
    <row r="23" spans="1:30">
      <c r="A23">
        <v>11</v>
      </c>
      <c r="B23">
        <v>2</v>
      </c>
      <c r="C23" t="str">
        <f t="shared" ca="1" si="0"/>
        <v>Actor3022m</v>
      </c>
      <c r="D23" t="str">
        <f>IF(ISBLANK(F23),"",
IFERROR(VLOOKUP(F23,[2]ActorTable!$A:$H,MATCH("이름참고",[2]ActorTable!$1:$1,0),0),"캐릭터없음"))</f>
        <v>간파울</v>
      </c>
      <c r="E23" t="str">
        <f t="shared" si="1"/>
        <v/>
      </c>
      <c r="F23" t="s">
        <v>341</v>
      </c>
      <c r="G23">
        <v>3</v>
      </c>
      <c r="H23">
        <v>6</v>
      </c>
      <c r="I23">
        <v>0</v>
      </c>
      <c r="J23">
        <v>0</v>
      </c>
      <c r="K23">
        <v>15</v>
      </c>
      <c r="L23">
        <v>0</v>
      </c>
      <c r="M23">
        <v>0</v>
      </c>
      <c r="N23">
        <v>0</v>
      </c>
      <c r="O23">
        <v>0</v>
      </c>
      <c r="P23">
        <v>0</v>
      </c>
      <c r="Q23">
        <v>18</v>
      </c>
      <c r="R23">
        <v>175</v>
      </c>
      <c r="S23" t="str">
        <f>IFERROR(VLOOKUP(R23,[2]WingLookTable!$A:$B,2,0),"캐릭터없음")</f>
        <v>Wing_DustMultiSineOtherFullSlow2</v>
      </c>
      <c r="T23">
        <f t="shared" ca="1" si="2"/>
        <v>360</v>
      </c>
      <c r="U2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v>
      </c>
      <c r="V23" t="str">
        <f t="shared" si="4"/>
        <v>{"dy":11,"sl":2,"id":"Actor0201m","stats":{"tr":3,"trp":6,"str":0,"dex":0,"int":15,"vit":0,"train":0,"wgGr0":0,"wgGr1":0,"wgGr2":0,"wgGr3":18,"wgLk":175}}</v>
      </c>
      <c r="Z23">
        <v>22</v>
      </c>
      <c r="AA23" t="s">
        <v>362</v>
      </c>
      <c r="AC23">
        <v>22</v>
      </c>
      <c r="AD23">
        <v>175</v>
      </c>
    </row>
    <row r="24" spans="1:30">
      <c r="A24">
        <v>12</v>
      </c>
      <c r="B24">
        <v>1</v>
      </c>
      <c r="C24" t="str">
        <f t="shared" ca="1" si="0"/>
        <v>Actor0007m</v>
      </c>
      <c r="D24" t="str">
        <f>IF(ISBLANK(F24),"",
IFERROR(VLOOKUP(F24,[2]ActorTable!$A:$H,MATCH("이름참고",[2]ActorTable!$1:$1,0),0),"캐릭터없음"))</f>
        <v/>
      </c>
      <c r="E24" t="str">
        <f t="shared" si="1"/>
        <v/>
      </c>
      <c r="G24">
        <v>3</v>
      </c>
      <c r="H24">
        <v>6</v>
      </c>
      <c r="I24">
        <v>0</v>
      </c>
      <c r="J24">
        <v>15</v>
      </c>
      <c r="K24">
        <v>0</v>
      </c>
      <c r="L24">
        <v>0</v>
      </c>
      <c r="M24">
        <v>0</v>
      </c>
      <c r="N24">
        <v>0</v>
      </c>
      <c r="O24">
        <v>0</v>
      </c>
      <c r="P24">
        <v>0</v>
      </c>
      <c r="Q24">
        <v>18</v>
      </c>
      <c r="R24">
        <v>214</v>
      </c>
      <c r="S24" t="str">
        <f>IFERROR(VLOOKUP(R24,[2]WingLookTable!$A:$B,2,0),"캐릭터없음")</f>
        <v>Wing_GrayStripeSineFullFast</v>
      </c>
      <c r="T24">
        <f t="shared" ca="1" si="2"/>
        <v>226</v>
      </c>
      <c r="U2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v>
      </c>
      <c r="V24" t="str">
        <f t="shared" si="4"/>
        <v>{"dy":12,"sl":1}</v>
      </c>
      <c r="Z24">
        <v>23</v>
      </c>
      <c r="AA24" t="s">
        <v>363</v>
      </c>
      <c r="AC24">
        <v>23</v>
      </c>
      <c r="AD24">
        <v>178</v>
      </c>
    </row>
    <row r="25" spans="1:30">
      <c r="A25">
        <v>12</v>
      </c>
      <c r="B25">
        <v>2</v>
      </c>
      <c r="C25" t="str">
        <f t="shared" ca="1" si="0"/>
        <v>Actor1109m</v>
      </c>
      <c r="D25" t="str">
        <f>IF(ISBLANK(F25),"",
IFERROR(VLOOKUP(F25,[2]ActorTable!$A:$H,MATCH("이름참고",[2]ActorTable!$1:$1,0),0),"캐릭터없음"))</f>
        <v/>
      </c>
      <c r="E25" t="str">
        <f t="shared" si="1"/>
        <v/>
      </c>
      <c r="G25">
        <v>3</v>
      </c>
      <c r="H25">
        <v>6</v>
      </c>
      <c r="I25">
        <v>0</v>
      </c>
      <c r="J25">
        <v>0</v>
      </c>
      <c r="K25">
        <v>15</v>
      </c>
      <c r="L25">
        <v>0</v>
      </c>
      <c r="M25">
        <v>0</v>
      </c>
      <c r="N25">
        <v>0</v>
      </c>
      <c r="O25">
        <v>0</v>
      </c>
      <c r="P25">
        <v>0</v>
      </c>
      <c r="Q25">
        <v>18</v>
      </c>
      <c r="R25">
        <v>321</v>
      </c>
      <c r="S25" t="str">
        <f>IFERROR(VLOOKUP(R25,[2]WingLookTable!$A:$B,2,0),"캐릭터없음")</f>
        <v>Wing_DustMultiOtherOtherOtherSlow</v>
      </c>
      <c r="T25">
        <f t="shared" ca="1" si="2"/>
        <v>121</v>
      </c>
      <c r="U2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v>
      </c>
      <c r="V25" t="str">
        <f t="shared" si="4"/>
        <v>{"dy":12,"sl":2}</v>
      </c>
      <c r="Z25">
        <v>24</v>
      </c>
      <c r="AA25" t="s">
        <v>364</v>
      </c>
      <c r="AC25">
        <v>24</v>
      </c>
      <c r="AD25">
        <v>181</v>
      </c>
    </row>
    <row r="26" spans="1:30">
      <c r="A26">
        <v>13</v>
      </c>
      <c r="B26">
        <v>1</v>
      </c>
      <c r="C26" t="str">
        <f t="shared" ca="1" si="0"/>
        <v>Actor1141m</v>
      </c>
      <c r="D26" t="str">
        <f>IF(ISBLANK(F26),"",
IFERROR(VLOOKUP(F26,[2]ActorTable!$A:$H,MATCH("이름참고",[2]ActorTable!$1:$1,0),0),"캐릭터없음"))</f>
        <v>프로토27</v>
      </c>
      <c r="E26" t="str">
        <f t="shared" si="1"/>
        <v/>
      </c>
      <c r="F26" t="s">
        <v>378</v>
      </c>
      <c r="G26">
        <v>3</v>
      </c>
      <c r="H26">
        <v>6</v>
      </c>
      <c r="I26">
        <v>0</v>
      </c>
      <c r="J26">
        <v>15</v>
      </c>
      <c r="K26">
        <v>0</v>
      </c>
      <c r="L26">
        <v>0</v>
      </c>
      <c r="M26">
        <v>0</v>
      </c>
      <c r="N26">
        <v>0</v>
      </c>
      <c r="O26">
        <v>0</v>
      </c>
      <c r="P26">
        <v>0</v>
      </c>
      <c r="Q26">
        <v>18</v>
      </c>
      <c r="R26">
        <v>211</v>
      </c>
      <c r="S26" t="str">
        <f>IFERROR(VLOOKUP(R26,[2]WingLookTable!$A:$B,2,0),"캐릭터없음")</f>
        <v>Wing_FireSinePatternFullSlow</v>
      </c>
      <c r="T26">
        <f t="shared" ca="1" si="2"/>
        <v>193</v>
      </c>
      <c r="U2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v>
      </c>
      <c r="V26" t="str">
        <f t="shared" si="4"/>
        <v>{"dy":13,"sl":1,"id":"Actor1216m","stats":{"tr":3,"trp":6,"str":0,"dex":15,"int":0,"vit":0,"train":0,"wgGr0":0,"wgGr1":0,"wgGr2":0,"wgGr3":18,"wgLk":211}}</v>
      </c>
      <c r="Z26">
        <v>25</v>
      </c>
      <c r="AA26" t="s">
        <v>365</v>
      </c>
      <c r="AC26">
        <v>25</v>
      </c>
      <c r="AD26">
        <v>184</v>
      </c>
    </row>
    <row r="27" spans="1:30">
      <c r="A27">
        <v>13</v>
      </c>
      <c r="B27">
        <v>2</v>
      </c>
      <c r="C27" t="str">
        <f t="shared" ca="1" si="0"/>
        <v>Actor1216m</v>
      </c>
      <c r="D27" t="str">
        <f>IF(ISBLANK(F27),"",
IFERROR(VLOOKUP(F27,[2]ActorTable!$A:$H,MATCH("이름참고",[2]ActorTable!$1:$1,0),0),"캐릭터없음"))</f>
        <v>프리스</v>
      </c>
      <c r="E27" t="str">
        <f t="shared" si="1"/>
        <v/>
      </c>
      <c r="F27" t="s">
        <v>402</v>
      </c>
      <c r="G27">
        <v>3</v>
      </c>
      <c r="H27">
        <v>6</v>
      </c>
      <c r="I27">
        <v>0</v>
      </c>
      <c r="J27">
        <v>0</v>
      </c>
      <c r="K27">
        <v>15</v>
      </c>
      <c r="L27">
        <v>0</v>
      </c>
      <c r="M27">
        <v>0</v>
      </c>
      <c r="N27">
        <v>0</v>
      </c>
      <c r="O27">
        <v>0</v>
      </c>
      <c r="P27">
        <v>0</v>
      </c>
      <c r="Q27">
        <v>18</v>
      </c>
      <c r="R27">
        <v>223</v>
      </c>
      <c r="S27" t="str">
        <f>IFERROR(VLOOKUP(R27,[2]WingLookTable!$A:$B,2,0),"캐릭터없음")</f>
        <v>Wing_MultiFullOtherFullFast</v>
      </c>
      <c r="T27">
        <f t="shared" ca="1" si="2"/>
        <v>211</v>
      </c>
      <c r="U2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v>
      </c>
      <c r="V27" t="str">
        <f t="shared" si="4"/>
        <v>{"dy":13,"sl":2,"id":"Actor0125m","stats":{"tr":3,"trp":6,"str":0,"dex":0,"int":15,"vit":0,"train":0,"wgGr0":0,"wgGr1":0,"wgGr2":0,"wgGr3":18,"wgLk":223}}</v>
      </c>
      <c r="Z27">
        <v>26</v>
      </c>
      <c r="AA27" t="s">
        <v>366</v>
      </c>
      <c r="AC27">
        <v>26</v>
      </c>
      <c r="AD27">
        <v>187</v>
      </c>
    </row>
    <row r="28" spans="1:30">
      <c r="A28">
        <v>14</v>
      </c>
      <c r="B28">
        <v>1</v>
      </c>
      <c r="C28" t="str">
        <f t="shared" ca="1" si="0"/>
        <v>Actor0240m</v>
      </c>
      <c r="D28" t="str">
        <f>IF(ISBLANK(F28),"",
IFERROR(VLOOKUP(F28,[2]ActorTable!$A:$H,MATCH("이름참고",[2]ActorTable!$1:$1,0),0),"캐릭터없음"))</f>
        <v>클레타</v>
      </c>
      <c r="E28" t="str">
        <f t="shared" si="1"/>
        <v/>
      </c>
      <c r="F28" t="s">
        <v>403</v>
      </c>
      <c r="G28">
        <v>3</v>
      </c>
      <c r="H28">
        <v>6</v>
      </c>
      <c r="I28">
        <v>0</v>
      </c>
      <c r="J28">
        <v>0</v>
      </c>
      <c r="K28">
        <v>15</v>
      </c>
      <c r="L28">
        <v>0</v>
      </c>
      <c r="M28">
        <v>0</v>
      </c>
      <c r="N28">
        <v>0</v>
      </c>
      <c r="O28">
        <v>0</v>
      </c>
      <c r="P28">
        <v>0</v>
      </c>
      <c r="Q28">
        <v>18</v>
      </c>
      <c r="R28">
        <v>101</v>
      </c>
      <c r="S28" t="str">
        <f>IFERROR(VLOOKUP(R28,[2]WingLookTable!$A:$B,2,0),"캐릭터없음")</f>
        <v>Wing_BlackFullSineStripeFast</v>
      </c>
      <c r="T28">
        <f t="shared" ca="1" si="2"/>
        <v>288</v>
      </c>
      <c r="U2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v>
      </c>
      <c r="V28" t="str">
        <f t="shared" si="4"/>
        <v>{"dy":14,"sl":1,"id":"Actor0240m","stats":{"tr":3,"trp":6,"str":0,"dex":0,"int":15,"vit":0,"train":0,"wgGr0":0,"wgGr1":0,"wgGr2":0,"wgGr3":18,"wgLk":101}}</v>
      </c>
      <c r="Z28">
        <v>27</v>
      </c>
      <c r="AA28" t="s">
        <v>367</v>
      </c>
      <c r="AC28">
        <v>27</v>
      </c>
      <c r="AD28">
        <v>190</v>
      </c>
    </row>
    <row r="29" spans="1:30">
      <c r="A29">
        <v>14</v>
      </c>
      <c r="B29">
        <v>2</v>
      </c>
      <c r="C29" t="str">
        <f t="shared" ca="1" si="0"/>
        <v>Actor0037m</v>
      </c>
      <c r="D29" t="str">
        <f>IF(ISBLANK(F29),"",
IFERROR(VLOOKUP(F29,[2]ActorTable!$A:$H,MATCH("이름참고",[2]ActorTable!$1:$1,0),0),"캐릭터없음"))</f>
        <v>테이슨</v>
      </c>
      <c r="E29" t="str">
        <f t="shared" si="1"/>
        <v/>
      </c>
      <c r="F29" t="s">
        <v>407</v>
      </c>
      <c r="G29">
        <v>3</v>
      </c>
      <c r="H29">
        <v>6</v>
      </c>
      <c r="I29">
        <v>0</v>
      </c>
      <c r="J29">
        <v>15</v>
      </c>
      <c r="K29">
        <v>0</v>
      </c>
      <c r="L29">
        <v>0</v>
      </c>
      <c r="M29">
        <v>0</v>
      </c>
      <c r="N29">
        <v>0</v>
      </c>
      <c r="O29">
        <v>0</v>
      </c>
      <c r="P29">
        <v>0</v>
      </c>
      <c r="Q29">
        <v>18</v>
      </c>
      <c r="R29">
        <v>125</v>
      </c>
      <c r="S29" t="str">
        <f>IFERROR(VLOOKUP(R29,[2]WingLookTable!$A:$B,2,0),"캐릭터없음")</f>
        <v>Wing_CyanOtherBeeOtherSlow</v>
      </c>
      <c r="T29">
        <f t="shared" ca="1" si="2"/>
        <v>260</v>
      </c>
      <c r="U2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29" t="str">
        <f t="shared" si="4"/>
        <v>{"dy":14,"sl":2,"id":"Actor1108m","stats":{"tr":3,"trp":6,"str":0,"dex":15,"int":0,"vit":0,"train":0,"wgGr0":0,"wgGr1":0,"wgGr2":0,"wgGr3":18,"wgLk":125}}</v>
      </c>
      <c r="Z29">
        <v>28</v>
      </c>
      <c r="AA29" t="s">
        <v>368</v>
      </c>
      <c r="AC29">
        <v>28</v>
      </c>
      <c r="AD29">
        <v>193</v>
      </c>
    </row>
    <row r="30" spans="1:30">
      <c r="A30">
        <v>15</v>
      </c>
      <c r="B30">
        <v>1</v>
      </c>
      <c r="C30" t="str">
        <f t="shared" ca="1" si="0"/>
        <v>Actor0007m</v>
      </c>
      <c r="D30" t="str">
        <f>IF(ISBLANK(F30),"",
IFERROR(VLOOKUP(F30,[2]ActorTable!$A:$H,MATCH("이름참고",[2]ActorTable!$1:$1,0),0),"캐릭터없음"))</f>
        <v>닉스</v>
      </c>
      <c r="E30" t="str">
        <f t="shared" si="1"/>
        <v/>
      </c>
      <c r="F30" t="s">
        <v>410</v>
      </c>
      <c r="G30">
        <v>3</v>
      </c>
      <c r="H30">
        <v>6</v>
      </c>
      <c r="I30">
        <v>0</v>
      </c>
      <c r="J30">
        <v>0</v>
      </c>
      <c r="K30">
        <v>15</v>
      </c>
      <c r="L30">
        <v>0</v>
      </c>
      <c r="M30">
        <v>0</v>
      </c>
      <c r="N30">
        <v>0</v>
      </c>
      <c r="O30">
        <v>0</v>
      </c>
      <c r="P30">
        <v>0</v>
      </c>
      <c r="Q30">
        <v>18</v>
      </c>
      <c r="R30">
        <v>372</v>
      </c>
      <c r="S30" t="str">
        <f>IFERROR(VLOOKUP(R30,[2]WingLookTable!$A:$B,2,0),"캐릭터없음")</f>
        <v>Wing_WhiteFullNoiseOtherFast</v>
      </c>
      <c r="T30">
        <f t="shared" ca="1" si="2"/>
        <v>154</v>
      </c>
      <c r="U3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0" t="str">
        <f t="shared" si="4"/>
        <v>{"dy":15,"sl":1,"id":"Actor1109m","stats":{"tr":3,"trp":6,"str":0,"dex":0,"int":15,"vit":0,"train":0,"wgGr0":0,"wgGr1":0,"wgGr2":0,"wgGr3":18,"wgLk":372}}</v>
      </c>
      <c r="Z30">
        <v>29</v>
      </c>
      <c r="AA30" t="s">
        <v>369</v>
      </c>
      <c r="AC30">
        <v>29</v>
      </c>
      <c r="AD30">
        <v>196</v>
      </c>
    </row>
    <row r="31" spans="1:30">
      <c r="A31">
        <v>15</v>
      </c>
      <c r="B31">
        <v>2</v>
      </c>
      <c r="C31" t="str">
        <f t="shared" ca="1" si="0"/>
        <v>Actor2010m</v>
      </c>
      <c r="D31" t="str">
        <f>IF(ISBLANK(F31),"",
IFERROR(VLOOKUP(F31,[2]ActorTable!$A:$H,MATCH("이름참고",[2]ActorTable!$1:$1,0),0),"캐릭터없음"))</f>
        <v>슬로니카</v>
      </c>
      <c r="E31" t="str">
        <f t="shared" si="1"/>
        <v/>
      </c>
      <c r="F31" t="s">
        <v>408</v>
      </c>
      <c r="G31">
        <v>3</v>
      </c>
      <c r="H31">
        <v>6</v>
      </c>
      <c r="I31">
        <v>0</v>
      </c>
      <c r="J31">
        <v>0</v>
      </c>
      <c r="K31">
        <v>15</v>
      </c>
      <c r="L31">
        <v>0</v>
      </c>
      <c r="M31">
        <v>0</v>
      </c>
      <c r="N31">
        <v>0</v>
      </c>
      <c r="O31">
        <v>0</v>
      </c>
      <c r="P31">
        <v>0</v>
      </c>
      <c r="Q31">
        <v>18</v>
      </c>
      <c r="R31">
        <v>366</v>
      </c>
      <c r="S31" t="str">
        <f>IFERROR(VLOOKUP(R31,[2]WingLookTable!$A:$B,2,0),"캐릭터없음")</f>
        <v>Wing_RedNoiseNoiseOtherFast</v>
      </c>
      <c r="T31">
        <f t="shared" ca="1" si="2"/>
        <v>260</v>
      </c>
      <c r="U3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1" t="str">
        <f t="shared" si="4"/>
        <v>{"dy":15,"sl":2,"id":"Actor3114m","stats":{"tr":3,"trp":6,"str":0,"dex":0,"int":15,"vit":0,"train":0,"wgGr0":0,"wgGr1":0,"wgGr2":0,"wgGr3":18,"wgLk":366}}</v>
      </c>
      <c r="Z31">
        <v>30</v>
      </c>
      <c r="AA31" t="s">
        <v>370</v>
      </c>
      <c r="AC31">
        <v>30</v>
      </c>
      <c r="AD31">
        <v>199</v>
      </c>
    </row>
    <row r="32" spans="1:30">
      <c r="A32">
        <v>16</v>
      </c>
      <c r="B32">
        <v>1</v>
      </c>
      <c r="C32" t="str">
        <f t="shared" ca="1" si="0"/>
        <v>Actor1005m</v>
      </c>
      <c r="D32" t="str">
        <f>IF(ISBLANK(F32),"",
IFERROR(VLOOKUP(F32,[2]ActorTable!$A:$H,MATCH("이름참고",[2]ActorTable!$1:$1,0),0),"캐릭터없음"))</f>
        <v>간파울</v>
      </c>
      <c r="E32" t="str">
        <f t="shared" si="1"/>
        <v/>
      </c>
      <c r="F32" t="s">
        <v>406</v>
      </c>
      <c r="G32">
        <v>3</v>
      </c>
      <c r="H32">
        <v>6</v>
      </c>
      <c r="I32">
        <v>0</v>
      </c>
      <c r="J32">
        <v>15</v>
      </c>
      <c r="K32">
        <v>0</v>
      </c>
      <c r="L32">
        <v>0</v>
      </c>
      <c r="M32">
        <v>0</v>
      </c>
      <c r="N32">
        <v>0</v>
      </c>
      <c r="O32">
        <v>0</v>
      </c>
      <c r="P32">
        <v>0</v>
      </c>
      <c r="Q32">
        <v>18</v>
      </c>
      <c r="R32">
        <v>276</v>
      </c>
      <c r="S32" t="str">
        <f>IFERROR(VLOOKUP(R32,[2]WingLookTable!$A:$B,2,0),"캐릭터없음")</f>
        <v>Wing_WhiteSineNoiseFullFast</v>
      </c>
      <c r="T32">
        <f t="shared" ca="1" si="2"/>
        <v>309</v>
      </c>
      <c r="U3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2" t="str">
        <f t="shared" si="4"/>
        <v>{"dy":16,"sl":1,"id":"Actor0201m","stats":{"tr":3,"trp":6,"str":0,"dex":15,"int":0,"vit":0,"train":0,"wgGr0":0,"wgGr1":0,"wgGr2":0,"wgGr3":18,"wgLk":276}}</v>
      </c>
      <c r="AC32">
        <v>31</v>
      </c>
      <c r="AD32">
        <v>202</v>
      </c>
    </row>
    <row r="33" spans="1:30">
      <c r="A33">
        <v>16</v>
      </c>
      <c r="B33">
        <v>2</v>
      </c>
      <c r="C33" t="str">
        <f t="shared" ca="1" si="0"/>
        <v>Actor0104m</v>
      </c>
      <c r="D33" t="str">
        <f>IF(ISBLANK(F33),"",
IFERROR(VLOOKUP(F33,[2]ActorTable!$A:$H,MATCH("이름참고",[2]ActorTable!$1:$1,0),0),"캐릭터없음"))</f>
        <v>카츄진</v>
      </c>
      <c r="E33" t="str">
        <f t="shared" si="1"/>
        <v/>
      </c>
      <c r="F33" t="s">
        <v>384</v>
      </c>
      <c r="G33">
        <v>3</v>
      </c>
      <c r="H33">
        <v>6</v>
      </c>
      <c r="I33">
        <v>0</v>
      </c>
      <c r="J33">
        <v>0</v>
      </c>
      <c r="K33">
        <v>15</v>
      </c>
      <c r="L33">
        <v>0</v>
      </c>
      <c r="M33">
        <v>0</v>
      </c>
      <c r="N33">
        <v>0</v>
      </c>
      <c r="O33">
        <v>0</v>
      </c>
      <c r="P33">
        <v>0</v>
      </c>
      <c r="Q33">
        <v>18</v>
      </c>
      <c r="R33">
        <v>248</v>
      </c>
      <c r="S33" t="str">
        <f>IFERROR(VLOOKUP(R33,[2]WingLookTable!$A:$B,2,0),"캐릭터없음")</f>
        <v>Wing_RedOtherOtherFullFast</v>
      </c>
      <c r="T33">
        <f t="shared" ca="1" si="2"/>
        <v>157</v>
      </c>
      <c r="U3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3" t="str">
        <f t="shared" si="4"/>
        <v>{"dy":16,"sl":2,"id":"Actor3117m","stats":{"tr":3,"trp":6,"str":0,"dex":0,"int":15,"vit":0,"train":0,"wgGr0":0,"wgGr1":0,"wgGr2":0,"wgGr3":18,"wgLk":248}}</v>
      </c>
      <c r="AC33">
        <v>32</v>
      </c>
      <c r="AD33">
        <v>205</v>
      </c>
    </row>
    <row r="34" spans="1:30">
      <c r="A34">
        <v>17</v>
      </c>
      <c r="B34">
        <v>1</v>
      </c>
      <c r="C34" t="str">
        <f t="shared" ref="C34:C64" ca="1" si="5">VLOOKUP(RANDBETWEEN(1,COUNTA(Z:Z)-1),Z:AA,2,0)</f>
        <v>Actor2010m</v>
      </c>
      <c r="D34" t="str">
        <f>IF(ISBLANK(F34),"",
IFERROR(VLOOKUP(F34,[2]ActorTable!$A:$H,MATCH("이름참고",[2]ActorTable!$1:$1,0),0),"캐릭터없음"))</f>
        <v>라무무</v>
      </c>
      <c r="E34" t="str">
        <f t="shared" si="1"/>
        <v/>
      </c>
      <c r="F34" t="s">
        <v>404</v>
      </c>
      <c r="G34">
        <v>3</v>
      </c>
      <c r="H34">
        <v>6</v>
      </c>
      <c r="I34">
        <v>0</v>
      </c>
      <c r="J34">
        <v>15</v>
      </c>
      <c r="K34">
        <v>0</v>
      </c>
      <c r="L34">
        <v>0</v>
      </c>
      <c r="M34">
        <v>0</v>
      </c>
      <c r="N34">
        <v>0</v>
      </c>
      <c r="O34">
        <v>0</v>
      </c>
      <c r="P34">
        <v>0</v>
      </c>
      <c r="Q34">
        <v>18</v>
      </c>
      <c r="R34">
        <v>172</v>
      </c>
      <c r="S34" t="str">
        <f>IFERROR(VLOOKUP(R34,[2]WingLookTable!$A:$B,2,0),"캐릭터없음")</f>
        <v>Wing_DustMultiSineOtherFullSlow</v>
      </c>
      <c r="T34">
        <f t="shared" ref="T34:T64" ca="1" si="6">VLOOKUP(RANDBETWEEN(1,COUNTA(AC:AC)-1),AC:AD,2,0)</f>
        <v>133</v>
      </c>
      <c r="U3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4" t="str">
        <f t="shared" ref="V34:V64" si="7">"{"""&amp;A$1&amp;""":"&amp;A34
&amp;","""&amp;B$1&amp;""":"&amp;B34
&amp;IF(LEN(F34)=0,"",","""&amp;F$1&amp;""":"""&amp;F34&amp;"""")
&amp;IF(LEN(F34)=0,"",",""stats"":{")
&amp;IF(LEN(F34)=0,"",""""&amp;G$1&amp;""":"&amp;G34)
&amp;IF(LEN(F34)=0,"",","""&amp;H$1&amp;""":"&amp;H34)
&amp;IF(LEN(F34)=0,"",","""&amp;I$1&amp;""":"&amp;I34)
&amp;IF(LEN(F34)=0,"",","""&amp;J$1&amp;""":"&amp;J34)
&amp;IF(LEN(F34)=0,"",","""&amp;K$1&amp;""":"&amp;K34)
&amp;IF(LEN(F34)=0,"",","""&amp;L$1&amp;""":"&amp;L34)
&amp;IF(LEN(F34)=0,"",","""&amp;M$1&amp;""":"&amp;M34)
&amp;IF(LEN(F34)=0,"",","""&amp;N$1&amp;""":"&amp;N34)
&amp;IF(LEN(F34)=0,"",","""&amp;O$1&amp;""":"&amp;O34)
&amp;IF(LEN(F34)=0,"",","""&amp;P$1&amp;""":"&amp;P34)
&amp;IF(LEN(F34)=0,"",","""&amp;Q$1&amp;""":"&amp;Q34)
&amp;IF(LEN(F34)=0,"",","""&amp;R$1&amp;""":"&amp;R34)
&amp;IF(LEN(F34)=0,"","}")&amp;"}"</f>
        <v>{"dy":17,"sl":1,"id":"Actor3231m","stats":{"tr":3,"trp":6,"str":0,"dex":15,"int":0,"vit":0,"train":0,"wgGr0":0,"wgGr1":0,"wgGr2":0,"wgGr3":18,"wgLk":172}}</v>
      </c>
      <c r="AC34">
        <v>33</v>
      </c>
      <c r="AD34">
        <v>208</v>
      </c>
    </row>
    <row r="35" spans="1:30">
      <c r="A35">
        <v>17</v>
      </c>
      <c r="B35">
        <v>2</v>
      </c>
      <c r="C35" t="str">
        <f t="shared" ca="1" si="5"/>
        <v>Actor3117m</v>
      </c>
      <c r="D35" t="str">
        <f>IF(ISBLANK(F35),"",
IFERROR(VLOOKUP(F35,[2]ActorTable!$A:$H,MATCH("이름참고",[2]ActorTable!$1:$1,0),0),"캐릭터없음"))</f>
        <v>원더</v>
      </c>
      <c r="E35" t="str">
        <f t="shared" si="1"/>
        <v/>
      </c>
      <c r="F35" t="s">
        <v>411</v>
      </c>
      <c r="G35">
        <v>3</v>
      </c>
      <c r="H35">
        <v>6</v>
      </c>
      <c r="I35">
        <v>0</v>
      </c>
      <c r="J35">
        <v>0</v>
      </c>
      <c r="K35">
        <v>15</v>
      </c>
      <c r="L35">
        <v>0</v>
      </c>
      <c r="M35">
        <v>0</v>
      </c>
      <c r="N35">
        <v>0</v>
      </c>
      <c r="O35">
        <v>0</v>
      </c>
      <c r="P35">
        <v>0</v>
      </c>
      <c r="Q35">
        <v>18</v>
      </c>
      <c r="R35">
        <v>360</v>
      </c>
      <c r="S35" t="str">
        <f>IFERROR(VLOOKUP(R35,[2]WingLookTable!$A:$B,2,0),"캐릭터없음")</f>
        <v>Wing_MultiFullSineStripeSlow</v>
      </c>
      <c r="T35">
        <f t="shared" ca="1" si="6"/>
        <v>214</v>
      </c>
      <c r="U3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5" t="str">
        <f t="shared" si="7"/>
        <v>{"dy":17,"sl":2,"id":"Actor2128m","stats":{"tr":3,"trp":6,"str":0,"dex":0,"int":15,"vit":0,"train":0,"wgGr0":0,"wgGr1":0,"wgGr2":0,"wgGr3":18,"wgLk":360}}</v>
      </c>
      <c r="AC35">
        <v>34</v>
      </c>
      <c r="AD35">
        <v>211</v>
      </c>
    </row>
    <row r="36" spans="1:30">
      <c r="A36">
        <v>18</v>
      </c>
      <c r="B36">
        <v>1</v>
      </c>
      <c r="C36" t="str">
        <f t="shared" ca="1" si="5"/>
        <v>Actor3021m</v>
      </c>
      <c r="D36" t="str">
        <f>IF(ISBLANK(F36),"",
IFERROR(VLOOKUP(F36,[2]ActorTable!$A:$H,MATCH("이름참고",[2]ActorTable!$1:$1,0),0),"캐릭터없음"))</f>
        <v>니엘</v>
      </c>
      <c r="E36" t="str">
        <f t="shared" si="1"/>
        <v/>
      </c>
      <c r="F36" t="s">
        <v>405</v>
      </c>
      <c r="G36">
        <v>3</v>
      </c>
      <c r="H36">
        <v>6</v>
      </c>
      <c r="I36">
        <v>0</v>
      </c>
      <c r="J36">
        <v>15</v>
      </c>
      <c r="K36">
        <v>0</v>
      </c>
      <c r="L36">
        <v>0</v>
      </c>
      <c r="M36">
        <v>0</v>
      </c>
      <c r="N36">
        <v>0</v>
      </c>
      <c r="O36">
        <v>0</v>
      </c>
      <c r="P36">
        <v>0</v>
      </c>
      <c r="Q36">
        <v>18</v>
      </c>
      <c r="R36">
        <v>163</v>
      </c>
      <c r="S36" t="str">
        <f>IFERROR(VLOOKUP(R36,[2]WingLookTable!$A:$B,2,0),"캐릭터없음")</f>
        <v>Wing_DustGreenSineOtherFullFast</v>
      </c>
      <c r="T36">
        <f t="shared" ca="1" si="6"/>
        <v>356</v>
      </c>
      <c r="U3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6" t="str">
        <f t="shared" si="7"/>
        <v>{"dy":18,"sl":1,"id":"Actor2238m","stats":{"tr":3,"trp":6,"str":0,"dex":15,"int":0,"vit":0,"train":0,"wgGr0":0,"wgGr1":0,"wgGr2":0,"wgGr3":18,"wgLk":163}}</v>
      </c>
      <c r="AC36">
        <v>35</v>
      </c>
      <c r="AD36">
        <v>214</v>
      </c>
    </row>
    <row r="37" spans="1:30">
      <c r="A37">
        <v>18</v>
      </c>
      <c r="B37">
        <v>2</v>
      </c>
      <c r="C37" t="str">
        <f t="shared" ca="1" si="5"/>
        <v>Actor3022m</v>
      </c>
      <c r="D37" t="str">
        <f>IF(ISBLANK(F37),"",
IFERROR(VLOOKUP(F37,[2]ActorTable!$A:$H,MATCH("이름참고",[2]ActorTable!$1:$1,0),0),"캐릭터없음"))</f>
        <v>오비우스</v>
      </c>
      <c r="E37" t="str">
        <f>IF(AND(B37=1,NOT(ISBLANK(F37))),
IF(F37=F39,"같음",""),"")</f>
        <v/>
      </c>
      <c r="F37" t="s">
        <v>379</v>
      </c>
      <c r="G37">
        <v>3</v>
      </c>
      <c r="H37">
        <v>6</v>
      </c>
      <c r="I37">
        <v>0</v>
      </c>
      <c r="J37">
        <v>0</v>
      </c>
      <c r="K37">
        <v>15</v>
      </c>
      <c r="L37">
        <v>0</v>
      </c>
      <c r="M37">
        <v>0</v>
      </c>
      <c r="N37">
        <v>0</v>
      </c>
      <c r="O37">
        <v>0</v>
      </c>
      <c r="P37">
        <v>0</v>
      </c>
      <c r="Q37">
        <v>18</v>
      </c>
      <c r="R37">
        <v>272</v>
      </c>
      <c r="S37" t="str">
        <f>IFERROR(VLOOKUP(R37,[2]WingLookTable!$A:$B,2,0),"캐릭터없음")</f>
        <v>Wing_WhiteNoiseOtherFullFast</v>
      </c>
      <c r="T37">
        <f t="shared" ca="1" si="6"/>
        <v>226</v>
      </c>
      <c r="U3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7" t="str">
        <f t="shared" si="7"/>
        <v>{"dy":18,"sl":2,"id":"Actor1141m","stats":{"tr":3,"trp":6,"str":0,"dex":0,"int":15,"vit":0,"train":0,"wgGr0":0,"wgGr1":0,"wgGr2":0,"wgGr3":18,"wgLk":272}}</v>
      </c>
      <c r="AC37">
        <v>36</v>
      </c>
      <c r="AD37">
        <v>217</v>
      </c>
    </row>
    <row r="38" spans="1:30">
      <c r="A38">
        <v>18</v>
      </c>
      <c r="B38">
        <v>3</v>
      </c>
      <c r="C38" t="str">
        <f t="shared" ca="1" si="5"/>
        <v>Actor0201m</v>
      </c>
      <c r="D38" t="str">
        <f>IF(ISBLANK(F38),"",
IFERROR(VLOOKUP(F38,[2]ActorTable!$A:$H,MATCH("이름참고",[2]ActorTable!$1:$1,0),0),"캐릭터없음"))</f>
        <v>젤리아</v>
      </c>
      <c r="E38" t="str">
        <f>IF(AND(B38=1,NOT(ISBLANK(F38))),
IF(F38=F40,"같음",""),"")</f>
        <v/>
      </c>
      <c r="F38" t="s">
        <v>409</v>
      </c>
      <c r="G38">
        <v>3</v>
      </c>
      <c r="H38">
        <v>6</v>
      </c>
      <c r="I38">
        <v>0</v>
      </c>
      <c r="J38">
        <v>15</v>
      </c>
      <c r="K38">
        <v>0</v>
      </c>
      <c r="L38">
        <v>0</v>
      </c>
      <c r="M38">
        <v>0</v>
      </c>
      <c r="N38">
        <v>0</v>
      </c>
      <c r="O38">
        <v>0</v>
      </c>
      <c r="P38">
        <v>0</v>
      </c>
      <c r="Q38">
        <v>18</v>
      </c>
      <c r="R38">
        <v>178</v>
      </c>
      <c r="S38" t="str">
        <f>IFERROR(VLOOKUP(R38,[2]WingLookTable!$A:$B,2,0),"캐릭터없음")</f>
        <v>Wing_DustMultiSineSineFullFast</v>
      </c>
      <c r="T38">
        <f t="shared" ca="1" si="6"/>
        <v>312</v>
      </c>
      <c r="U38" t="str">
        <f t="shared" ref="U38" ca="1" si="8">IF(ROW()=2,V38,OFFSET(U38,-1,0)&amp;IF(LEN(V38)=0,"",","&amp;V38))</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8" t="str">
        <f t="shared" si="7"/>
        <v>{"dy":18,"sl":3,"id":"Actor1005m","stats":{"tr":3,"trp":6,"str":0,"dex":15,"int":0,"vit":0,"train":0,"wgGr0":0,"wgGr1":0,"wgGr2":0,"wgGr3":18,"wgLk":178}}</v>
      </c>
      <c r="AC38">
        <v>37</v>
      </c>
      <c r="AD38">
        <v>220</v>
      </c>
    </row>
    <row r="39" spans="1:30">
      <c r="A39">
        <v>19</v>
      </c>
      <c r="B39">
        <v>1</v>
      </c>
      <c r="C39" t="str">
        <f t="shared" ca="1" si="5"/>
        <v>Actor2011m</v>
      </c>
      <c r="D39" t="str">
        <f>IF(ISBLANK(F39),"",
IFERROR(VLOOKUP(F39,[2]ActorTable!$A:$H,MATCH("이름참고",[2]ActorTable!$1:$1,0),0),"캐릭터없음"))</f>
        <v>카츄진</v>
      </c>
      <c r="E39" t="str">
        <f t="shared" ref="E39:E64" si="9">IF(AND(B39=1,NOT(ISBLANK(F39))),
IF(F39=F40,"같음",""),"")</f>
        <v/>
      </c>
      <c r="F39" t="s">
        <v>355</v>
      </c>
      <c r="G39">
        <v>3</v>
      </c>
      <c r="H39">
        <v>6</v>
      </c>
      <c r="I39">
        <v>0</v>
      </c>
      <c r="J39">
        <v>15</v>
      </c>
      <c r="K39">
        <v>0</v>
      </c>
      <c r="L39">
        <v>0</v>
      </c>
      <c r="M39">
        <v>0</v>
      </c>
      <c r="N39">
        <v>0</v>
      </c>
      <c r="O39">
        <v>0</v>
      </c>
      <c r="P39">
        <v>0</v>
      </c>
      <c r="Q39">
        <v>18</v>
      </c>
      <c r="R39">
        <v>321</v>
      </c>
      <c r="S39" t="str">
        <f>IFERROR(VLOOKUP(R39,[2]WingLookTable!$A:$B,2,0),"캐릭터없음")</f>
        <v>Wing_DustMultiOtherOtherOtherSlow</v>
      </c>
      <c r="T39">
        <f t="shared" ca="1" si="6"/>
        <v>226</v>
      </c>
      <c r="U3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v>
      </c>
      <c r="V39" t="str">
        <f t="shared" si="7"/>
        <v>{"dy":19,"sl":1,"id":"Actor3117m","stats":{"tr":3,"trp":6,"str":0,"dex":15,"int":0,"vit":0,"train":0,"wgGr0":0,"wgGr1":0,"wgGr2":0,"wgGr3":18,"wgLk":321}}</v>
      </c>
      <c r="AC39">
        <v>38</v>
      </c>
      <c r="AD39">
        <v>223</v>
      </c>
    </row>
    <row r="40" spans="1:30">
      <c r="A40">
        <v>19</v>
      </c>
      <c r="B40">
        <v>2</v>
      </c>
      <c r="C40" t="str">
        <f t="shared" ca="1" si="5"/>
        <v>Actor2010m</v>
      </c>
      <c r="D40" t="str">
        <f>IF(ISBLANK(F40),"",
IFERROR(VLOOKUP(F40,[2]ActorTable!$A:$H,MATCH("이름참고",[2]ActorTable!$1:$1,0),0),"캐릭터없음"))</f>
        <v>베이</v>
      </c>
      <c r="E40" t="str">
        <f t="shared" si="9"/>
        <v/>
      </c>
      <c r="F40" t="s">
        <v>344</v>
      </c>
      <c r="G40">
        <v>3</v>
      </c>
      <c r="H40">
        <v>6</v>
      </c>
      <c r="I40">
        <v>0</v>
      </c>
      <c r="J40">
        <v>0</v>
      </c>
      <c r="K40">
        <v>15</v>
      </c>
      <c r="L40">
        <v>0</v>
      </c>
      <c r="M40">
        <v>0</v>
      </c>
      <c r="N40">
        <v>0</v>
      </c>
      <c r="O40">
        <v>0</v>
      </c>
      <c r="P40">
        <v>0</v>
      </c>
      <c r="Q40">
        <v>18</v>
      </c>
      <c r="R40">
        <v>175</v>
      </c>
      <c r="S40" t="str">
        <f>IFERROR(VLOOKUP(R40,[2]WingLookTable!$A:$B,2,0),"캐릭터없음")</f>
        <v>Wing_DustMultiSineOtherFullSlow2</v>
      </c>
      <c r="T40">
        <f t="shared" ca="1" si="6"/>
        <v>125</v>
      </c>
      <c r="U4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v>
      </c>
      <c r="V40" t="str">
        <f t="shared" si="7"/>
        <v>{"dy":19,"sl":2,"id":"Actor0104m","stats":{"tr":3,"trp":6,"str":0,"dex":0,"int":15,"vit":0,"train":0,"wgGr0":0,"wgGr1":0,"wgGr2":0,"wgGr3":18,"wgLk":175}}</v>
      </c>
      <c r="AC40">
        <v>39</v>
      </c>
      <c r="AD40">
        <v>226</v>
      </c>
    </row>
    <row r="41" spans="1:30">
      <c r="A41">
        <v>20</v>
      </c>
      <c r="B41">
        <v>1</v>
      </c>
      <c r="C41" t="str">
        <f t="shared" ca="1" si="5"/>
        <v>Actor3231m</v>
      </c>
      <c r="D41" t="str">
        <f>IF(ISBLANK(F41),"",
IFERROR(VLOOKUP(F41,[2]ActorTable!$A:$H,MATCH("이름참고",[2]ActorTable!$1:$1,0),0),"캐릭터없음"))</f>
        <v>프로토27</v>
      </c>
      <c r="E41" t="str">
        <f t="shared" si="9"/>
        <v/>
      </c>
      <c r="F41" t="s">
        <v>413</v>
      </c>
      <c r="G41">
        <v>3</v>
      </c>
      <c r="H41">
        <v>6</v>
      </c>
      <c r="I41">
        <v>0</v>
      </c>
      <c r="J41">
        <v>15</v>
      </c>
      <c r="K41">
        <v>0</v>
      </c>
      <c r="L41">
        <v>0</v>
      </c>
      <c r="M41">
        <v>0</v>
      </c>
      <c r="N41">
        <v>0</v>
      </c>
      <c r="O41">
        <v>0</v>
      </c>
      <c r="P41">
        <v>0</v>
      </c>
      <c r="Q41">
        <v>18</v>
      </c>
      <c r="R41">
        <v>248</v>
      </c>
      <c r="S41" t="str">
        <f>IFERROR(VLOOKUP(R41,[2]WingLookTable!$A:$B,2,0),"캐릭터없음")</f>
        <v>Wing_RedOtherOtherFullFast</v>
      </c>
      <c r="T41">
        <f t="shared" ca="1" si="6"/>
        <v>137</v>
      </c>
      <c r="U4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v>
      </c>
      <c r="V41" t="str">
        <f t="shared" si="7"/>
        <v>{"dy":20,"sl":1,"id":"Actor1216m","stats":{"tr":3,"trp":6,"str":0,"dex":15,"int":0,"vit":0,"train":0,"wgGr0":0,"wgGr1":0,"wgGr2":0,"wgGr3":18,"wgLk":248}}</v>
      </c>
      <c r="AC41">
        <v>40</v>
      </c>
      <c r="AD41">
        <v>229</v>
      </c>
    </row>
    <row r="42" spans="1:30">
      <c r="A42">
        <v>20</v>
      </c>
      <c r="B42">
        <v>2</v>
      </c>
      <c r="C42" t="str">
        <f t="shared" ca="1" si="5"/>
        <v>Actor1002m</v>
      </c>
      <c r="D42" t="str">
        <f>IF(ISBLANK(F42),"",
IFERROR(VLOOKUP(F42,[2]ActorTable!$A:$H,MATCH("이름참고",[2]ActorTable!$1:$1,0),0),"캐릭터없음"))</f>
        <v>솔</v>
      </c>
      <c r="E42" t="str">
        <f t="shared" si="9"/>
        <v/>
      </c>
      <c r="F42" t="s">
        <v>414</v>
      </c>
      <c r="G42">
        <v>3</v>
      </c>
      <c r="H42">
        <v>6</v>
      </c>
      <c r="I42">
        <v>0</v>
      </c>
      <c r="J42">
        <v>0</v>
      </c>
      <c r="K42">
        <v>15</v>
      </c>
      <c r="L42">
        <v>0</v>
      </c>
      <c r="M42">
        <v>0</v>
      </c>
      <c r="N42">
        <v>0</v>
      </c>
      <c r="O42">
        <v>0</v>
      </c>
      <c r="P42">
        <v>0</v>
      </c>
      <c r="Q42">
        <v>18</v>
      </c>
      <c r="R42">
        <v>217</v>
      </c>
      <c r="S42" t="str">
        <f>IFERROR(VLOOKUP(R42,[2]WingLookTable!$A:$B,2,0),"캐릭터없음")</f>
        <v>Wing_GreenOtherSineFullFast</v>
      </c>
      <c r="T42">
        <f t="shared" ca="1" si="6"/>
        <v>125</v>
      </c>
      <c r="U4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v>
      </c>
      <c r="V42" t="str">
        <f t="shared" si="7"/>
        <v>{"dy":20,"sl":2,"id":"Actor2015m","stats":{"tr":3,"trp":6,"str":0,"dex":0,"int":15,"vit":0,"train":0,"wgGr0":0,"wgGr1":0,"wgGr2":0,"wgGr3":18,"wgLk":217}}</v>
      </c>
      <c r="AC42">
        <v>41</v>
      </c>
      <c r="AD42">
        <v>232</v>
      </c>
    </row>
    <row r="43" spans="1:30">
      <c r="A43">
        <v>21</v>
      </c>
      <c r="B43">
        <v>1</v>
      </c>
      <c r="C43" t="str">
        <f t="shared" ca="1" si="5"/>
        <v>Actor2011m</v>
      </c>
      <c r="D43" t="str">
        <f>IF(ISBLANK(F43),"",
IFERROR(VLOOKUP(F43,[2]ActorTable!$A:$H,MATCH("이름참고",[2]ActorTable!$1:$1,0),0),"캐릭터없음"))</f>
        <v>슬로니카</v>
      </c>
      <c r="E43" t="str">
        <f t="shared" si="9"/>
        <v/>
      </c>
      <c r="F43" t="s">
        <v>412</v>
      </c>
      <c r="G43">
        <v>3</v>
      </c>
      <c r="H43">
        <v>6</v>
      </c>
      <c r="I43">
        <v>0</v>
      </c>
      <c r="J43">
        <v>0</v>
      </c>
      <c r="K43">
        <v>15</v>
      </c>
      <c r="L43">
        <v>0</v>
      </c>
      <c r="M43">
        <v>0</v>
      </c>
      <c r="N43">
        <v>0</v>
      </c>
      <c r="O43">
        <v>0</v>
      </c>
      <c r="P43">
        <v>0</v>
      </c>
      <c r="Q43">
        <v>18</v>
      </c>
      <c r="R43">
        <v>157</v>
      </c>
      <c r="S43" t="str">
        <f>IFERROR(VLOOKUP(R43,[2]WingLookTable!$A:$B,2,0),"캐릭터없음")</f>
        <v>Wing_DustGreenPatternPatternStripeSlow</v>
      </c>
      <c r="T43">
        <f t="shared" ca="1" si="6"/>
        <v>137</v>
      </c>
      <c r="U4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v>
      </c>
      <c r="V43" t="str">
        <f t="shared" si="7"/>
        <v>{"dy":21,"sl":1,"id":"Actor3114m","stats":{"tr":3,"trp":6,"str":0,"dex":0,"int":15,"vit":0,"train":0,"wgGr0":0,"wgGr1":0,"wgGr2":0,"wgGr3":18,"wgLk":157}}</v>
      </c>
      <c r="AC43">
        <v>42</v>
      </c>
      <c r="AD43">
        <v>236</v>
      </c>
    </row>
    <row r="44" spans="1:30">
      <c r="A44">
        <v>21</v>
      </c>
      <c r="B44">
        <v>2</v>
      </c>
      <c r="C44" t="str">
        <f t="shared" ca="1" si="5"/>
        <v>Actor0125m</v>
      </c>
      <c r="D44" t="str">
        <f>IF(ISBLANK(F44),"",
IFERROR(VLOOKUP(F44,[2]ActorTable!$A:$H,MATCH("이름참고",[2]ActorTable!$1:$1,0),0),"캐릭터없음"))</f>
        <v>헤르윈</v>
      </c>
      <c r="E44" t="str">
        <f t="shared" si="9"/>
        <v/>
      </c>
      <c r="F44" t="s">
        <v>415</v>
      </c>
      <c r="G44">
        <v>3</v>
      </c>
      <c r="H44">
        <v>6</v>
      </c>
      <c r="I44">
        <v>0</v>
      </c>
      <c r="J44">
        <v>0</v>
      </c>
      <c r="K44">
        <v>15</v>
      </c>
      <c r="L44">
        <v>0</v>
      </c>
      <c r="M44">
        <v>0</v>
      </c>
      <c r="N44">
        <v>0</v>
      </c>
      <c r="O44">
        <v>0</v>
      </c>
      <c r="P44">
        <v>0</v>
      </c>
      <c r="Q44">
        <v>18</v>
      </c>
      <c r="R44">
        <v>151</v>
      </c>
      <c r="S44" t="str">
        <f>IFERROR(VLOOKUP(R44,[2]WingLookTable!$A:$B,2,0),"캐릭터없음")</f>
        <v>Wing_DustCyanSineOtherFullFast</v>
      </c>
      <c r="T44">
        <f t="shared" ca="1" si="6"/>
        <v>276</v>
      </c>
      <c r="U4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v>
      </c>
      <c r="V44" t="str">
        <f t="shared" si="7"/>
        <v>{"dy":21,"sl":2,"id":"Actor0007m","stats":{"tr":3,"trp":6,"str":0,"dex":0,"int":15,"vit":0,"train":0,"wgGr0":0,"wgGr1":0,"wgGr2":0,"wgGr3":18,"wgLk":151}}</v>
      </c>
      <c r="AC44">
        <v>43</v>
      </c>
      <c r="AD44">
        <v>240</v>
      </c>
    </row>
    <row r="45" spans="1:30">
      <c r="A45">
        <v>22</v>
      </c>
      <c r="B45">
        <v>1</v>
      </c>
      <c r="C45" t="str">
        <f t="shared" ca="1" si="5"/>
        <v>Actor3117m</v>
      </c>
      <c r="D45" t="str">
        <f>IF(ISBLANK(F45),"",
IFERROR(VLOOKUP(F45,[2]ActorTable!$A:$H,MATCH("이름참고",[2]ActorTable!$1:$1,0),0),"캐릭터없음"))</f>
        <v>라무무</v>
      </c>
      <c r="E45" t="str">
        <f t="shared" si="9"/>
        <v/>
      </c>
      <c r="F45" t="s">
        <v>416</v>
      </c>
      <c r="G45">
        <v>3</v>
      </c>
      <c r="H45">
        <v>6</v>
      </c>
      <c r="I45">
        <v>0</v>
      </c>
      <c r="J45">
        <v>10</v>
      </c>
      <c r="K45">
        <v>5</v>
      </c>
      <c r="L45">
        <v>0</v>
      </c>
      <c r="M45">
        <v>0</v>
      </c>
      <c r="N45">
        <v>0</v>
      </c>
      <c r="O45">
        <v>0</v>
      </c>
      <c r="P45">
        <v>0</v>
      </c>
      <c r="Q45">
        <v>18</v>
      </c>
      <c r="R45">
        <v>175</v>
      </c>
      <c r="S45" t="str">
        <f>IFERROR(VLOOKUP(R45,[2]WingLookTable!$A:$B,2,0),"캐릭터없음")</f>
        <v>Wing_DustMultiSineOtherFullSlow2</v>
      </c>
      <c r="T45">
        <f t="shared" ca="1" si="6"/>
        <v>332</v>
      </c>
      <c r="U4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v>
      </c>
      <c r="V45" t="str">
        <f t="shared" si="7"/>
        <v>{"dy":22,"sl":1,"id":"Actor3231m","stats":{"tr":3,"trp":6,"str":0,"dex":10,"int":5,"vit":0,"train":0,"wgGr0":0,"wgGr1":0,"wgGr2":0,"wgGr3":18,"wgLk":175}}</v>
      </c>
      <c r="AC45">
        <v>44</v>
      </c>
      <c r="AD45">
        <v>244</v>
      </c>
    </row>
    <row r="46" spans="1:30">
      <c r="A46">
        <v>22</v>
      </c>
      <c r="B46">
        <v>2</v>
      </c>
      <c r="C46" t="str">
        <f t="shared" ca="1" si="5"/>
        <v>Actor2011m</v>
      </c>
      <c r="D46" t="str">
        <f>IF(ISBLANK(F46),"",
IFERROR(VLOOKUP(F46,[2]ActorTable!$A:$H,MATCH("이름참고",[2]ActorTable!$1:$1,0),0),"캐릭터없음"))</f>
        <v>프리스</v>
      </c>
      <c r="E46" t="str">
        <f t="shared" si="9"/>
        <v/>
      </c>
      <c r="F46" t="s">
        <v>417</v>
      </c>
      <c r="G46">
        <v>3</v>
      </c>
      <c r="H46">
        <v>6</v>
      </c>
      <c r="I46">
        <v>0</v>
      </c>
      <c r="J46">
        <v>0</v>
      </c>
      <c r="K46">
        <v>15</v>
      </c>
      <c r="L46">
        <v>0</v>
      </c>
      <c r="M46">
        <v>0</v>
      </c>
      <c r="N46">
        <v>0</v>
      </c>
      <c r="O46">
        <v>0</v>
      </c>
      <c r="P46">
        <v>0</v>
      </c>
      <c r="Q46">
        <v>18</v>
      </c>
      <c r="R46">
        <v>268</v>
      </c>
      <c r="S46" t="str">
        <f>IFERROR(VLOOKUP(R46,[2]WingLookTable!$A:$B,2,0),"캐릭터없음")</f>
        <v>Wing_SkySineSineFullSlow</v>
      </c>
      <c r="T46">
        <f t="shared" ca="1" si="6"/>
        <v>163</v>
      </c>
      <c r="U4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v>
      </c>
      <c r="V46" t="str">
        <f t="shared" si="7"/>
        <v>{"dy":22,"sl":2,"id":"Actor0125m","stats":{"tr":3,"trp":6,"str":0,"dex":0,"int":15,"vit":0,"train":0,"wgGr0":0,"wgGr1":0,"wgGr2":0,"wgGr3":18,"wgLk":268}}</v>
      </c>
      <c r="AC46">
        <v>45</v>
      </c>
      <c r="AD46">
        <v>248</v>
      </c>
    </row>
    <row r="47" spans="1:30">
      <c r="A47">
        <v>23</v>
      </c>
      <c r="B47">
        <v>1</v>
      </c>
      <c r="C47" t="str">
        <f t="shared" ca="1" si="5"/>
        <v>Actor0201m</v>
      </c>
      <c r="D47" t="str">
        <f>IF(ISBLANK(F47),"",
IFERROR(VLOOKUP(F47,[2]ActorTable!$A:$H,MATCH("이름참고",[2]ActorTable!$1:$1,0),0),"캐릭터없음"))</f>
        <v>니엘</v>
      </c>
      <c r="E47" t="str">
        <f t="shared" si="9"/>
        <v/>
      </c>
      <c r="F47" t="s">
        <v>418</v>
      </c>
      <c r="G47">
        <v>3</v>
      </c>
      <c r="H47">
        <v>6</v>
      </c>
      <c r="I47">
        <v>0</v>
      </c>
      <c r="J47">
        <v>15</v>
      </c>
      <c r="K47">
        <v>0</v>
      </c>
      <c r="L47">
        <v>0</v>
      </c>
      <c r="M47">
        <v>0</v>
      </c>
      <c r="N47">
        <v>0</v>
      </c>
      <c r="O47">
        <v>0</v>
      </c>
      <c r="P47">
        <v>0</v>
      </c>
      <c r="Q47">
        <v>18</v>
      </c>
      <c r="R47">
        <v>229</v>
      </c>
      <c r="S47" t="str">
        <f>IFERROR(VLOOKUP(R47,[2]WingLookTable!$A:$B,2,0),"캐릭터없음")</f>
        <v>Wing_MultiOtherOtherOtherFast</v>
      </c>
      <c r="T47">
        <f t="shared" ca="1" si="6"/>
        <v>272</v>
      </c>
      <c r="U4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v>
      </c>
      <c r="V47" t="str">
        <f t="shared" si="7"/>
        <v>{"dy":23,"sl":1,"id":"Actor2238m","stats":{"tr":3,"trp":6,"str":0,"dex":15,"int":0,"vit":0,"train":0,"wgGr0":0,"wgGr1":0,"wgGr2":0,"wgGr3":18,"wgLk":229}}</v>
      </c>
      <c r="AC47">
        <v>46</v>
      </c>
      <c r="AD47">
        <v>252</v>
      </c>
    </row>
    <row r="48" spans="1:30">
      <c r="A48">
        <v>23</v>
      </c>
      <c r="B48">
        <v>2</v>
      </c>
      <c r="C48" t="str">
        <f t="shared" ca="1" si="5"/>
        <v>Actor1216m</v>
      </c>
      <c r="D48" t="str">
        <f>IF(ISBLANK(F48),"",
IFERROR(VLOOKUP(F48,[2]ActorTable!$A:$H,MATCH("이름참고",[2]ActorTable!$1:$1,0),0),"캐릭터없음"))</f>
        <v>케이저</v>
      </c>
      <c r="E48" t="str">
        <f t="shared" si="9"/>
        <v/>
      </c>
      <c r="F48" t="s">
        <v>424</v>
      </c>
      <c r="G48">
        <v>3</v>
      </c>
      <c r="H48">
        <v>6</v>
      </c>
      <c r="I48">
        <v>0</v>
      </c>
      <c r="J48">
        <v>0</v>
      </c>
      <c r="K48">
        <v>15</v>
      </c>
      <c r="L48">
        <v>0</v>
      </c>
      <c r="M48">
        <v>0</v>
      </c>
      <c r="N48">
        <v>0</v>
      </c>
      <c r="O48">
        <v>0</v>
      </c>
      <c r="P48">
        <v>0</v>
      </c>
      <c r="Q48">
        <v>18</v>
      </c>
      <c r="R48">
        <v>202</v>
      </c>
      <c r="S48" t="str">
        <f>IFERROR(VLOOKUP(R48,[2]WingLookTable!$A:$B,2,0),"캐릭터없음")</f>
        <v>Wing_FireOtherSineFullFast</v>
      </c>
      <c r="T48">
        <f t="shared" ca="1" si="6"/>
        <v>352</v>
      </c>
      <c r="U4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v>
      </c>
      <c r="V48" t="str">
        <f t="shared" si="7"/>
        <v>{"dy":23,"sl":2,"id":"Actor0113m","stats":{"tr":3,"trp":6,"str":0,"dex":0,"int":15,"vit":0,"train":0,"wgGr0":0,"wgGr1":0,"wgGr2":0,"wgGr3":18,"wgLk":202}}</v>
      </c>
      <c r="AC48">
        <v>47</v>
      </c>
      <c r="AD48">
        <v>256</v>
      </c>
    </row>
    <row r="49" spans="1:30">
      <c r="A49">
        <v>24</v>
      </c>
      <c r="B49">
        <v>1</v>
      </c>
      <c r="C49" t="str">
        <f t="shared" ca="1" si="5"/>
        <v>Actor0113m</v>
      </c>
      <c r="D49" t="str">
        <f>IF(ISBLANK(F49),"",
IFERROR(VLOOKUP(F49,[2]ActorTable!$A:$H,MATCH("이름참고",[2]ActorTable!$1:$1,0),0),"캐릭터없음"))</f>
        <v>클레타</v>
      </c>
      <c r="E49" t="str">
        <f t="shared" si="9"/>
        <v/>
      </c>
      <c r="F49" t="s">
        <v>419</v>
      </c>
      <c r="G49">
        <v>3</v>
      </c>
      <c r="H49">
        <v>6</v>
      </c>
      <c r="I49">
        <v>0</v>
      </c>
      <c r="J49">
        <v>5</v>
      </c>
      <c r="K49">
        <v>10</v>
      </c>
      <c r="L49">
        <v>0</v>
      </c>
      <c r="M49">
        <v>0</v>
      </c>
      <c r="N49">
        <v>0</v>
      </c>
      <c r="O49">
        <v>0</v>
      </c>
      <c r="P49">
        <v>0</v>
      </c>
      <c r="Q49">
        <v>18</v>
      </c>
      <c r="R49">
        <v>294</v>
      </c>
      <c r="S49" t="str">
        <f>IFERROR(VLOOKUP(R49,[2]WingLookTable!$A:$B,2,0),"캐릭터없음")</f>
        <v>Wing_BlueOtherFullOtherSlow</v>
      </c>
      <c r="T49">
        <f t="shared" ca="1" si="6"/>
        <v>125</v>
      </c>
      <c r="U4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v>
      </c>
      <c r="V49" t="str">
        <f t="shared" si="7"/>
        <v>{"dy":24,"sl":1,"id":"Actor0240m","stats":{"tr":3,"trp":6,"str":0,"dex":5,"int":10,"vit":0,"train":0,"wgGr0":0,"wgGr1":0,"wgGr2":0,"wgGr3":18,"wgLk":294}}</v>
      </c>
      <c r="AC49">
        <v>48</v>
      </c>
      <c r="AD49">
        <v>260</v>
      </c>
    </row>
    <row r="50" spans="1:30">
      <c r="A50">
        <v>24</v>
      </c>
      <c r="B50">
        <v>2</v>
      </c>
      <c r="C50" t="str">
        <f t="shared" ca="1" si="5"/>
        <v>Actor2120m</v>
      </c>
      <c r="D50" t="str">
        <f>IF(ISBLANK(F50),"",
IFERROR(VLOOKUP(F50,[2]ActorTable!$A:$H,MATCH("이름참고",[2]ActorTable!$1:$1,0),0),"캐릭터없음"))</f>
        <v>클라크</v>
      </c>
      <c r="E50" t="str">
        <f t="shared" si="9"/>
        <v/>
      </c>
      <c r="F50" t="s">
        <v>423</v>
      </c>
      <c r="G50">
        <v>3</v>
      </c>
      <c r="H50">
        <v>6</v>
      </c>
      <c r="I50">
        <v>0</v>
      </c>
      <c r="J50">
        <v>0</v>
      </c>
      <c r="K50">
        <v>15</v>
      </c>
      <c r="L50">
        <v>0</v>
      </c>
      <c r="M50">
        <v>0</v>
      </c>
      <c r="N50">
        <v>0</v>
      </c>
      <c r="O50">
        <v>0</v>
      </c>
      <c r="P50">
        <v>0</v>
      </c>
      <c r="Q50">
        <v>18</v>
      </c>
      <c r="R50">
        <v>252</v>
      </c>
      <c r="S50" t="str">
        <f>IFERROR(VLOOKUP(R50,[2]WingLookTable!$A:$B,2,0),"캐릭터없음")</f>
        <v>Wing_RedSineFullOtherFast</v>
      </c>
      <c r="T50">
        <f t="shared" ca="1" si="6"/>
        <v>356</v>
      </c>
      <c r="U5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v>
      </c>
      <c r="V50" t="str">
        <f t="shared" si="7"/>
        <v>{"dy":24,"sl":2,"id":"Actor2011m","stats":{"tr":3,"trp":6,"str":0,"dex":0,"int":15,"vit":0,"train":0,"wgGr0":0,"wgGr1":0,"wgGr2":0,"wgGr3":18,"wgLk":252}}</v>
      </c>
      <c r="AC50">
        <v>49</v>
      </c>
      <c r="AD50">
        <v>264</v>
      </c>
    </row>
    <row r="51" spans="1:30">
      <c r="A51">
        <v>25</v>
      </c>
      <c r="B51">
        <v>1</v>
      </c>
      <c r="C51" t="str">
        <f t="shared" ca="1" si="5"/>
        <v>Actor2120m</v>
      </c>
      <c r="D51" t="str">
        <f>IF(ISBLANK(F51),"",
IFERROR(VLOOKUP(F51,[2]ActorTable!$A:$H,MATCH("이름참고",[2]ActorTable!$1:$1,0),0),"캐릭터없음"))</f>
        <v>프로토27</v>
      </c>
      <c r="E51" t="str">
        <f t="shared" si="9"/>
        <v/>
      </c>
      <c r="F51" t="s">
        <v>413</v>
      </c>
      <c r="G51">
        <v>3</v>
      </c>
      <c r="H51">
        <v>6</v>
      </c>
      <c r="I51">
        <v>15</v>
      </c>
      <c r="J51">
        <v>0</v>
      </c>
      <c r="K51">
        <v>0</v>
      </c>
      <c r="L51">
        <v>0</v>
      </c>
      <c r="M51">
        <v>0</v>
      </c>
      <c r="N51">
        <v>0</v>
      </c>
      <c r="O51">
        <v>0</v>
      </c>
      <c r="P51">
        <v>0</v>
      </c>
      <c r="Q51">
        <v>18</v>
      </c>
      <c r="R51">
        <v>166</v>
      </c>
      <c r="S51" t="str">
        <f>IFERROR(VLOOKUP(R51,[2]WingLookTable!$A:$B,2,0),"캐릭터없음")</f>
        <v>Wing_DustMultiNoisePatternFullFast</v>
      </c>
      <c r="T51">
        <f t="shared" ca="1" si="6"/>
        <v>256</v>
      </c>
      <c r="U5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v>
      </c>
      <c r="V51" t="str">
        <f t="shared" si="7"/>
        <v>{"dy":25,"sl":1,"id":"Actor1216m","stats":{"tr":3,"trp":6,"str":15,"dex":0,"int":0,"vit":0,"train":0,"wgGr0":0,"wgGr1":0,"wgGr2":0,"wgGr3":18,"wgLk":166}}</v>
      </c>
      <c r="AC51">
        <v>50</v>
      </c>
      <c r="AD51">
        <v>268</v>
      </c>
    </row>
    <row r="52" spans="1:30">
      <c r="A52">
        <v>25</v>
      </c>
      <c r="B52">
        <v>2</v>
      </c>
      <c r="C52" t="str">
        <f t="shared" ca="1" si="5"/>
        <v>Actor2015m</v>
      </c>
      <c r="D52" t="str">
        <f>IF(ISBLANK(F52),"",
IFERROR(VLOOKUP(F52,[2]ActorTable!$A:$H,MATCH("이름참고",[2]ActorTable!$1:$1,0),0),"캐릭터없음"))</f>
        <v>무테이</v>
      </c>
      <c r="E52" t="str">
        <f t="shared" si="9"/>
        <v/>
      </c>
      <c r="F52" t="s">
        <v>420</v>
      </c>
      <c r="G52">
        <v>3</v>
      </c>
      <c r="H52">
        <v>6</v>
      </c>
      <c r="I52">
        <v>0</v>
      </c>
      <c r="J52">
        <v>0</v>
      </c>
      <c r="K52">
        <v>15</v>
      </c>
      <c r="L52">
        <v>0</v>
      </c>
      <c r="M52">
        <v>0</v>
      </c>
      <c r="N52">
        <v>0</v>
      </c>
      <c r="O52">
        <v>0</v>
      </c>
      <c r="P52">
        <v>0</v>
      </c>
      <c r="Q52">
        <v>18</v>
      </c>
      <c r="R52">
        <v>315</v>
      </c>
      <c r="S52" t="str">
        <f>IFERROR(VLOOKUP(R52,[2]WingLookTable!$A:$B,2,0),"캐릭터없음")</f>
        <v>Wing_DustMultiNoiseOtherOtherSlow</v>
      </c>
      <c r="T52">
        <f t="shared" ca="1" si="6"/>
        <v>202</v>
      </c>
      <c r="U5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v>
      </c>
      <c r="V52" t="str">
        <f t="shared" si="7"/>
        <v>{"dy":25,"sl":2,"id":"Actor3021m","stats":{"tr":3,"trp":6,"str":0,"dex":0,"int":15,"vit":0,"train":0,"wgGr0":0,"wgGr1":0,"wgGr2":0,"wgGr3":18,"wgLk":315}}</v>
      </c>
      <c r="AC52">
        <v>51</v>
      </c>
      <c r="AD52">
        <v>272</v>
      </c>
    </row>
    <row r="53" spans="1:30">
      <c r="A53">
        <v>26</v>
      </c>
      <c r="B53">
        <v>1</v>
      </c>
      <c r="C53" t="str">
        <f t="shared" ca="1" si="5"/>
        <v>Actor1029m</v>
      </c>
      <c r="D53" t="str">
        <f>IF(ISBLANK(F53),"",
IFERROR(VLOOKUP(F53,[2]ActorTable!$A:$H,MATCH("이름참고",[2]ActorTable!$1:$1,0),0),"캐릭터없음"))</f>
        <v>닉스</v>
      </c>
      <c r="E53" t="str">
        <f t="shared" si="9"/>
        <v/>
      </c>
      <c r="F53" t="s">
        <v>421</v>
      </c>
      <c r="G53">
        <v>3</v>
      </c>
      <c r="H53">
        <v>6</v>
      </c>
      <c r="I53">
        <v>0</v>
      </c>
      <c r="J53">
        <v>0</v>
      </c>
      <c r="K53">
        <v>15</v>
      </c>
      <c r="L53">
        <v>0</v>
      </c>
      <c r="M53">
        <v>0</v>
      </c>
      <c r="N53">
        <v>0</v>
      </c>
      <c r="O53">
        <v>0</v>
      </c>
      <c r="P53">
        <v>0</v>
      </c>
      <c r="Q53">
        <v>18</v>
      </c>
      <c r="R53">
        <v>369</v>
      </c>
      <c r="S53" t="str">
        <f>IFERROR(VLOOKUP(R53,[2]WingLookTable!$A:$B,2,0),"캐릭터없음")</f>
        <v>Wing_SkyLightningSineOtherFast</v>
      </c>
      <c r="T53">
        <f t="shared" ca="1" si="6"/>
        <v>229</v>
      </c>
      <c r="U5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v>
      </c>
      <c r="V53" t="str">
        <f t="shared" si="7"/>
        <v>{"dy":26,"sl":1,"id":"Actor1109m","stats":{"tr":3,"trp":6,"str":0,"dex":0,"int":15,"vit":0,"train":0,"wgGr0":0,"wgGr1":0,"wgGr2":0,"wgGr3":18,"wgLk":369}}</v>
      </c>
      <c r="AC53">
        <v>52</v>
      </c>
      <c r="AD53">
        <v>276</v>
      </c>
    </row>
    <row r="54" spans="1:30">
      <c r="A54">
        <v>26</v>
      </c>
      <c r="B54">
        <v>2</v>
      </c>
      <c r="C54" t="str">
        <f t="shared" ca="1" si="5"/>
        <v>Actor3021m</v>
      </c>
      <c r="D54" t="str">
        <f>IF(ISBLANK(F54),"",
IFERROR(VLOOKUP(F54,[2]ActorTable!$A:$H,MATCH("이름참고",[2]ActorTable!$1:$1,0),0),"캐릭터없음"))</f>
        <v>그루퍼스</v>
      </c>
      <c r="E54" t="str">
        <f t="shared" si="9"/>
        <v/>
      </c>
      <c r="F54" t="s">
        <v>422</v>
      </c>
      <c r="G54">
        <v>3</v>
      </c>
      <c r="H54">
        <v>6</v>
      </c>
      <c r="I54">
        <v>0</v>
      </c>
      <c r="J54">
        <v>15</v>
      </c>
      <c r="K54">
        <v>0</v>
      </c>
      <c r="L54">
        <v>0</v>
      </c>
      <c r="M54">
        <v>0</v>
      </c>
      <c r="N54">
        <v>0</v>
      </c>
      <c r="O54">
        <v>0</v>
      </c>
      <c r="P54">
        <v>0</v>
      </c>
      <c r="Q54">
        <v>18</v>
      </c>
      <c r="R54">
        <v>160</v>
      </c>
      <c r="S54" t="str">
        <f>IFERROR(VLOOKUP(R54,[2]WingLookTable!$A:$B,2,0),"캐릭터없음")</f>
        <v>Wing_DustGreenSineFullOtherFast</v>
      </c>
      <c r="T54">
        <f t="shared" ca="1" si="6"/>
        <v>101</v>
      </c>
      <c r="U5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v>
      </c>
      <c r="V54" t="str">
        <f t="shared" si="7"/>
        <v>{"dy":26,"sl":2,"id":"Actor2010m","stats":{"tr":3,"trp":6,"str":0,"dex":15,"int":0,"vit":0,"train":0,"wgGr0":0,"wgGr1":0,"wgGr2":0,"wgGr3":18,"wgLk":160}}</v>
      </c>
      <c r="AC54">
        <v>53</v>
      </c>
      <c r="AD54">
        <v>280</v>
      </c>
    </row>
    <row r="55" spans="1:30">
      <c r="A55">
        <v>27</v>
      </c>
      <c r="B55">
        <v>1</v>
      </c>
      <c r="C55" t="str">
        <f t="shared" ca="1" si="5"/>
        <v>Actor3231m</v>
      </c>
      <c r="D55" t="str">
        <f>IF(ISBLANK(F55),"",
IFERROR(VLOOKUP(F55,[2]ActorTable!$A:$H,MATCH("이름참고",[2]ActorTable!$1:$1,0),0),"캐릭터없음"))</f>
        <v>롤라</v>
      </c>
      <c r="E55" t="str">
        <f t="shared" si="9"/>
        <v/>
      </c>
      <c r="F55" t="s">
        <v>356</v>
      </c>
      <c r="G55">
        <v>3</v>
      </c>
      <c r="H55">
        <v>6</v>
      </c>
      <c r="I55">
        <v>0</v>
      </c>
      <c r="J55">
        <v>15</v>
      </c>
      <c r="K55">
        <v>0</v>
      </c>
      <c r="L55">
        <v>0</v>
      </c>
      <c r="M55">
        <v>0</v>
      </c>
      <c r="N55">
        <v>0</v>
      </c>
      <c r="O55">
        <v>0</v>
      </c>
      <c r="P55">
        <v>0</v>
      </c>
      <c r="Q55">
        <v>18</v>
      </c>
      <c r="R55">
        <v>172</v>
      </c>
      <c r="S55" t="str">
        <f>IFERROR(VLOOKUP(R55,[2]WingLookTable!$A:$B,2,0),"캐릭터없음")</f>
        <v>Wing_DustMultiSineOtherFullSlow</v>
      </c>
      <c r="T55">
        <f t="shared" ca="1" si="6"/>
        <v>264</v>
      </c>
      <c r="U5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v>
      </c>
      <c r="V55" t="str">
        <f t="shared" si="7"/>
        <v>{"dy":27,"sl":1,"id":"Actor3019m","stats":{"tr":3,"trp":6,"str":0,"dex":15,"int":0,"vit":0,"train":0,"wgGr0":0,"wgGr1":0,"wgGr2":0,"wgGr3":18,"wgLk":172}}</v>
      </c>
      <c r="AC55">
        <v>54</v>
      </c>
      <c r="AD55">
        <v>284</v>
      </c>
    </row>
    <row r="56" spans="1:30">
      <c r="A56">
        <v>27</v>
      </c>
      <c r="B56">
        <v>2</v>
      </c>
      <c r="C56" t="str">
        <f t="shared" ca="1" si="5"/>
        <v>Actor0113m</v>
      </c>
      <c r="D56" t="str">
        <f>IF(ISBLANK(F56),"",
IFERROR(VLOOKUP(F56,[2]ActorTable!$A:$H,MATCH("이름참고",[2]ActorTable!$1:$1,0),0),"캐릭터없음"))</f>
        <v>도스로프</v>
      </c>
      <c r="E56" t="str">
        <f t="shared" si="9"/>
        <v/>
      </c>
      <c r="F56" t="s">
        <v>364</v>
      </c>
      <c r="G56">
        <v>3</v>
      </c>
      <c r="H56">
        <v>6</v>
      </c>
      <c r="I56">
        <v>0</v>
      </c>
      <c r="J56">
        <v>0</v>
      </c>
      <c r="K56">
        <v>15</v>
      </c>
      <c r="L56">
        <v>0</v>
      </c>
      <c r="M56">
        <v>0</v>
      </c>
      <c r="N56">
        <v>0</v>
      </c>
      <c r="O56">
        <v>0</v>
      </c>
      <c r="P56">
        <v>0</v>
      </c>
      <c r="Q56">
        <v>18</v>
      </c>
      <c r="R56">
        <v>208</v>
      </c>
      <c r="S56" t="str">
        <f>IFERROR(VLOOKUP(R56,[2]WingLookTable!$A:$B,2,0),"캐릭터없음")</f>
        <v>Wing_FireSineBeeFullSlow</v>
      </c>
      <c r="T56">
        <f t="shared" ca="1" si="6"/>
        <v>252</v>
      </c>
      <c r="U5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v>
      </c>
      <c r="V56" t="str">
        <f t="shared" si="7"/>
        <v>{"dy":27,"sl":2,"id":"Actor0030m","stats":{"tr":3,"trp":6,"str":0,"dex":0,"int":15,"vit":0,"train":0,"wgGr0":0,"wgGr1":0,"wgGr2":0,"wgGr3":18,"wgLk":208}}</v>
      </c>
      <c r="AC56">
        <v>55</v>
      </c>
      <c r="AD56">
        <v>288</v>
      </c>
    </row>
    <row r="57" spans="1:30">
      <c r="A57">
        <v>28</v>
      </c>
      <c r="B57">
        <v>1</v>
      </c>
      <c r="C57" t="str">
        <f t="shared" ca="1" si="5"/>
        <v>Actor3019m</v>
      </c>
      <c r="D57" t="str">
        <f>IF(ISBLANK(F57),"",
IFERROR(VLOOKUP(F57,[2]ActorTable!$A:$H,MATCH("이름참고",[2]ActorTable!$1:$1,0),0),"캐릭터없음"))</f>
        <v>클레타</v>
      </c>
      <c r="E57" t="str">
        <f t="shared" si="9"/>
        <v/>
      </c>
      <c r="F57" t="s">
        <v>369</v>
      </c>
      <c r="G57">
        <v>3</v>
      </c>
      <c r="H57">
        <v>6</v>
      </c>
      <c r="I57">
        <v>0</v>
      </c>
      <c r="J57">
        <v>15</v>
      </c>
      <c r="K57">
        <v>0</v>
      </c>
      <c r="L57">
        <v>0</v>
      </c>
      <c r="M57">
        <v>0</v>
      </c>
      <c r="N57">
        <v>0</v>
      </c>
      <c r="O57">
        <v>0</v>
      </c>
      <c r="P57">
        <v>0</v>
      </c>
      <c r="Q57">
        <v>18</v>
      </c>
      <c r="R57">
        <v>157</v>
      </c>
      <c r="S57" t="str">
        <f>IFERROR(VLOOKUP(R57,[2]WingLookTable!$A:$B,2,0),"캐릭터없음")</f>
        <v>Wing_DustGreenPatternPatternStripeSlow</v>
      </c>
      <c r="T57">
        <f t="shared" ca="1" si="6"/>
        <v>125</v>
      </c>
      <c r="U5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v>
      </c>
      <c r="V57" t="str">
        <f t="shared" si="7"/>
        <v>{"dy":28,"sl":1,"id":"Actor0240m","stats":{"tr":3,"trp":6,"str":0,"dex":15,"int":0,"vit":0,"train":0,"wgGr0":0,"wgGr1":0,"wgGr2":0,"wgGr3":18,"wgLk":157}}</v>
      </c>
      <c r="AC57">
        <v>56</v>
      </c>
      <c r="AD57">
        <v>291</v>
      </c>
    </row>
    <row r="58" spans="1:30">
      <c r="A58">
        <v>28</v>
      </c>
      <c r="B58">
        <v>2</v>
      </c>
      <c r="C58" t="str">
        <f t="shared" ca="1" si="5"/>
        <v>Actor3021m</v>
      </c>
      <c r="D58" t="str">
        <f>IF(ISBLANK(F58),"",
IFERROR(VLOOKUP(F58,[2]ActorTable!$A:$H,MATCH("이름참고",[2]ActorTable!$1:$1,0),0),"캐릭터없음"))</f>
        <v>테이슨</v>
      </c>
      <c r="E58" t="str">
        <f t="shared" si="9"/>
        <v/>
      </c>
      <c r="F58" t="s">
        <v>347</v>
      </c>
      <c r="G58">
        <v>3</v>
      </c>
      <c r="H58">
        <v>6</v>
      </c>
      <c r="I58">
        <v>0</v>
      </c>
      <c r="J58">
        <v>0</v>
      </c>
      <c r="K58">
        <v>15</v>
      </c>
      <c r="L58">
        <v>0</v>
      </c>
      <c r="M58">
        <v>0</v>
      </c>
      <c r="N58">
        <v>0</v>
      </c>
      <c r="O58">
        <v>0</v>
      </c>
      <c r="P58">
        <v>0</v>
      </c>
      <c r="Q58">
        <v>18</v>
      </c>
      <c r="R58">
        <v>202</v>
      </c>
      <c r="S58" t="str">
        <f>IFERROR(VLOOKUP(R58,[2]WingLookTable!$A:$B,2,0),"캐릭터없음")</f>
        <v>Wing_FireOtherSineFullFast</v>
      </c>
      <c r="T58">
        <f t="shared" ca="1" si="6"/>
        <v>369</v>
      </c>
      <c r="U5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v>
      </c>
      <c r="V58" t="str">
        <f t="shared" si="7"/>
        <v>{"dy":28,"sl":2,"id":"Actor1108m","stats":{"tr":3,"trp":6,"str":0,"dex":0,"int":15,"vit":0,"train":0,"wgGr0":0,"wgGr1":0,"wgGr2":0,"wgGr3":18,"wgLk":202}}</v>
      </c>
      <c r="AC58">
        <v>57</v>
      </c>
      <c r="AD58">
        <v>294</v>
      </c>
    </row>
    <row r="59" spans="1:30">
      <c r="A59">
        <v>29</v>
      </c>
      <c r="B59">
        <v>1</v>
      </c>
      <c r="C59" t="str">
        <f t="shared" ca="1" si="5"/>
        <v>Actor2128m</v>
      </c>
      <c r="D59" t="str">
        <f>IF(ISBLANK(F59),"",
IFERROR(VLOOKUP(F59,[2]ActorTable!$A:$H,MATCH("이름참고",[2]ActorTable!$1:$1,0),0),"캐릭터없음"))</f>
        <v>튤린</v>
      </c>
      <c r="E59" t="str">
        <f t="shared" si="9"/>
        <v/>
      </c>
      <c r="F59" t="s">
        <v>366</v>
      </c>
      <c r="G59">
        <v>3</v>
      </c>
      <c r="H59">
        <v>6</v>
      </c>
      <c r="I59">
        <v>0</v>
      </c>
      <c r="J59">
        <v>15</v>
      </c>
      <c r="K59">
        <v>0</v>
      </c>
      <c r="L59">
        <v>0</v>
      </c>
      <c r="M59">
        <v>0</v>
      </c>
      <c r="N59">
        <v>0</v>
      </c>
      <c r="O59">
        <v>0</v>
      </c>
      <c r="P59">
        <v>0</v>
      </c>
      <c r="Q59">
        <v>18</v>
      </c>
      <c r="R59">
        <v>309</v>
      </c>
      <c r="S59" t="str">
        <f>IFERROR(VLOOKUP(R59,[2]WingLookTable!$A:$B,2,0),"캐릭터없음")</f>
        <v>Wing_DustMultiFullStripeOtherFast</v>
      </c>
      <c r="T59">
        <f t="shared" ca="1" si="6"/>
        <v>184</v>
      </c>
      <c r="U5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v>
      </c>
      <c r="V59" t="str">
        <f t="shared" si="7"/>
        <v>{"dy":29,"sl":1,"id":"Actor0037m","stats":{"tr":3,"trp":6,"str":0,"dex":15,"int":0,"vit":0,"train":0,"wgGr0":0,"wgGr1":0,"wgGr2":0,"wgGr3":18,"wgLk":309}}</v>
      </c>
      <c r="AC59">
        <v>58</v>
      </c>
      <c r="AD59">
        <v>297</v>
      </c>
    </row>
    <row r="60" spans="1:30">
      <c r="A60">
        <v>29</v>
      </c>
      <c r="B60">
        <v>2</v>
      </c>
      <c r="C60" t="str">
        <f t="shared" ca="1" si="5"/>
        <v>Actor3019m</v>
      </c>
      <c r="D60" t="str">
        <f>IF(ISBLANK(F60),"",
IFERROR(VLOOKUP(F60,[2]ActorTable!$A:$H,MATCH("이름참고",[2]ActorTable!$1:$1,0),0),"캐릭터없음"))</f>
        <v>클레타</v>
      </c>
      <c r="E60" t="str">
        <f t="shared" si="9"/>
        <v/>
      </c>
      <c r="F60" t="s">
        <v>369</v>
      </c>
      <c r="G60">
        <v>3</v>
      </c>
      <c r="H60">
        <v>6</v>
      </c>
      <c r="I60">
        <v>0</v>
      </c>
      <c r="J60">
        <v>0</v>
      </c>
      <c r="K60">
        <v>15</v>
      </c>
      <c r="L60">
        <v>0</v>
      </c>
      <c r="M60">
        <v>0</v>
      </c>
      <c r="N60">
        <v>0</v>
      </c>
      <c r="O60">
        <v>0</v>
      </c>
      <c r="P60">
        <v>0</v>
      </c>
      <c r="Q60">
        <v>18</v>
      </c>
      <c r="R60">
        <v>101</v>
      </c>
      <c r="S60" t="str">
        <f>IFERROR(VLOOKUP(R60,[2]WingLookTable!$A:$B,2,0),"캐릭터없음")</f>
        <v>Wing_BlackFullSineStripeFast</v>
      </c>
      <c r="T60">
        <f t="shared" ca="1" si="6"/>
        <v>300</v>
      </c>
      <c r="U6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v>
      </c>
      <c r="V60" t="str">
        <f t="shared" si="7"/>
        <v>{"dy":29,"sl":2,"id":"Actor0240m","stats":{"tr":3,"trp":6,"str":0,"dex":0,"int":15,"vit":0,"train":0,"wgGr0":0,"wgGr1":0,"wgGr2":0,"wgGr3":18,"wgLk":101}}</v>
      </c>
      <c r="AC60">
        <v>59</v>
      </c>
      <c r="AD60">
        <v>300</v>
      </c>
    </row>
    <row r="61" spans="1:30">
      <c r="A61">
        <v>30</v>
      </c>
      <c r="B61">
        <v>1</v>
      </c>
      <c r="C61" t="str">
        <f t="shared" ca="1" si="5"/>
        <v>Actor1216m</v>
      </c>
      <c r="D61" t="str">
        <f>IF(ISBLANK(F61),"",
IFERROR(VLOOKUP(F61,[2]ActorTable!$A:$H,MATCH("이름참고",[2]ActorTable!$1:$1,0),0),"캐릭터없음"))</f>
        <v>도스로프</v>
      </c>
      <c r="E61" t="str">
        <f t="shared" si="9"/>
        <v/>
      </c>
      <c r="F61" t="s">
        <v>364</v>
      </c>
      <c r="G61">
        <v>3</v>
      </c>
      <c r="H61">
        <v>6</v>
      </c>
      <c r="I61">
        <v>0</v>
      </c>
      <c r="J61">
        <v>15</v>
      </c>
      <c r="K61">
        <v>0</v>
      </c>
      <c r="L61">
        <v>0</v>
      </c>
      <c r="M61">
        <v>0</v>
      </c>
      <c r="N61">
        <v>0</v>
      </c>
      <c r="O61">
        <v>0</v>
      </c>
      <c r="P61">
        <v>0</v>
      </c>
      <c r="Q61">
        <v>18</v>
      </c>
      <c r="R61">
        <v>125</v>
      </c>
      <c r="S61" t="str">
        <f>IFERROR(VLOOKUP(R61,[2]WingLookTable!$A:$B,2,0),"캐릭터없음")</f>
        <v>Wing_CyanOtherBeeOtherSlow</v>
      </c>
      <c r="T61">
        <f t="shared" ca="1" si="6"/>
        <v>360</v>
      </c>
      <c r="U6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v>
      </c>
      <c r="V61" t="str">
        <f t="shared" si="7"/>
        <v>{"dy":30,"sl":1,"id":"Actor0030m","stats":{"tr":3,"trp":6,"str":0,"dex":15,"int":0,"vit":0,"train":0,"wgGr0":0,"wgGr1":0,"wgGr2":0,"wgGr3":18,"wgLk":125}}</v>
      </c>
      <c r="AC61">
        <v>60</v>
      </c>
      <c r="AD61">
        <v>303</v>
      </c>
    </row>
    <row r="62" spans="1:30">
      <c r="A62">
        <v>30</v>
      </c>
      <c r="B62">
        <v>2</v>
      </c>
      <c r="C62" t="str">
        <f t="shared" ca="1" si="5"/>
        <v>Actor1029m</v>
      </c>
      <c r="D62" t="str">
        <f>IF(ISBLANK(F62),"",
IFERROR(VLOOKUP(F62,[2]ActorTable!$A:$H,MATCH("이름참고",[2]ActorTable!$1:$1,0),0),"캐릭터없음"))</f>
        <v>튤린</v>
      </c>
      <c r="E62" t="str">
        <f t="shared" si="9"/>
        <v/>
      </c>
      <c r="F62" t="s">
        <v>366</v>
      </c>
      <c r="G62">
        <v>3</v>
      </c>
      <c r="H62">
        <v>6</v>
      </c>
      <c r="I62">
        <v>0</v>
      </c>
      <c r="J62">
        <v>0</v>
      </c>
      <c r="K62">
        <v>15</v>
      </c>
      <c r="L62">
        <v>0</v>
      </c>
      <c r="M62">
        <v>0</v>
      </c>
      <c r="N62">
        <v>0</v>
      </c>
      <c r="O62">
        <v>0</v>
      </c>
      <c r="P62">
        <v>0</v>
      </c>
      <c r="Q62">
        <v>18</v>
      </c>
      <c r="R62">
        <v>172</v>
      </c>
      <c r="S62" t="str">
        <f>IFERROR(VLOOKUP(R62,[2]WingLookTable!$A:$B,2,0),"캐릭터없음")</f>
        <v>Wing_DustMultiSineOtherFullSlow</v>
      </c>
      <c r="T62">
        <f t="shared" ca="1" si="6"/>
        <v>154</v>
      </c>
      <c r="U6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v>
      </c>
      <c r="V62" t="str">
        <f t="shared" si="7"/>
        <v>{"dy":30,"sl":2,"id":"Actor0037m","stats":{"tr":3,"trp":6,"str":0,"dex":0,"int":15,"vit":0,"train":0,"wgGr0":0,"wgGr1":0,"wgGr2":0,"wgGr3":18,"wgLk":172}}</v>
      </c>
      <c r="AC62">
        <v>61</v>
      </c>
      <c r="AD62">
        <v>306</v>
      </c>
    </row>
    <row r="63" spans="1:30">
      <c r="A63">
        <v>31</v>
      </c>
      <c r="B63">
        <v>1</v>
      </c>
      <c r="C63" t="str">
        <f t="shared" ca="1" si="5"/>
        <v>Actor2011m</v>
      </c>
      <c r="D63" t="str">
        <f>IF(ISBLANK(F63),"",
IFERROR(VLOOKUP(F63,[2]ActorTable!$A:$H,MATCH("이름참고",[2]ActorTable!$1:$1,0),0),"캐릭터없음"))</f>
        <v>무테이</v>
      </c>
      <c r="E63" t="str">
        <f t="shared" si="9"/>
        <v/>
      </c>
      <c r="F63" t="s">
        <v>358</v>
      </c>
      <c r="G63">
        <v>3</v>
      </c>
      <c r="H63">
        <v>6</v>
      </c>
      <c r="I63">
        <v>0</v>
      </c>
      <c r="J63">
        <v>15</v>
      </c>
      <c r="K63">
        <v>0</v>
      </c>
      <c r="L63">
        <v>0</v>
      </c>
      <c r="M63">
        <v>0</v>
      </c>
      <c r="N63">
        <v>0</v>
      </c>
      <c r="O63">
        <v>0</v>
      </c>
      <c r="P63">
        <v>0</v>
      </c>
      <c r="Q63">
        <v>18</v>
      </c>
      <c r="R63">
        <v>166</v>
      </c>
      <c r="S63" t="str">
        <f>IFERROR(VLOOKUP(R63,[2]WingLookTable!$A:$B,2,0),"캐릭터없음")</f>
        <v>Wing_DustMultiNoisePatternFullFast</v>
      </c>
      <c r="T63">
        <f t="shared" ca="1" si="6"/>
        <v>352</v>
      </c>
      <c r="U6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v>
      </c>
      <c r="V63" t="str">
        <f t="shared" si="7"/>
        <v>{"dy":31,"sl":1,"id":"Actor3021m","stats":{"tr":3,"trp":6,"str":0,"dex":15,"int":0,"vit":0,"train":0,"wgGr0":0,"wgGr1":0,"wgGr2":0,"wgGr3":18,"wgLk":166}}</v>
      </c>
      <c r="AC63">
        <v>62</v>
      </c>
      <c r="AD63">
        <v>309</v>
      </c>
    </row>
    <row r="64" spans="1:30">
      <c r="A64">
        <v>31</v>
      </c>
      <c r="B64">
        <v>2</v>
      </c>
      <c r="C64" t="str">
        <f t="shared" ca="1" si="5"/>
        <v>Actor0024m</v>
      </c>
      <c r="D64" t="str">
        <f>IF(ISBLANK(F64),"",
IFERROR(VLOOKUP(F64,[2]ActorTable!$A:$H,MATCH("이름참고",[2]ActorTable!$1:$1,0),0),"캐릭터없음"))</f>
        <v>딘즈</v>
      </c>
      <c r="E64" t="str">
        <f t="shared" si="9"/>
        <v/>
      </c>
      <c r="F64" t="s">
        <v>359</v>
      </c>
      <c r="G64">
        <v>3</v>
      </c>
      <c r="H64">
        <v>6</v>
      </c>
      <c r="I64">
        <v>0</v>
      </c>
      <c r="J64">
        <v>0</v>
      </c>
      <c r="K64">
        <v>15</v>
      </c>
      <c r="L64">
        <v>0</v>
      </c>
      <c r="M64">
        <v>0</v>
      </c>
      <c r="N64">
        <v>0</v>
      </c>
      <c r="O64">
        <v>0</v>
      </c>
      <c r="P64">
        <v>0</v>
      </c>
      <c r="Q64">
        <v>18</v>
      </c>
      <c r="R64">
        <v>272</v>
      </c>
      <c r="S64" t="str">
        <f>IFERROR(VLOOKUP(R64,[2]WingLookTable!$A:$B,2,0),"캐릭터없음")</f>
        <v>Wing_WhiteNoiseOtherFullFast</v>
      </c>
      <c r="T64">
        <f t="shared" ca="1" si="6"/>
        <v>260</v>
      </c>
      <c r="U6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V64" t="str">
        <f t="shared" si="7"/>
        <v>{"dy":31,"sl":2,"id":"Actor3022m","stats":{"tr":3,"trp":6,"str":0,"dex":0,"int":15,"vit":0,"train":0,"wgGr0":0,"wgGr1":0,"wgGr2":0,"wgGr3":18,"wgLk":272}}</v>
      </c>
      <c r="AC64">
        <v>63</v>
      </c>
      <c r="AD64">
        <v>312</v>
      </c>
    </row>
    <row r="65" spans="29:30">
      <c r="AC65">
        <v>64</v>
      </c>
      <c r="AD65">
        <v>315</v>
      </c>
    </row>
    <row r="66" spans="29:30">
      <c r="AC66">
        <v>65</v>
      </c>
      <c r="AD66">
        <v>318</v>
      </c>
    </row>
    <row r="67" spans="29:30">
      <c r="AC67">
        <v>66</v>
      </c>
      <c r="AD67">
        <v>321</v>
      </c>
    </row>
    <row r="68" spans="29:30">
      <c r="AC68">
        <v>67</v>
      </c>
      <c r="AD68">
        <v>324</v>
      </c>
    </row>
    <row r="69" spans="29:30">
      <c r="AC69">
        <v>68</v>
      </c>
      <c r="AD69">
        <v>328</v>
      </c>
    </row>
    <row r="70" spans="29:30">
      <c r="AC70">
        <v>69</v>
      </c>
      <c r="AD70">
        <v>332</v>
      </c>
    </row>
    <row r="71" spans="29:30">
      <c r="AC71">
        <v>70</v>
      </c>
      <c r="AD71">
        <v>336</v>
      </c>
    </row>
    <row r="72" spans="29:30">
      <c r="AC72">
        <v>71</v>
      </c>
      <c r="AD72">
        <v>340</v>
      </c>
    </row>
    <row r="73" spans="29:30">
      <c r="AC73">
        <v>72</v>
      </c>
      <c r="AD73">
        <v>344</v>
      </c>
    </row>
    <row r="74" spans="29:30">
      <c r="AC74">
        <v>73</v>
      </c>
      <c r="AD74">
        <v>348</v>
      </c>
    </row>
    <row r="75" spans="29:30">
      <c r="AC75">
        <v>74</v>
      </c>
      <c r="AD75">
        <v>352</v>
      </c>
    </row>
    <row r="76" spans="29:30">
      <c r="AC76">
        <v>75</v>
      </c>
      <c r="AD76">
        <v>356</v>
      </c>
    </row>
    <row r="77" spans="29:30">
      <c r="AC77">
        <v>76</v>
      </c>
      <c r="AD77">
        <v>360</v>
      </c>
    </row>
    <row r="78" spans="29:30">
      <c r="AC78">
        <v>77</v>
      </c>
      <c r="AD78">
        <v>363</v>
      </c>
    </row>
    <row r="79" spans="29:30">
      <c r="AC79">
        <v>78</v>
      </c>
      <c r="AD79">
        <v>366</v>
      </c>
    </row>
    <row r="80" spans="29:30">
      <c r="AC80">
        <v>79</v>
      </c>
      <c r="AD80">
        <v>369</v>
      </c>
    </row>
    <row r="81" spans="29:30">
      <c r="AC81">
        <v>80</v>
      </c>
      <c r="AD81">
        <v>372</v>
      </c>
    </row>
  </sheetData>
  <sortState xmlns:xlrd2="http://schemas.microsoft.com/office/spreadsheetml/2017/richdata2" ref="Z2:AA31">
    <sortCondition ref="Z2:Z31"/>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2021-07-19T02:54:00Z</dcterms:modified>
</cp:coreProperties>
</file>