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2808E25-1D16-4186-8284-118C501AC4A2}" xr6:coauthVersionLast="45" xr6:coauthVersionMax="45" xr10:uidLastSave="{00000000-0000-0000-0000-000000000000}"/>
  <bookViews>
    <workbookView xWindow="-23085" yWindow="2610" windowWidth="29040" windowHeight="15840" tabRatio="653" activeTab="4"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7" i="11" l="1"/>
  <c r="T57" i="11"/>
  <c r="S57" i="11"/>
  <c r="E57" i="11"/>
  <c r="D57" i="11"/>
  <c r="C57" i="11"/>
  <c r="V42" i="11"/>
  <c r="T42" i="11"/>
  <c r="S42" i="11"/>
  <c r="E42" i="11"/>
  <c r="D42" i="11"/>
  <c r="C42" i="11"/>
  <c r="AB32" i="11"/>
  <c r="V27" i="11" l="1"/>
  <c r="T27" i="11"/>
  <c r="S27" i="11"/>
  <c r="E27" i="11"/>
  <c r="D27" i="11"/>
  <c r="C27" i="11"/>
  <c r="V12" i="11"/>
  <c r="T12" i="11"/>
  <c r="S12" i="11"/>
  <c r="E12" i="11"/>
  <c r="D12" i="11"/>
  <c r="C12" i="1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K290" i="9"/>
  <c r="AI287" i="9"/>
  <c r="AJ287" i="9"/>
  <c r="J28" i="8" l="1"/>
  <c r="J29" i="8"/>
  <c r="T37" i="11" l="1"/>
  <c r="S67" i="11"/>
  <c r="S66" i="11"/>
  <c r="S65" i="11"/>
  <c r="S64" i="11"/>
  <c r="S63" i="11"/>
  <c r="S62" i="11"/>
  <c r="S61" i="11"/>
  <c r="S60" i="11"/>
  <c r="S59" i="11"/>
  <c r="S58" i="11"/>
  <c r="S56" i="11"/>
  <c r="S55" i="11"/>
  <c r="S54" i="11"/>
  <c r="S53" i="11"/>
  <c r="S52" i="11"/>
  <c r="S51" i="11"/>
  <c r="S50" i="11"/>
  <c r="S49" i="11"/>
  <c r="S48" i="11"/>
  <c r="S47" i="11"/>
  <c r="S46" i="11"/>
  <c r="S45" i="11"/>
  <c r="S44" i="11"/>
  <c r="S43" i="11"/>
  <c r="S41" i="11"/>
  <c r="S40" i="11"/>
  <c r="S39" i="11"/>
  <c r="S38" i="11"/>
  <c r="S37" i="11"/>
  <c r="S36" i="11"/>
  <c r="S35" i="11"/>
  <c r="S34" i="11"/>
  <c r="S33" i="11"/>
  <c r="S32" i="11"/>
  <c r="S31" i="11"/>
  <c r="S30" i="11"/>
  <c r="S29" i="11"/>
  <c r="S28" i="11"/>
  <c r="S26" i="11"/>
  <c r="S25" i="11"/>
  <c r="S24" i="11"/>
  <c r="S23" i="11"/>
  <c r="S22" i="11"/>
  <c r="S21" i="11"/>
  <c r="S20" i="11"/>
  <c r="S19" i="11"/>
  <c r="S18" i="11"/>
  <c r="S17" i="11"/>
  <c r="S16" i="11"/>
  <c r="S15" i="11"/>
  <c r="S14" i="11"/>
  <c r="S13" i="11"/>
  <c r="S11" i="11"/>
  <c r="S10" i="11"/>
  <c r="S9" i="11"/>
  <c r="S8" i="11"/>
  <c r="S7" i="11"/>
  <c r="S6" i="11"/>
  <c r="S5" i="11"/>
  <c r="S4" i="11"/>
  <c r="S3" i="11"/>
  <c r="S2" i="11"/>
  <c r="E67" i="11" l="1"/>
  <c r="E66" i="11"/>
  <c r="E65" i="11"/>
  <c r="E64" i="11"/>
  <c r="E63" i="11"/>
  <c r="E62" i="11"/>
  <c r="E61" i="11"/>
  <c r="E60" i="11"/>
  <c r="E59" i="11"/>
  <c r="E58" i="11"/>
  <c r="E56" i="11"/>
  <c r="E55" i="11"/>
  <c r="E54" i="11"/>
  <c r="E53" i="11"/>
  <c r="E52" i="11"/>
  <c r="E51" i="11"/>
  <c r="E50" i="11"/>
  <c r="E49" i="11"/>
  <c r="E48" i="11"/>
  <c r="E47" i="11"/>
  <c r="E46" i="11"/>
  <c r="E45" i="11"/>
  <c r="E44" i="11"/>
  <c r="E43" i="11"/>
  <c r="E41" i="11"/>
  <c r="E40" i="11"/>
  <c r="E39" i="11"/>
  <c r="E38" i="11"/>
  <c r="E37" i="11"/>
  <c r="E36" i="11"/>
  <c r="E35" i="11"/>
  <c r="E34" i="11"/>
  <c r="E33" i="11"/>
  <c r="E32" i="11"/>
  <c r="E31" i="11"/>
  <c r="E30" i="11"/>
  <c r="E29" i="11"/>
  <c r="E28" i="11"/>
  <c r="E26" i="11"/>
  <c r="E25" i="11"/>
  <c r="E24" i="11"/>
  <c r="E23" i="11"/>
  <c r="E22" i="11"/>
  <c r="E21" i="11"/>
  <c r="E20" i="11"/>
  <c r="E19" i="11"/>
  <c r="E18" i="11"/>
  <c r="E17" i="11"/>
  <c r="E16" i="11"/>
  <c r="E15" i="11"/>
  <c r="E14" i="11"/>
  <c r="E13" i="11"/>
  <c r="E11" i="11"/>
  <c r="E10" i="11"/>
  <c r="E9" i="11"/>
  <c r="E8" i="11"/>
  <c r="E7" i="11"/>
  <c r="E6" i="11"/>
  <c r="E5" i="11"/>
  <c r="E3" i="11"/>
  <c r="E2" i="11"/>
  <c r="E4" i="11"/>
  <c r="V67" i="11" l="1"/>
  <c r="V66" i="11"/>
  <c r="V65" i="11"/>
  <c r="V64" i="11"/>
  <c r="V63" i="11"/>
  <c r="V62" i="11"/>
  <c r="V61" i="11"/>
  <c r="V60" i="11"/>
  <c r="V59" i="11"/>
  <c r="V58" i="11"/>
  <c r="V56" i="11"/>
  <c r="V55" i="11"/>
  <c r="V54" i="11"/>
  <c r="V53" i="11"/>
  <c r="V52" i="11"/>
  <c r="V51" i="11"/>
  <c r="V50" i="11"/>
  <c r="V49" i="11"/>
  <c r="V48" i="11"/>
  <c r="V47" i="11"/>
  <c r="V46" i="11"/>
  <c r="V45" i="11"/>
  <c r="V44" i="11"/>
  <c r="V43" i="11"/>
  <c r="V41" i="11"/>
  <c r="V40" i="11"/>
  <c r="V39" i="11"/>
  <c r="V38" i="11"/>
  <c r="V37" i="11"/>
  <c r="V36" i="11"/>
  <c r="V35" i="11"/>
  <c r="V34" i="11"/>
  <c r="V33" i="11"/>
  <c r="V32" i="11"/>
  <c r="V31" i="11"/>
  <c r="V30" i="11"/>
  <c r="V29" i="11"/>
  <c r="V28" i="11"/>
  <c r="V26" i="11"/>
  <c r="V25" i="11"/>
  <c r="V24" i="11"/>
  <c r="V23" i="11"/>
  <c r="V22" i="11"/>
  <c r="V21" i="11"/>
  <c r="V20" i="11"/>
  <c r="V19" i="11"/>
  <c r="V18" i="11"/>
  <c r="V17" i="11"/>
  <c r="V16" i="11"/>
  <c r="V15" i="11"/>
  <c r="V14" i="11"/>
  <c r="V13" i="11"/>
  <c r="V11" i="11"/>
  <c r="V10" i="11"/>
  <c r="V9" i="11"/>
  <c r="V8" i="11"/>
  <c r="V7" i="11"/>
  <c r="V6" i="11"/>
  <c r="V5" i="11"/>
  <c r="V4" i="11"/>
  <c r="V3" i="11"/>
  <c r="V2" i="11"/>
  <c r="U2" i="11" s="1"/>
  <c r="U3" i="11" l="1"/>
  <c r="U4" i="11" l="1"/>
  <c r="U5" i="11" s="1"/>
  <c r="U6" i="11" s="1"/>
  <c r="U7" i="11" s="1"/>
  <c r="U8" i="11" s="1"/>
  <c r="U9" i="11" s="1"/>
  <c r="U10" i="11" s="1"/>
  <c r="U11" i="11" s="1"/>
  <c r="U12" i="11" l="1"/>
  <c r="U13" i="11" s="1"/>
  <c r="U14" i="11" s="1"/>
  <c r="U15" i="11" s="1"/>
  <c r="U16" i="11" s="1"/>
  <c r="U17" i="11" s="1"/>
  <c r="U18" i="11" s="1"/>
  <c r="U19" i="11" s="1"/>
  <c r="U20" i="11" s="1"/>
  <c r="U21" i="11" s="1"/>
  <c r="U22" i="11" s="1"/>
  <c r="U23" i="11" s="1"/>
  <c r="U24" i="11" s="1"/>
  <c r="U25" i="11" s="1"/>
  <c r="U26" i="11" s="1"/>
  <c r="U27" i="11" l="1"/>
  <c r="U28" i="11" s="1"/>
  <c r="U29" i="11" s="1"/>
  <c r="U30" i="11" s="1"/>
  <c r="U31" i="11" s="1"/>
  <c r="U32" i="11" s="1"/>
  <c r="U33" i="11" s="1"/>
  <c r="U34" i="11" s="1"/>
  <c r="U35" i="11" s="1"/>
  <c r="U36" i="11" s="1"/>
  <c r="U37" i="11" s="1"/>
  <c r="U38" i="11" s="1"/>
  <c r="U39" i="11" s="1"/>
  <c r="U40" i="11" s="1"/>
  <c r="U41" i="11" s="1"/>
  <c r="C67" i="11"/>
  <c r="C66" i="11"/>
  <c r="C65" i="11"/>
  <c r="C64" i="11"/>
  <c r="C63" i="11"/>
  <c r="C62" i="11"/>
  <c r="C61" i="11"/>
  <c r="C60" i="11"/>
  <c r="C59" i="11"/>
  <c r="C58" i="11"/>
  <c r="C56" i="11"/>
  <c r="C55" i="11"/>
  <c r="C54" i="11"/>
  <c r="C53" i="11"/>
  <c r="C52" i="11"/>
  <c r="C51" i="11"/>
  <c r="C50" i="11"/>
  <c r="C49" i="11"/>
  <c r="C48" i="11"/>
  <c r="C47" i="11"/>
  <c r="C46" i="11"/>
  <c r="C45" i="11"/>
  <c r="C44" i="11"/>
  <c r="C43" i="11"/>
  <c r="C41" i="11"/>
  <c r="C40" i="11"/>
  <c r="C39" i="11"/>
  <c r="C38" i="11"/>
  <c r="C37" i="11"/>
  <c r="C36" i="11"/>
  <c r="C35" i="11"/>
  <c r="C34" i="11"/>
  <c r="C33" i="11"/>
  <c r="C32" i="11"/>
  <c r="C31" i="11"/>
  <c r="C30" i="11"/>
  <c r="C29" i="11"/>
  <c r="C28" i="11"/>
  <c r="C26" i="11"/>
  <c r="C25" i="11"/>
  <c r="C24" i="11"/>
  <c r="C23" i="11"/>
  <c r="C22" i="11"/>
  <c r="C21" i="11"/>
  <c r="C20" i="11"/>
  <c r="C19" i="11"/>
  <c r="C18" i="11"/>
  <c r="C17" i="11"/>
  <c r="C16" i="11"/>
  <c r="C15" i="11"/>
  <c r="C14" i="11"/>
  <c r="C13" i="11"/>
  <c r="C11" i="11"/>
  <c r="C10" i="11"/>
  <c r="C9" i="11"/>
  <c r="C8" i="11"/>
  <c r="C7" i="11"/>
  <c r="C6" i="11"/>
  <c r="C5" i="11"/>
  <c r="C4" i="11"/>
  <c r="C3" i="11"/>
  <c r="C2" i="11"/>
  <c r="T67" i="11"/>
  <c r="T66" i="11"/>
  <c r="T65" i="11"/>
  <c r="T64" i="11"/>
  <c r="T63" i="11"/>
  <c r="T62" i="11"/>
  <c r="T61" i="11"/>
  <c r="T60" i="11"/>
  <c r="T59" i="11"/>
  <c r="T58" i="11"/>
  <c r="T56" i="11"/>
  <c r="T55" i="11"/>
  <c r="T54" i="11"/>
  <c r="T53" i="11"/>
  <c r="T52" i="11"/>
  <c r="T51" i="11"/>
  <c r="T50" i="11"/>
  <c r="T49" i="11"/>
  <c r="T48" i="11"/>
  <c r="T47" i="11"/>
  <c r="T46" i="11"/>
  <c r="T45" i="11"/>
  <c r="T44" i="11"/>
  <c r="T43" i="11"/>
  <c r="T41" i="11"/>
  <c r="T40" i="11"/>
  <c r="T39" i="11"/>
  <c r="T38" i="11"/>
  <c r="T36" i="11"/>
  <c r="T35" i="11"/>
  <c r="T34" i="11"/>
  <c r="T33" i="11"/>
  <c r="T32" i="11"/>
  <c r="T31" i="11"/>
  <c r="T30" i="11"/>
  <c r="T29" i="11"/>
  <c r="T28" i="11"/>
  <c r="T26" i="11"/>
  <c r="T25" i="11"/>
  <c r="T24" i="11"/>
  <c r="T23" i="11"/>
  <c r="T22" i="11"/>
  <c r="T21" i="11"/>
  <c r="T20" i="11"/>
  <c r="T19" i="11"/>
  <c r="T18" i="11"/>
  <c r="T17" i="11"/>
  <c r="T16" i="11"/>
  <c r="T15" i="11"/>
  <c r="T14" i="11"/>
  <c r="T13" i="11"/>
  <c r="T11" i="11"/>
  <c r="T10" i="11"/>
  <c r="T9" i="11"/>
  <c r="T8" i="11"/>
  <c r="T7" i="11"/>
  <c r="T6" i="11"/>
  <c r="T5" i="11"/>
  <c r="T4" i="11"/>
  <c r="T3" i="11"/>
  <c r="T2" i="11"/>
  <c r="U42" i="11" l="1"/>
  <c r="U43" i="11" s="1"/>
  <c r="U44" i="11" s="1"/>
  <c r="U45" i="11" s="1"/>
  <c r="U46" i="11" s="1"/>
  <c r="U47" i="11" s="1"/>
  <c r="U48" i="11" s="1"/>
  <c r="U49" i="11" s="1"/>
  <c r="U50" i="11" s="1"/>
  <c r="U51" i="11" s="1"/>
  <c r="U52" i="11" s="1"/>
  <c r="U53" i="11" s="1"/>
  <c r="U54" i="11" s="1"/>
  <c r="U55" i="11" s="1"/>
  <c r="U56" i="11" s="1"/>
  <c r="AZ6" i="9"/>
  <c r="U57" i="11" l="1"/>
  <c r="U58" i="11" s="1"/>
  <c r="U59" i="11" s="1"/>
  <c r="U60" i="11" s="1"/>
  <c r="U61" i="11" s="1"/>
  <c r="U62" i="11" s="1"/>
  <c r="U63" i="11" s="1"/>
  <c r="U64" i="11" s="1"/>
  <c r="U65" i="11" s="1"/>
  <c r="U66" i="11" s="1"/>
  <c r="U67"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29" i="9"/>
  <c r="AA351" i="9"/>
  <c r="AA333" i="9"/>
  <c r="AA320" i="9"/>
  <c r="AA51" i="9"/>
  <c r="AA371" i="9"/>
  <c r="AA151" i="9"/>
  <c r="AA364" i="9"/>
  <c r="AA130" i="9"/>
  <c r="AN130" i="9" l="1"/>
  <c r="AN364" i="9"/>
  <c r="AN151" i="9"/>
  <c r="AN371" i="9"/>
  <c r="AN51" i="9"/>
  <c r="AN320" i="9"/>
  <c r="AN333" i="9"/>
  <c r="AN351" i="9"/>
  <c r="AN32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60" i="9" l="1"/>
  <c r="AA50" i="9"/>
  <c r="AA315" i="9"/>
  <c r="AA346" i="9"/>
  <c r="AN60" i="9" l="1"/>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8" i="9" l="1"/>
  <c r="N363" i="9"/>
  <c r="N362" i="9"/>
  <c r="N221" i="9"/>
  <c r="S221" i="9" s="1"/>
  <c r="AA355" i="9"/>
  <c r="AA324" i="9"/>
  <c r="T363" i="9" l="1"/>
  <c r="S363" i="9"/>
  <c r="T362" i="9"/>
  <c r="S362" i="9"/>
  <c r="T368" i="9"/>
  <c r="S368" i="9"/>
  <c r="Q221" i="9"/>
  <c r="R221" i="9"/>
  <c r="T221" i="9"/>
  <c r="AN324" i="9"/>
  <c r="AN355" i="9"/>
  <c r="AA161" i="9"/>
  <c r="AA360" i="9"/>
  <c r="AV7" i="9" l="1"/>
  <c r="AN161" i="9"/>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271" i="9"/>
  <c r="AA270" i="9"/>
  <c r="AA330" i="9"/>
  <c r="AA361" i="9"/>
  <c r="AA336" i="9"/>
  <c r="AA367" i="9"/>
  <c r="AN271" i="9" l="1"/>
  <c r="AN270" i="9"/>
  <c r="AN336" i="9"/>
  <c r="AN361" i="9"/>
  <c r="AN367" i="9"/>
  <c r="AN330"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 i="9"/>
  <c r="AA30" i="9"/>
  <c r="AA311" i="9"/>
  <c r="AA370" i="9"/>
  <c r="AA312" i="9"/>
  <c r="AA344" i="9"/>
  <c r="AA343" i="9"/>
  <c r="AA314" i="9"/>
  <c r="AA345" i="9"/>
  <c r="AA313" i="9"/>
  <c r="AA349" i="9"/>
  <c r="AA350" i="9"/>
  <c r="AA110" i="9"/>
  <c r="AA319" i="9"/>
  <c r="AA100" i="9"/>
  <c r="AA111" i="9"/>
  <c r="AA318" i="9"/>
  <c r="AA101" i="9"/>
  <c r="AN350" i="9" l="1"/>
  <c r="AN349" i="9"/>
  <c r="AN318" i="9"/>
  <c r="AN319"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9" i="11"/>
  <c r="AK190" i="9"/>
  <c r="CB3" i="9"/>
  <c r="N270" i="9" s="1"/>
  <c r="AK228" i="9"/>
  <c r="AK9" i="9"/>
  <c r="AK188" i="9"/>
  <c r="AK276" i="9"/>
  <c r="AK183" i="9"/>
  <c r="AK209" i="9"/>
  <c r="AK57" i="9"/>
  <c r="AK16" i="9"/>
  <c r="CB30" i="9"/>
  <c r="D65"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9" i="11"/>
  <c r="CB4" i="9"/>
  <c r="CB13" i="9"/>
  <c r="CB41" i="9"/>
  <c r="AK120" i="9"/>
  <c r="AK121" i="9"/>
  <c r="CB18" i="9"/>
  <c r="CB15" i="9"/>
  <c r="CB29" i="9"/>
  <c r="AK170" i="9"/>
  <c r="AK171" i="9"/>
  <c r="CB34" i="9"/>
  <c r="AK221" i="9"/>
  <c r="CB26" i="9"/>
  <c r="AK220" i="9"/>
  <c r="D5" i="11"/>
  <c r="CB25" i="9"/>
  <c r="N240" i="9" l="1"/>
  <c r="S240" i="9" s="1"/>
  <c r="N241" i="9"/>
  <c r="R240" i="9"/>
  <c r="N366" i="9"/>
  <c r="N357" i="9"/>
  <c r="N171" i="9"/>
  <c r="AD1" i="9" a="1"/>
  <c r="AD1" i="9" s="1"/>
  <c r="D7" i="11"/>
  <c r="D67" i="11"/>
  <c r="D48" i="11"/>
  <c r="D3" i="11"/>
  <c r="D37" i="11"/>
  <c r="D25" i="11"/>
  <c r="D35" i="11"/>
  <c r="D4" i="11"/>
  <c r="D64" i="11"/>
  <c r="D40" i="11"/>
  <c r="D6" i="11"/>
  <c r="D33" i="11"/>
  <c r="D45" i="11"/>
  <c r="D23" i="11"/>
  <c r="D15" i="11"/>
  <c r="D30" i="11"/>
  <c r="D2" i="11"/>
  <c r="D51" i="11"/>
  <c r="D26" i="11"/>
  <c r="D44" i="11"/>
  <c r="D22" i="11"/>
  <c r="D46" i="11"/>
  <c r="D21" i="11"/>
  <c r="D32" i="11"/>
  <c r="D55" i="11"/>
  <c r="D8" i="11"/>
  <c r="D50" i="11"/>
  <c r="D18" i="11"/>
  <c r="D62" i="11"/>
  <c r="D38" i="11"/>
  <c r="D49" i="11"/>
  <c r="S270" i="9"/>
  <c r="T270" i="9"/>
  <c r="D31" i="11"/>
  <c r="D14" i="11"/>
  <c r="D63" i="11"/>
  <c r="D61" i="11"/>
  <c r="D29" i="11"/>
  <c r="D52" i="11"/>
  <c r="D20" i="11"/>
  <c r="D24" i="11"/>
  <c r="D17" i="11"/>
  <c r="D43" i="11"/>
  <c r="D60" i="11"/>
  <c r="D53" i="11"/>
  <c r="D36" i="11"/>
  <c r="D66" i="11"/>
  <c r="D47" i="11"/>
  <c r="D13" i="11"/>
  <c r="D39" i="11"/>
  <c r="D58" i="11"/>
  <c r="D28" i="11"/>
  <c r="D56" i="11"/>
  <c r="D9" i="11"/>
  <c r="AA359" i="9"/>
  <c r="AA328" i="9"/>
  <c r="AA181" i="9"/>
  <c r="AA180"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AN180" i="9"/>
  <c r="AN181" i="9"/>
  <c r="T1" i="9" l="1" a="1"/>
  <c r="T1" i="9" s="1"/>
  <c r="AA241" i="9"/>
  <c r="AA327" i="9"/>
  <c r="AA210" i="9"/>
  <c r="AA230" i="9"/>
  <c r="AA240" i="9"/>
  <c r="AA200" i="9"/>
  <c r="AA357" i="9"/>
  <c r="AA326" i="9"/>
  <c r="AA358" i="9"/>
  <c r="AA369" i="9"/>
  <c r="AA368" i="9"/>
  <c r="AA339" i="9"/>
  <c r="AA338" i="9"/>
  <c r="AA337" i="9"/>
  <c r="AA340" i="9"/>
  <c r="AA331" i="9"/>
  <c r="AA365" i="9"/>
  <c r="AA366" i="9"/>
  <c r="AA310" i="9"/>
  <c r="AA334" i="9"/>
  <c r="AA363" i="9"/>
  <c r="AA362" i="9"/>
  <c r="AA335" i="9"/>
  <c r="AA332" i="9"/>
  <c r="AA150" i="9"/>
  <c r="AA81" i="9"/>
  <c r="AA80" i="9"/>
  <c r="AA120" i="9"/>
  <c r="AA373" i="9"/>
  <c r="AA372" i="9"/>
  <c r="AA342" i="9"/>
  <c r="AA121" i="9"/>
  <c r="AA341" i="9"/>
  <c r="AA192" i="9"/>
  <c r="AA42" i="9"/>
  <c r="AA91" i="9"/>
  <c r="AA129" i="9"/>
  <c r="AA8" i="9"/>
  <c r="AA294" i="9"/>
  <c r="AA104" i="9"/>
  <c r="AA142" i="9"/>
  <c r="AA203" i="9"/>
  <c r="AA118" i="9"/>
  <c r="AA259" i="9"/>
  <c r="AA17" i="9"/>
  <c r="AA62" i="9"/>
  <c r="AA189" i="9"/>
  <c r="AA57" i="9"/>
  <c r="AA145" i="9"/>
  <c r="AA247" i="9"/>
  <c r="AA133" i="9"/>
  <c r="AA41" i="9"/>
  <c r="AA260" i="9"/>
  <c r="AA299" i="9"/>
  <c r="AA190" i="9"/>
  <c r="AA216" i="9"/>
  <c r="AA169" i="9"/>
  <c r="AA44" i="9"/>
  <c r="AA291" i="9"/>
  <c r="AA45" i="9"/>
  <c r="AA56" i="9"/>
  <c r="AA89" i="9"/>
  <c r="AA94" i="9"/>
  <c r="AA108" i="9"/>
  <c r="AA109" i="9"/>
  <c r="AA307" i="9"/>
  <c r="AA275" i="9"/>
  <c r="AA214" i="9"/>
  <c r="AA103" i="9"/>
  <c r="AA223" i="9"/>
  <c r="AA254" i="9"/>
  <c r="AA90" i="9"/>
  <c r="AA322" i="9"/>
  <c r="AA95" i="9"/>
  <c r="AA71" i="9"/>
  <c r="AA215" i="9"/>
  <c r="AA73" i="9"/>
  <c r="AA182" i="9"/>
  <c r="AA187" i="9"/>
  <c r="AA154" i="9"/>
  <c r="AA10" i="9"/>
  <c r="AA250" i="9"/>
  <c r="AA175" i="9"/>
  <c r="AA54" i="9"/>
  <c r="AA128" i="9"/>
  <c r="AA246" i="9"/>
  <c r="AA162" i="9"/>
  <c r="AA11" i="9"/>
  <c r="AA245" i="9"/>
  <c r="AA289" i="9"/>
  <c r="AA32" i="9"/>
  <c r="AA321" i="9"/>
  <c r="AA26" i="9"/>
  <c r="AA19" i="9"/>
  <c r="AA352" i="9"/>
  <c r="AA205" i="9"/>
  <c r="AA96" i="9"/>
  <c r="AA263" i="9"/>
  <c r="AA269" i="9"/>
  <c r="AA86" i="9"/>
  <c r="AA24" i="9"/>
  <c r="AA236" i="9"/>
  <c r="AA174" i="9"/>
  <c r="AA98" i="9"/>
  <c r="AA166" i="9"/>
  <c r="AA46" i="9"/>
  <c r="AA14" i="9"/>
  <c r="AA304" i="9"/>
  <c r="AA88" i="9"/>
  <c r="AA281" i="9"/>
  <c r="AA139" i="9"/>
  <c r="AA132" i="9"/>
  <c r="AA176" i="9"/>
  <c r="AA157" i="9"/>
  <c r="AA177" i="9"/>
  <c r="AA204" i="9"/>
  <c r="AA285" i="9"/>
  <c r="AA264" i="9"/>
  <c r="AA197" i="9"/>
  <c r="AA265" i="9"/>
  <c r="AA286" i="9"/>
  <c r="AA287" i="9"/>
  <c r="AA13" i="9"/>
  <c r="AA84" i="9"/>
  <c r="AA172" i="9"/>
  <c r="AA283" i="9"/>
  <c r="AA290" i="9"/>
  <c r="AA267" i="9"/>
  <c r="AA163" i="9"/>
  <c r="AA232" i="9"/>
  <c r="AA234" i="9"/>
  <c r="AA126" i="9"/>
  <c r="AA69" i="9"/>
  <c r="AA125" i="9"/>
  <c r="AA288" i="9"/>
  <c r="AA226" i="9"/>
  <c r="AA221" i="9"/>
  <c r="AA276" i="9"/>
  <c r="AA219" i="9"/>
  <c r="AA123" i="9"/>
  <c r="AA186" i="9"/>
  <c r="AA27" i="9"/>
  <c r="AA9" i="9"/>
  <c r="AA244" i="9"/>
  <c r="AA122" i="9"/>
  <c r="AA274" i="9"/>
  <c r="AA55" i="9"/>
  <c r="AA77" i="9"/>
  <c r="AA92" i="9"/>
  <c r="AA282" i="9"/>
  <c r="AA78" i="9"/>
  <c r="AA159" i="9"/>
  <c r="AA179" i="9"/>
  <c r="AA156" i="9"/>
  <c r="AA306" i="9"/>
  <c r="AA195" i="9"/>
  <c r="AA141" i="9"/>
  <c r="AA29" i="9"/>
  <c r="AA243" i="9"/>
  <c r="AA233" i="9"/>
  <c r="AA164" i="9"/>
  <c r="AA36" i="9"/>
  <c r="AA28" i="9"/>
  <c r="AA58" i="9"/>
  <c r="AA37" i="9"/>
  <c r="AA353" i="9"/>
  <c r="AA63" i="9"/>
  <c r="AA227" i="9"/>
  <c r="AA22" i="9"/>
  <c r="AA279" i="9"/>
  <c r="AA49" i="9"/>
  <c r="AA148" i="9"/>
  <c r="AA59" i="9"/>
  <c r="AA68" i="9"/>
  <c r="AA208" i="9"/>
  <c r="AA302" i="9"/>
  <c r="AA107" i="9"/>
  <c r="AA258" i="9"/>
  <c r="AA25" i="9"/>
  <c r="AA152" i="9"/>
  <c r="AA168" i="9"/>
  <c r="AA185" i="9"/>
  <c r="AA278" i="9"/>
  <c r="AA188" i="9"/>
  <c r="AA38" i="9"/>
  <c r="AA2" i="9"/>
  <c r="AA257" i="9"/>
  <c r="AA106" i="9"/>
  <c r="AA18" i="9"/>
  <c r="AA206" i="9"/>
  <c r="AA35" i="9"/>
  <c r="AA79" i="9"/>
  <c r="AA296" i="9"/>
  <c r="AA173" i="9"/>
  <c r="AA76" i="9"/>
  <c r="AA229" i="9"/>
  <c r="AA266" i="9"/>
  <c r="AA305" i="9"/>
  <c r="AA74" i="9"/>
  <c r="AA65" i="9"/>
  <c r="AA34" i="9"/>
  <c r="AA224" i="9"/>
  <c r="AA113" i="9"/>
  <c r="AA198" i="9"/>
  <c r="AA149" i="9"/>
  <c r="AA15" i="9"/>
  <c r="AA209" i="9"/>
  <c r="AA316" i="9"/>
  <c r="AA225" i="9"/>
  <c r="AA251" i="9"/>
  <c r="AA239" i="9"/>
  <c r="AA16" i="9"/>
  <c r="AA33" i="9"/>
  <c r="AA284" i="9"/>
  <c r="AA228" i="9"/>
  <c r="AA85" i="9"/>
  <c r="AA207" i="9"/>
  <c r="AA117" i="9"/>
  <c r="AA242" i="9"/>
  <c r="AA143" i="9"/>
  <c r="AA184" i="9"/>
  <c r="AA87" i="9"/>
  <c r="AA5" i="9"/>
  <c r="AA82" i="9"/>
  <c r="AA323" i="9"/>
  <c r="AA171" i="9"/>
  <c r="AA158" i="9"/>
  <c r="AA348" i="9"/>
  <c r="AA308" i="9"/>
  <c r="AA48" i="9"/>
  <c r="AA75" i="9"/>
  <c r="AA115" i="9"/>
  <c r="AA97" i="9"/>
  <c r="AA194" i="9"/>
  <c r="AA218" i="9"/>
  <c r="AA134" i="9"/>
  <c r="AA124" i="9"/>
  <c r="AA119" i="9"/>
  <c r="AA39" i="9"/>
  <c r="AA220" i="9"/>
  <c r="AA309" i="9"/>
  <c r="AA138" i="9"/>
  <c r="AA261" i="9"/>
  <c r="AA112" i="9"/>
  <c r="AA255" i="9"/>
  <c r="AA297" i="9"/>
  <c r="AA248" i="9"/>
  <c r="AA146" i="9"/>
  <c r="AA6" i="9"/>
  <c r="AA235" i="9"/>
  <c r="AA140" i="9"/>
  <c r="AA21" i="9"/>
  <c r="AA298" i="9"/>
  <c r="AA280" i="9"/>
  <c r="AA47" i="9"/>
  <c r="AA67" i="9"/>
  <c r="AA70" i="9"/>
  <c r="AA3" i="9"/>
  <c r="AA114" i="9"/>
  <c r="AA165" i="9"/>
  <c r="AA135" i="9"/>
  <c r="AA252" i="9"/>
  <c r="AA4" i="9"/>
  <c r="AA272" i="9"/>
  <c r="AA262" i="9"/>
  <c r="AA256" i="9"/>
  <c r="AA170" i="9"/>
  <c r="AA66" i="9"/>
  <c r="AA52" i="9"/>
  <c r="AA64" i="9"/>
  <c r="AA83" i="9"/>
  <c r="AA295" i="9"/>
  <c r="AA202" i="9"/>
  <c r="AA193" i="9"/>
  <c r="AA136" i="9"/>
  <c r="AA12" i="9"/>
  <c r="AA155" i="9"/>
  <c r="AA20" i="9"/>
  <c r="AA144" i="9"/>
  <c r="AA102" i="9"/>
  <c r="AA7" i="9"/>
  <c r="AA212" i="9"/>
  <c r="AA238" i="9"/>
  <c r="AA137" i="9"/>
  <c r="AA93" i="9"/>
  <c r="AA153" i="9"/>
  <c r="AA178" i="9"/>
  <c r="AA347" i="9"/>
  <c r="AA222" i="9"/>
  <c r="AA127" i="9"/>
  <c r="AA116" i="9"/>
  <c r="AA354" i="9"/>
  <c r="AA23" i="9"/>
  <c r="AA72" i="9"/>
  <c r="AA292" i="9"/>
  <c r="AA105" i="9"/>
  <c r="AA217" i="9"/>
  <c r="AA99" i="9"/>
  <c r="AA253" i="9"/>
  <c r="AA303" i="9"/>
  <c r="AA317" i="9"/>
  <c r="AA268" i="9"/>
  <c r="AA40" i="9"/>
  <c r="AA277" i="9"/>
  <c r="AA53" i="9"/>
  <c r="AA167" i="9"/>
  <c r="AA249" i="9"/>
  <c r="AA43" i="9"/>
  <c r="AA147" i="9"/>
  <c r="AA293" i="9"/>
  <c r="AA199" i="9"/>
  <c r="AA237" i="9"/>
  <c r="AA213" i="9"/>
  <c r="AA273" i="9"/>
  <c r="AA196" i="9"/>
  <c r="AA183" i="9"/>
  <c r="AN150" i="9" l="1"/>
  <c r="AN90" i="9"/>
  <c r="AN91" i="9"/>
  <c r="AN80" i="9"/>
  <c r="AN81" i="9"/>
  <c r="AN70" i="9"/>
  <c r="AN71" i="9"/>
  <c r="AN41" i="9"/>
  <c r="AN40" i="9"/>
  <c r="AN21" i="9"/>
  <c r="AN322" i="9"/>
  <c r="AN321" i="9"/>
  <c r="AN323" i="9"/>
  <c r="AN316" i="9"/>
  <c r="AN317" i="9"/>
  <c r="AN353" i="9"/>
  <c r="AN352" i="9"/>
  <c r="AN354" i="9"/>
  <c r="AN348" i="9"/>
  <c r="AN347" i="9"/>
  <c r="AN20" i="9"/>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<sst xmlns="http://schemas.openxmlformats.org/spreadsheetml/2006/main" count="1867" uniqueCount="535">
  <si>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</si>
  <si>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</si>
  <si>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</si>
  <si>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</si>
  <si>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</si>
  <si>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</si>
  <si>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</si>
  <si>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</si>
  <si>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</si>
  <si>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</si>
  <si>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</si>
  <si>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</si>
  <si>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</si>
  <si>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</si>
  <si>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</si>
  <si>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</si>
  <si>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</si>
  <si>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</si>
  <si>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</si>
  <si>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</si>
  <si>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</si>
  <si>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</si>
  <si>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</si>
  <si>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</si>
  <si>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</si>
  <si>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</si>
  <si>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</si>
  <si>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</si>
  <si>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</si>
  <si>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</si>
  <si>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</si>
  <si>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</si>
  <si>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</si>
  <si>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</si>
  <si>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</si>
  <si>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</si>
  <si>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</si>
  <si>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</si>
  <si>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</si>
  <si>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</si>
  <si>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</si>
  <si>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</si>
  <si>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</si>
  <si>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</si>
  <si>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</si>
  <si>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</si>
  <si>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</si>
  <si>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</si>
  <si>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</si>
  <si>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</si>
  <si>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</si>
  <si>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</si>
  <si>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</si>
  <si>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</si>
  <si>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</si>
  <si>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</si>
  <si>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</si>
  <si>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</si>
  <si>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</si>
  <si>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</si>
  <si>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</si>
  <si>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</si>
  <si>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</si>
  <si>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</si>
  <si>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</si>
  <si>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</si>
  <si>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</si>
  <si>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</si>
  <si>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</si>
  <si>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</si>
  <si>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</si>
  <si>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</si>
  <si>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</si>
  <si>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</si>
  <si>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</si>
  <si>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</si>
  <si>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</si>
  <si>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</si>
  <si>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</si>
  <si>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</si>
  <si>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</si>
  <si>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</si>
  <si>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</si>
  <si>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</si>
  <si>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</si>
  <si>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</si>
  <si>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</si>
  <si>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</si>
  <si>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</si>
  <si>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</si>
  <si>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</si>
  <si>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</si>
  <si>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</si>
  <si>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</si>
  <si>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</si>
  <si>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</si>
  <si>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</si>
  <si>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</si>
  <si>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</si>
  <si>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</si>
  <si>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</si>
  <si>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</si>
  <si>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</si>
  <si>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</si>
  <si>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</si>
  <si>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</si>
  <si>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</si>
  <si>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</si>
  <si>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</si>
  <si>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</si>
  <si>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</si>
  <si>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</si>
  <si>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</si>
  <si>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</si>
  <si>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</si>
  <si>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</si>
  <si>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</si>
  <si>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</si>
  <si>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</si>
  <si>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</si>
  <si>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</si>
  <si>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</si>
  <si>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</si>
  <si>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</si>
  <si>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</si>
  <si>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</si>
  <si>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</si>
  <si>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</si>
  <si>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</si>
  <si>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</si>
  <si>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</si>
  <si>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</si>
  <si>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</si>
  <si>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</si>
  <si>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</si>
  <si>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</si>
  <si>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</si>
  <si>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</si>
  <si>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</si>
  <si>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</si>
  <si>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</si>
  <si>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</si>
  <si>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</si>
  <si>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</si>
  <si>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</si>
  <si>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</si>
  <si>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</si>
  <si>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</si>
  <si>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</si>
  <si>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</si>
  <si>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</si>
  <si>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</si>
  <si>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</si>
  <si>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</si>
  <si>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</si>
  <si>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</si>
  <si>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</si>
  <si>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</si>
  <si>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</si>
  <si>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</si>
  <si>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</si>
  <si>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</si>
  <si>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</si>
  <si>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</si>
  <si>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</si>
  <si>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</si>
  <si>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</si>
  <si>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</si>
  <si>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</si>
  <si>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</si>
  <si>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</si>
  <si>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</si>
  <si>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</si>
  <si>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</si>
  <si>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</si>
  <si>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</si>
  <si>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</si>
  <si>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</si>
  <si>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</si>
  <si>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</si>
  <si>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</si>
  <si>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</si>
  <si>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</si>
  <si>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</si>
  <si>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</si>
  <si>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</si>
  <si>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</si>
  <si>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</si>
  <si>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</si>
  <si>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</si>
  <si>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</si>
  <si>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</si>
  <si>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</si>
  <si>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</si>
  <si>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</si>
  <si>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</si>
  <si>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</si>
  <si>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</si>
  <si>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</si>
  <si>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</si>
  <si>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</si>
  <si>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</si>
  <si>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</si>
  <si>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</si>
  <si>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</si>
  <si>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</si>
  <si>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</si>
  <si>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</si>
  <si>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</si>
  <si>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</si>
  <si>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</si>
  <si>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</si>
  <si>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</si>
  <si>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</si>
  <si>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</si>
  <si>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</si>
  <si>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</si>
  <si>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</si>
  <si>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</si>
  <si>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</si>
  <si>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</si>
  <si>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</si>
  <si>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</si>
  <si>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</si>
  <si>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</si>
  <si>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</si>
  <si>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</si>
  <si>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</si>
  <si>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</si>
  <si>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</si>
  <si>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</si>
  <si>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</si>
  <si>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</si>
  <si>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</si>
  <si>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</si>
  <si>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</si>
  <si>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</si>
  <si>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</si>
  <si>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</si>
  <si>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</si>
  <si>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</si>
  <si>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</si>
  <si>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</si>
  <si>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</si>
  <si>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</si>
  <si>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</si>
  <si>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</si>
  <si>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</si>
  <si>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</si>
  <si>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</si>
  <si>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</si>
  <si>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</si>
  <si>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</si>
  <si>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</si>
  <si>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</si>
  <si>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</si>
  <si>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</si>
  <si>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</si>
  <si>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</si>
  <si>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</si>
  <si>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</si>
  <si>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</si>
  <si>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</si>
  <si>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</si>
  <si>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</si>
  <si>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</si>
  <si>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</si>
  <si>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</si>
  <si>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</si>
  <si>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</si>
  <si>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</si>
  <si>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</si>
  <si>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</si>
  <si>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</si>
  <si>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</si>
  <si>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</si>
  <si>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</si>
  <si>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</si>
  <si>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</si>
  <si>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</si>
  <si>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</si>
  <si>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</si>
  <si>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</si>
  <si>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</si>
  <si>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</si>
  <si>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</si>
  <si>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</si>
  <si>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</si>
  <si>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</si>
  <si>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</si>
  <si>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</si>
  <si>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</si>
  <si>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</si>
  <si>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</si>
  <si>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</si>
  <si>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Equip0202</t>
    <phoneticPr fontId="1" type="noConversion"/>
  </si>
  <si>
    <t>GO</t>
    <phoneticPr fontId="1" type="noConversion"/>
  </si>
  <si>
    <t>GO</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</si>
  <si>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</si>
  <si>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</si>
  <si>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</si>
  <si>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</si>
  <si>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</si>
  <si>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</si>
  <si>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</si>
  <si>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</si>
  <si>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</si>
  <si>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</si>
  <si>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</si>
  <si>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</si>
  <si>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</si>
  <si>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</si>
  <si>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</si>
  <si>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</si>
  <si>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</si>
  <si>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</si>
  <si>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</si>
  <si>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</si>
  <si>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</si>
  <si>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</si>
  <si>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</si>
  <si>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</si>
  <si>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</si>
  <si>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</si>
  <si>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</si>
  <si>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</si>
  <si>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</si>
  <si>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</si>
  <si>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</si>
  <si>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</si>
  <si>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</si>
  <si>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</si>
  <si>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</si>
  <si>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</si>
  <si>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</si>
  <si>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</si>
  <si>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</si>
  <si>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</si>
  <si>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</si>
  <si>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</si>
  <si>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</si>
  <si>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</si>
  <si>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</si>
  <si>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</si>
  <si>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</si>
  <si>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</si>
  <si>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</si>
  <si>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</si>
  <si>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</si>
  <si>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</si>
  <si>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</si>
  <si>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</si>
  <si>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</si>
  <si>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</si>
  <si>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</si>
  <si>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</si>
  <si>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</si>
  <si>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</si>
  <si>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</si>
  <si>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Equip1202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</si>
  <si>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</si>
  <si>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</si>
  <si>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</si>
  <si>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</si>
  <si>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</si>
  <si>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</si>
  <si>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</si>
  <si>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</si>
  <si>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</si>
  <si>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</si>
  <si>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</si>
  <si>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</si>
  <si>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</si>
  <si>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</si>
  <si>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</si>
  <si>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</si>
  <si>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</si>
  <si>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</si>
  <si>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Actor1002</t>
    <phoneticPr fontId="1" type="noConversion"/>
  </si>
  <si>
    <t>Actor2010</t>
    <phoneticPr fontId="1" type="noConversion"/>
  </si>
  <si>
    <t>GO</t>
    <phoneticPr fontId="1" type="noConversion"/>
  </si>
  <si>
    <t>Equip7102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</si>
  <si>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</si>
  <si>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</si>
  <si>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</si>
  <si>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</si>
  <si>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</si>
  <si>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</si>
  <si>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</si>
  <si>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</si>
  <si>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</si>
  <si>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Actor0037m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</si>
  <si>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</si>
  <si>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</si>
  <si>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</si>
  <si>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</si>
  <si>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</si>
  <si>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</si>
  <si>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</si>
  <si>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</si>
  <si>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</si>
  <si>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</si>
  <si>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</si>
  <si>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</si>
  <si>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</si>
  <si>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Actor0007m</t>
    <phoneticPr fontId="1" type="noConversion"/>
  </si>
  <si>
    <t>Equip0301</t>
    <phoneticPr fontId="1" type="noConversion"/>
  </si>
  <si>
    <t>DI</t>
    <phoneticPr fontId="1" type="noConversion"/>
  </si>
  <si>
    <t>GO</t>
    <phoneticPr fontId="1" type="noConversion"/>
  </si>
  <si>
    <t>Equip5101</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</si>
  <si>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</si>
  <si>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</si>
  <si>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</si>
  <si>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</si>
  <si>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</si>
  <si>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</si>
  <si>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</si>
  <si>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</si>
  <si>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</si>
  <si>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</si>
  <si>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</si>
  <si>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</si>
  <si>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</si>
  <si>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</si>
  <si>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</si>
  <si>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</si>
  <si>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</si>
  <si>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</si>
  <si>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</si>
  <si>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</si>
  <si>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</si>
  <si>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</si>
  <si>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</si>
  <si>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</si>
  <si>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</si>
  <si>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</si>
  <si>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</si>
  <si>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</si>
  <si>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Equip1402</t>
    <phoneticPr fontId="1" type="noConversion"/>
  </si>
  <si>
    <t>Equip2301</t>
    <phoneticPr fontId="1" type="noConversion"/>
  </si>
  <si>
    <t>Actor2103m</t>
    <phoneticPr fontId="1" type="noConversion"/>
  </si>
  <si>
    <t>Actor1039m</t>
    <phoneticPr fontId="1" type="noConversion"/>
  </si>
  <si>
    <t>Equip0202</t>
    <phoneticPr fontId="1" type="noConversion"/>
  </si>
  <si>
    <t>Equip1102</t>
    <phoneticPr fontId="1" type="noConversion"/>
  </si>
  <si>
    <t>Equip3001</t>
    <phoneticPr fontId="1" type="noConversion"/>
  </si>
  <si>
    <t>Equip6101</t>
    <phoneticPr fontId="1" type="noConversion"/>
  </si>
  <si>
    <t>Equip8001</t>
    <phoneticPr fontId="1" type="noConversion"/>
  </si>
  <si>
    <t>DI</t>
    <phoneticPr fontId="1" type="noConversion"/>
  </si>
  <si>
    <t>Equip2101</t>
    <phoneticPr fontId="1" type="noConversion"/>
  </si>
  <si>
    <t>Equip1302</t>
    <phoneticPr fontId="1" type="noConversion"/>
  </si>
  <si>
    <t>Equip2002</t>
    <phoneticPr fontId="1" type="noConversion"/>
  </si>
  <si>
    <t>Equip5002</t>
    <phoneticPr fontId="1" type="noConversion"/>
  </si>
  <si>
    <t>Equip8101</t>
    <phoneticPr fontId="1" type="noConversion"/>
  </si>
  <si>
    <t>Equip5302</t>
    <phoneticPr fontId="1" type="noConversion"/>
  </si>
  <si>
    <t>Equip0201</t>
    <phoneticPr fontId="1" type="noConversion"/>
  </si>
  <si>
    <t>Equip3201</t>
    <phoneticPr fontId="1" type="noConversion"/>
  </si>
  <si>
    <t>Equip7002</t>
    <phoneticPr fontId="1" type="noConversion"/>
  </si>
  <si>
    <t>Equip8301</t>
    <phoneticPr fontId="1" type="noConversion"/>
  </si>
  <si>
    <t>Equip1002</t>
    <phoneticPr fontId="1" type="noConversion"/>
  </si>
  <si>
    <t>Equip2101</t>
    <phoneticPr fontId="1" type="noConversion"/>
  </si>
  <si>
    <t>지정 캐릭터 LBP5</t>
  </si>
  <si>
    <t>지정 캐릭터 LBP6</t>
  </si>
  <si>
    <t>Actor1002</t>
  </si>
  <si>
    <t>Actor0007</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</si>
  <si>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</si>
  <si>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</si>
  <si>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</si>
  <si>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</si>
  <si>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</si>
  <si>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</si>
  <si>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</si>
  <si>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</si>
  <si>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</si>
  <si>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</si>
  <si>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</si>
  <si>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</si>
  <si>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</si>
  <si>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</si>
  <si>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</si>
  <si>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</si>
  <si>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Equip2001</t>
    <phoneticPr fontId="1" type="noConversion"/>
  </si>
  <si>
    <t>Equip5002</t>
    <phoneticPr fontId="1" type="noConversion"/>
  </si>
  <si>
    <t>Equip6202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</si>
  <si>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</si>
  <si>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</si>
  <si>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</si>
  <si>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</si>
  <si>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</si>
  <si>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</si>
  <si>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</si>
  <si>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Actor3021</t>
    <phoneticPr fontId="1" type="noConversion"/>
  </si>
  <si>
    <t>Equip0401</t>
    <phoneticPr fontId="1" type="noConversion"/>
  </si>
  <si>
    <t>Actor0024</t>
  </si>
  <si>
    <t>Actor0037</t>
    <phoneticPr fontId="1" type="noConversion"/>
  </si>
  <si>
    <t>Equip1402</t>
  </si>
  <si>
    <t>Equip4401</t>
  </si>
  <si>
    <t>Actor3117m</t>
    <phoneticPr fontId="1" type="noConversion"/>
  </si>
  <si>
    <t>Actor2011m</t>
    <phoneticPr fontId="1" type="noConversion"/>
  </si>
  <si>
    <t>Actor1108m</t>
    <phoneticPr fontId="1" type="noConversion"/>
  </si>
  <si>
    <t>Actor0125m</t>
    <phoneticPr fontId="1" type="noConversion"/>
  </si>
  <si>
    <t>Actor2120</t>
  </si>
  <si>
    <t>Actor2120</t>
    <phoneticPr fontId="1" type="noConversion"/>
  </si>
  <si>
    <t>Actor1141</t>
    <phoneticPr fontId="1" type="noConversion"/>
  </si>
  <si>
    <t>Equip2402</t>
    <phoneticPr fontId="1" type="noConversion"/>
  </si>
  <si>
    <t>Actor3019</t>
    <phoneticPr fontId="1" type="noConversion"/>
  </si>
  <si>
    <t>Equip1201</t>
    <phoneticPr fontId="1" type="noConversion"/>
  </si>
  <si>
    <t>Equip3302</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</si>
  <si>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</si>
  <si>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</si>
  <si>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</si>
  <si>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</si>
  <si>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</si>
  <si>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</si>
  <si>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</si>
  <si>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</si>
  <si>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</si>
  <si>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Equip4202</t>
  </si>
  <si>
    <t>Equip2201</t>
    <phoneticPr fontId="1" type="noConversion"/>
  </si>
  <si>
    <t>Equip1201</t>
    <phoneticPr fontId="1" type="noConversion"/>
  </si>
  <si>
    <t>Equip3302</t>
    <phoneticPr fontId="1" type="noConversion"/>
  </si>
  <si>
    <t>Actor0030</t>
    <phoneticPr fontId="1" type="noConversion"/>
  </si>
  <si>
    <t>Equip1401</t>
    <phoneticPr fontId="1" type="noConversion"/>
  </si>
  <si>
    <t>Equip5202</t>
    <phoneticPr fontId="1" type="noConversion"/>
  </si>
  <si>
    <t>Equip1302</t>
    <phoneticPr fontId="1" type="noConversion"/>
  </si>
  <si>
    <t>Actor1039</t>
    <phoneticPr fontId="1" type="noConversion"/>
  </si>
  <si>
    <t>Equip5101</t>
    <phoneticPr fontId="1" type="noConversion"/>
  </si>
  <si>
    <t>Equip2401</t>
    <phoneticPr fontId="1" type="noConversion"/>
  </si>
  <si>
    <t>Equip4401</t>
    <phoneticPr fontId="1" type="noConversion"/>
  </si>
  <si>
    <t>Equip0402</t>
  </si>
  <si>
    <t>Actor3022</t>
    <phoneticPr fontId="1" type="noConversion"/>
  </si>
  <si>
    <t>Actor1218m</t>
    <phoneticPr fontId="1" type="noConversion"/>
  </si>
  <si>
    <t>Actor1218m</t>
    <phoneticPr fontId="1" type="noConversion"/>
  </si>
  <si>
    <t>Actor1002m</t>
    <phoneticPr fontId="1" type="noConversion"/>
  </si>
  <si>
    <t>Actor1109m</t>
    <phoneticPr fontId="1" type="noConversion"/>
  </si>
  <si>
    <t>Actor3022m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</si>
</sst>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7.7010734402387779</v>
          </cell>
          <cell r="W2">
            <v>10.559928395600389</v>
          </cell>
          <cell r="X2">
            <v>11.55</v>
          </cell>
          <cell r="Y2">
            <v>15.84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7.083944496002661</v>
          </cell>
          <cell r="W3">
            <v>11.661476308204726</v>
          </cell>
          <cell r="X3">
            <v>10.63</v>
          </cell>
          <cell r="Y3">
            <v>17.489999999999998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8.1907341859197658</v>
          </cell>
          <cell r="W4">
            <v>10.97451408482884</v>
          </cell>
          <cell r="X4">
            <v>17.989999999999998</v>
          </cell>
          <cell r="Y4">
            <v>24.1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7.2802930899426119</v>
          </cell>
          <cell r="W5">
            <v>11.646740834586966</v>
          </cell>
          <cell r="X5">
            <v>15.99</v>
          </cell>
          <cell r="Y5">
            <v>25.58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7.9861282627130867</v>
          </cell>
          <cell r="W6">
            <v>10.616940833977299</v>
          </cell>
          <cell r="X6">
            <v>28.25</v>
          </cell>
          <cell r="Y6">
            <v>37.549999999999997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6.9452122180818758</v>
          </cell>
          <cell r="W7">
            <v>11.697878217505925</v>
          </cell>
          <cell r="X7">
            <v>24.56</v>
          </cell>
          <cell r="Y7">
            <v>41.37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8.0121847918138176</v>
          </cell>
          <cell r="W8">
            <v>10.346816278576849</v>
          </cell>
          <cell r="X8">
            <v>55.22</v>
          </cell>
          <cell r="Y8">
            <v>71.319999999999993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7.1586374438177378</v>
          </cell>
          <cell r="W9">
            <v>11.528996291943782</v>
          </cell>
          <cell r="X9">
            <v>49.34</v>
          </cell>
          <cell r="Y9">
            <v>79.459999999999994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8.0659523455648436</v>
          </cell>
          <cell r="W10">
            <v>10.531564105383543</v>
          </cell>
          <cell r="X10">
            <v>119.17</v>
          </cell>
          <cell r="Y10">
            <v>155.6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6.8931357379585307</v>
          </cell>
          <cell r="W11">
            <v>11.448053117218219</v>
          </cell>
          <cell r="X11">
            <v>101.84</v>
          </cell>
          <cell r="Y11">
            <v>169.14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7.4282038022372836</v>
          </cell>
          <cell r="W12">
            <v>10.620586693350063</v>
          </cell>
          <cell r="X12">
            <v>143.03</v>
          </cell>
          <cell r="Y12">
            <v>204.5</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6.784584341397311</v>
          </cell>
          <cell r="W13">
            <v>11.12500902175818</v>
          </cell>
          <cell r="X13">
            <v>130.63999999999999</v>
          </cell>
          <cell r="Y13">
            <v>214.22</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7.564861246761871</v>
          </cell>
          <cell r="W14">
            <v>10.559662839828109</v>
          </cell>
          <cell r="X14">
            <v>189.84</v>
          </cell>
          <cell r="Y14">
            <v>265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8.0634203836567426</v>
          </cell>
          <cell r="W15">
            <v>10.819648669499756</v>
          </cell>
          <cell r="X15">
            <v>12.1</v>
          </cell>
          <cell r="Y15">
            <v>16.23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7.1665091271617714</v>
          </cell>
          <cell r="W16">
            <v>11.190541714630248</v>
          </cell>
          <cell r="X16">
            <v>10.75</v>
          </cell>
          <cell r="Y16">
            <v>16.79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7.6719439522392365</v>
          </cell>
          <cell r="W17">
            <v>10.638010749685501</v>
          </cell>
          <cell r="X17">
            <v>16.850000000000001</v>
          </cell>
          <cell r="Y17">
            <v>23.36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7.343565469683333</v>
          </cell>
          <cell r="W18">
            <v>11.287607779000634</v>
          </cell>
          <cell r="X18">
            <v>16.13</v>
          </cell>
          <cell r="Y18">
            <v>24.79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7.4534438414621036</v>
          </cell>
          <cell r="W19">
            <v>10.583528262894763</v>
          </cell>
          <cell r="X19">
            <v>26.36</v>
          </cell>
          <cell r="Y19">
            <v>37.43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6.9762000456019333</v>
          </cell>
          <cell r="W20">
            <v>11.676708183453336</v>
          </cell>
          <cell r="X20">
            <v>24.67</v>
          </cell>
          <cell r="Y20">
            <v>41.3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7.6686991620083793</v>
          </cell>
          <cell r="W21">
            <v>11.05853291416477</v>
          </cell>
          <cell r="X21">
            <v>52.86</v>
          </cell>
          <cell r="Y21">
            <v>76.22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7.3049059054231984</v>
          </cell>
          <cell r="W22">
            <v>11.25272741758307</v>
          </cell>
          <cell r="X22">
            <v>50.35</v>
          </cell>
          <cell r="Y22">
            <v>77.56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7.675783487996064</v>
          </cell>
          <cell r="W23">
            <v>10.802275430511919</v>
          </cell>
          <cell r="X23">
            <v>113.41</v>
          </cell>
          <cell r="Y23">
            <v>159.6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7.0482182948959347</v>
          </cell>
          <cell r="W24">
            <v>11.425881912663511</v>
          </cell>
          <cell r="X24">
            <v>104.13</v>
          </cell>
          <cell r="Y24">
            <v>168.81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7.7953754598809404</v>
          </cell>
          <cell r="W25">
            <v>10.455332415707185</v>
          </cell>
          <cell r="X25">
            <v>150.1</v>
          </cell>
          <cell r="Y25">
            <v>201.32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6.7745886599662235</v>
          </cell>
          <cell r="W26">
            <v>11.223621724667817</v>
          </cell>
          <cell r="X26">
            <v>130.44999999999999</v>
          </cell>
          <cell r="Y26">
            <v>216.12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7.8158057778752212</v>
          </cell>
          <cell r="W27">
            <v>10.742666226843079</v>
          </cell>
          <cell r="X27">
            <v>196.14</v>
          </cell>
          <cell r="Y27">
            <v>269.58999999999997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7.4286985097432856</v>
          </cell>
          <cell r="W28">
            <v>10.390592348535922</v>
          </cell>
          <cell r="X28">
            <v>11.14</v>
          </cell>
          <cell r="Y28">
            <v>15.59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6.8948659445191254</v>
          </cell>
          <cell r="W29">
            <v>11.609259158669003</v>
          </cell>
          <cell r="X29">
            <v>10.34</v>
          </cell>
          <cell r="Y29">
            <v>17.41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7.4898782119251681</v>
          </cell>
          <cell r="W30">
            <v>11.02810844824627</v>
          </cell>
          <cell r="X30">
            <v>16.45</v>
          </cell>
          <cell r="Y30">
            <v>24.22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6.8817742350425961</v>
          </cell>
          <cell r="W31">
            <v>11.734008149143502</v>
          </cell>
          <cell r="X31">
            <v>15.11</v>
          </cell>
          <cell r="Y31">
            <v>25.77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7.5987033146883451</v>
          </cell>
          <cell r="W32">
            <v>10.399646889569283</v>
          </cell>
          <cell r="X32">
            <v>26.88</v>
          </cell>
          <cell r="Y32">
            <v>36.78</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6.7447841116672924</v>
          </cell>
          <cell r="W33">
            <v>11.37289670770471</v>
          </cell>
          <cell r="X33">
            <v>23.86</v>
          </cell>
          <cell r="Y33">
            <v>40.229999999999997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7.8291739953251911</v>
          </cell>
          <cell r="W34">
            <v>10.618625875892315</v>
          </cell>
          <cell r="X34">
            <v>53.96</v>
          </cell>
          <cell r="Y34">
            <v>73.19</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6.6142332220874138</v>
          </cell>
          <cell r="W35">
            <v>11.144852025890142</v>
          </cell>
          <cell r="X35">
            <v>45.59</v>
          </cell>
          <cell r="Y35">
            <v>76.819999999999993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8.1192592961625287</v>
          </cell>
          <cell r="W36">
            <v>10.89053682302842</v>
          </cell>
          <cell r="X36">
            <v>119.96</v>
          </cell>
          <cell r="Y36">
            <v>160.9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6.863168137702333</v>
          </cell>
          <cell r="W37">
            <v>11.405900411117726</v>
          </cell>
          <cell r="X37">
            <v>101.4</v>
          </cell>
          <cell r="Y37">
            <v>168.52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7.8288249169138444</v>
          </cell>
          <cell r="W38">
            <v>11.039748186651536</v>
          </cell>
          <cell r="X38">
            <v>150.75</v>
          </cell>
          <cell r="Y38">
            <v>212.57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6.7335140233495361</v>
          </cell>
          <cell r="W39">
            <v>11.170381161034946</v>
          </cell>
          <cell r="X39">
            <v>129.66</v>
          </cell>
          <cell r="Y39">
            <v>215.09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7.5258481266803017</v>
          </cell>
          <cell r="W40">
            <v>10.92330589013112</v>
          </cell>
          <cell r="X40">
            <v>188.86</v>
          </cell>
          <cell r="Y40">
            <v>274.12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7.5938744974332852</v>
          </cell>
          <cell r="W41">
            <v>10.564151443000437</v>
          </cell>
          <cell r="X41">
            <v>11.39</v>
          </cell>
          <cell r="Y41">
            <v>15.85</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6.6346374556560965</v>
          </cell>
          <cell r="W42">
            <v>11.764079575369911</v>
          </cell>
          <cell r="X42">
            <v>9.9499999999999993</v>
          </cell>
          <cell r="Y42">
            <v>17.649999999999999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7.9074687635204315</v>
          </cell>
          <cell r="W43">
            <v>10.96760152125472</v>
          </cell>
          <cell r="X43">
            <v>17.37</v>
          </cell>
          <cell r="Y43">
            <v>24.09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6.733663385511484</v>
          </cell>
          <cell r="W44">
            <v>11.405723094379356</v>
          </cell>
          <cell r="X44">
            <v>14.79</v>
          </cell>
          <cell r="Y44">
            <v>25.05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8.1655750463762278</v>
          </cell>
          <cell r="W45">
            <v>10.610400674344826</v>
          </cell>
          <cell r="X45">
            <v>28.88</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7.2677040791577001</v>
          </cell>
          <cell r="W46">
            <v>11.174463065799872</v>
          </cell>
          <cell r="X46">
            <v>25.71</v>
          </cell>
          <cell r="Y46">
            <v>39.520000000000003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7.43644727560768</v>
          </cell>
          <cell r="W47">
            <v>10.929208300554258</v>
          </cell>
          <cell r="X47">
            <v>51.26</v>
          </cell>
          <cell r="Y47">
            <v>75.33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7.3822094882294822</v>
          </cell>
          <cell r="W48">
            <v>11.817362493994104</v>
          </cell>
          <cell r="X48">
            <v>50.88</v>
          </cell>
          <cell r="Y48">
            <v>81.45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7.8222269104925415</v>
          </cell>
          <cell r="W49">
            <v>11.015476657474775</v>
          </cell>
          <cell r="X49">
            <v>115.57</v>
          </cell>
          <cell r="Y49">
            <v>162.75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6.8163730264529558</v>
          </cell>
          <cell r="W50">
            <v>11.386027602660535</v>
          </cell>
          <cell r="X50">
            <v>100.71</v>
          </cell>
          <cell r="Y50">
            <v>168.22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7.6989972514832781</v>
          </cell>
          <cell r="W51">
            <v>10.454584262819447</v>
          </cell>
          <cell r="X51">
            <v>148.25</v>
          </cell>
          <cell r="Y51">
            <v>201.31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7.3512374258689013</v>
          </cell>
          <cell r="W52">
            <v>11.448717741159788</v>
          </cell>
          <cell r="X52">
            <v>141.55000000000001</v>
          </cell>
          <cell r="Y52">
            <v>220.45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7.4401197473869098</v>
          </cell>
          <cell r="W53">
            <v>10.387466566180548</v>
          </cell>
          <cell r="X53">
            <v>186.71</v>
          </cell>
          <cell r="Y53">
            <v>260.67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7.8120546737812413</v>
          </cell>
          <cell r="W54">
            <v>10.549671221114517</v>
          </cell>
          <cell r="X54">
            <v>11.72</v>
          </cell>
          <cell r="Y54">
            <v>15.82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6.8617461944807809</v>
          </cell>
          <cell r="W55">
            <v>11.887481827715551</v>
          </cell>
          <cell r="X55">
            <v>10.29</v>
          </cell>
          <cell r="Y55">
            <v>17.829999999999998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7.5404087482896918</v>
          </cell>
          <cell r="W56">
            <v>10.552774518860794</v>
          </cell>
          <cell r="X56">
            <v>16.559999999999999</v>
          </cell>
          <cell r="Y56">
            <v>23.18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7.390573790952855</v>
          </cell>
          <cell r="W57">
            <v>11.502201196550821</v>
          </cell>
          <cell r="X57">
            <v>16.23</v>
          </cell>
          <cell r="Y57">
            <v>25.26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7.4998215924757838</v>
          </cell>
          <cell r="W58">
            <v>10.86483547636567</v>
          </cell>
          <cell r="X58">
            <v>26.53</v>
          </cell>
          <cell r="Y58">
            <v>38.43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6.7557830396089029</v>
          </cell>
          <cell r="W59">
            <v>11.419936283497281</v>
          </cell>
          <cell r="X59">
            <v>23.89</v>
          </cell>
          <cell r="Y59">
            <v>40.39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7.4132062944163843</v>
          </cell>
          <cell r="W60">
            <v>10.586471357630717</v>
          </cell>
          <cell r="X60">
            <v>51.1</v>
          </cell>
          <cell r="Y60">
            <v>72.97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7.0123165641082608</v>
          </cell>
          <cell r="W61">
            <v>11.783979681101961</v>
          </cell>
          <cell r="X61">
            <v>48.33</v>
          </cell>
          <cell r="Y61">
            <v>81.22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7.9153934395622727</v>
          </cell>
          <cell r="W62">
            <v>11.012220909123721</v>
          </cell>
          <cell r="X62">
            <v>116.95</v>
          </cell>
          <cell r="Y62">
            <v>162.69999999999999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7.3954461765570034</v>
          </cell>
          <cell r="W63">
            <v>11.32416759115185</v>
          </cell>
          <cell r="X63">
            <v>109.26</v>
          </cell>
          <cell r="Y63">
            <v>167.31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7.7526905880751897</v>
          </cell>
          <cell r="W64">
            <v>10.888325843021439</v>
          </cell>
          <cell r="X64">
            <v>149.28</v>
          </cell>
          <cell r="Y64">
            <v>209.66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7.0422686602507358</v>
          </cell>
          <cell r="W65">
            <v>11.614351088950817</v>
          </cell>
          <cell r="X65">
            <v>135.6</v>
          </cell>
          <cell r="Y65">
            <v>223.64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7.9143165355233247</v>
          </cell>
          <cell r="W66">
            <v>10.341740356778219</v>
          </cell>
          <cell r="X66">
            <v>198.61</v>
          </cell>
          <cell r="Y66">
            <v>259.52999999999997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7.5700425807076996</v>
          </cell>
          <cell r="W68">
            <v>10.933680949922614</v>
          </cell>
          <cell r="X68">
            <v>11.36</v>
          </cell>
          <cell r="Y68">
            <v>16.399999999999999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7.270808955160426</v>
          </cell>
          <cell r="W69">
            <v>11.516062101594937</v>
          </cell>
          <cell r="X69">
            <v>10.91</v>
          </cell>
          <cell r="Y69">
            <v>17.27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7.9062363011285219</v>
          </cell>
          <cell r="W70">
            <v>10.827780909440111</v>
          </cell>
          <cell r="X70">
            <v>17.36</v>
          </cell>
          <cell r="Y70">
            <v>23.78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7.2918261386095793</v>
          </cell>
          <cell r="W71">
            <v>11.39541620998412</v>
          </cell>
          <cell r="X71">
            <v>16.010000000000002</v>
          </cell>
          <cell r="Y71">
            <v>25.03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7.8762949415930938</v>
          </cell>
          <cell r="W72">
            <v>10.349540393909429</v>
          </cell>
          <cell r="X72">
            <v>27.86</v>
          </cell>
          <cell r="Y72">
            <v>36.61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7.2323038648651021</v>
          </cell>
          <cell r="W73">
            <v>11.411823128420041</v>
          </cell>
          <cell r="X73">
            <v>25.58</v>
          </cell>
          <cell r="Y73">
            <v>40.36</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8.140478218976309</v>
          </cell>
          <cell r="W74">
            <v>10.357913593922277</v>
          </cell>
          <cell r="X74">
            <v>56.11</v>
          </cell>
          <cell r="Y74">
            <v>71.39</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7.1329266342217927</v>
          </cell>
          <cell r="W75">
            <v>11.56605218651557</v>
          </cell>
          <cell r="X75">
            <v>49.16</v>
          </cell>
          <cell r="Y75">
            <v>79.72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8.0701709028540733</v>
          </cell>
          <cell r="W76">
            <v>10.396277113993564</v>
          </cell>
          <cell r="X76">
            <v>119.23</v>
          </cell>
          <cell r="Y76">
            <v>153.6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7.1317728282684438</v>
          </cell>
          <cell r="W77">
            <v>11.750704922930129</v>
          </cell>
          <cell r="X77">
            <v>105.37</v>
          </cell>
          <cell r="Y77">
            <v>173.61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7.6366467465780588</v>
          </cell>
          <cell r="W78">
            <v>10.423639469879562</v>
          </cell>
          <cell r="X78">
            <v>147.05000000000001</v>
          </cell>
          <cell r="Y78">
            <v>200.71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7.2227688543561221</v>
          </cell>
          <cell r="W79">
            <v>11.544589310850244</v>
          </cell>
          <cell r="X79">
            <v>139.08000000000001</v>
          </cell>
          <cell r="Y79">
            <v>222.3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8.1469401126375693</v>
          </cell>
          <cell r="W80">
            <v>10.867723004539343</v>
          </cell>
          <cell r="X80">
            <v>204.45</v>
          </cell>
          <cell r="Y80">
            <v>272.73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7.4857209310152673</v>
          </cell>
          <cell r="W88">
            <v>10.340247654327641</v>
          </cell>
          <cell r="X88">
            <v>11.23</v>
          </cell>
          <cell r="Y88">
            <v>15.51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6.8372864631786952</v>
          </cell>
          <cell r="W89">
            <v>11.290989100721312</v>
          </cell>
          <cell r="X89">
            <v>10.26</v>
          </cell>
          <cell r="Y89">
            <v>16.940000000000001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7.8256577398161413</v>
          </cell>
          <cell r="W90">
            <v>10.995686467638855</v>
          </cell>
          <cell r="X90">
            <v>17.190000000000001</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7.0364413443736824</v>
          </cell>
          <cell r="W91">
            <v>11.873878608721229</v>
          </cell>
          <cell r="X91">
            <v>15.45</v>
          </cell>
          <cell r="Y91">
            <v>26.08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7.7402099708188068</v>
          </cell>
          <cell r="W92">
            <v>10.490609362432545</v>
          </cell>
          <cell r="X92">
            <v>27.38</v>
          </cell>
          <cell r="Y92">
            <v>37.1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6.7082853848986899</v>
          </cell>
          <cell r="W93">
            <v>11.795959789737127</v>
          </cell>
          <cell r="X93">
            <v>23.73</v>
          </cell>
          <cell r="Y93">
            <v>41.72</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7.7900190673702694</v>
          </cell>
          <cell r="W94">
            <v>10.450721838705274</v>
          </cell>
          <cell r="X94">
            <v>53.69</v>
          </cell>
          <cell r="Y94">
            <v>72.03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6.7923918686050708</v>
          </cell>
          <cell r="W95">
            <v>11.748338599004498</v>
          </cell>
          <cell r="X95">
            <v>46.82</v>
          </cell>
          <cell r="Y95">
            <v>80.97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7.4344326415970796</v>
          </cell>
          <cell r="W96">
            <v>10.576712598199881</v>
          </cell>
          <cell r="X96">
            <v>109.84</v>
          </cell>
          <cell r="Y96">
            <v>156.27000000000001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7.3399483565149453</v>
          </cell>
          <cell r="W97">
            <v>11.667316099286557</v>
          </cell>
          <cell r="X97">
            <v>108.44</v>
          </cell>
          <cell r="Y97">
            <v>172.38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7.8569678296598111</v>
          </cell>
          <cell r="W98">
            <v>10.854568662696829</v>
          </cell>
          <cell r="X98">
            <v>151.29</v>
          </cell>
          <cell r="Y98">
            <v>209.01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7.1517816753817414</v>
          </cell>
          <cell r="W99">
            <v>11.222073437152643</v>
          </cell>
          <cell r="X99">
            <v>137.71</v>
          </cell>
          <cell r="Y99">
            <v>216.09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7.6546120554344794</v>
          </cell>
          <cell r="W100">
            <v>10.352534532192207</v>
          </cell>
          <cell r="X100">
            <v>192.09</v>
          </cell>
          <cell r="Y100">
            <v>259.8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7.6342482410870192</v>
          </cell>
          <cell r="W101">
            <v>10.402098460477697</v>
          </cell>
          <cell r="X101">
            <v>11.45</v>
          </cell>
          <cell r="Y101">
            <v>15.6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6.6533192230297624</v>
          </cell>
          <cell r="W102">
            <v>11.83899743257397</v>
          </cell>
          <cell r="X102">
            <v>9.98</v>
          </cell>
          <cell r="Y102">
            <v>17.760000000000002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8.0068552650468785</v>
          </cell>
          <cell r="W103">
            <v>10.460616488173695</v>
          </cell>
          <cell r="X103">
            <v>17.579999999999998</v>
          </cell>
          <cell r="Y103">
            <v>22.97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6.7852681547048252</v>
          </cell>
          <cell r="W104">
            <v>11.610362883620152</v>
          </cell>
          <cell r="X104">
            <v>14.9</v>
          </cell>
          <cell r="Y104">
            <v>25.5</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8.0478833592813643</v>
          </cell>
          <cell r="W105">
            <v>10.363820687993163</v>
          </cell>
          <cell r="X105">
            <v>28.46</v>
          </cell>
          <cell r="Y105">
            <v>36.659999999999997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7.0562006375808402</v>
          </cell>
          <cell r="W106">
            <v>11.502725743757637</v>
          </cell>
          <cell r="X106">
            <v>24.96</v>
          </cell>
          <cell r="Y106">
            <v>40.68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8.1940027959446056</v>
          </cell>
          <cell r="W107">
            <v>10.934349905976116</v>
          </cell>
          <cell r="X107">
            <v>56.48</v>
          </cell>
          <cell r="Y107">
            <v>75.36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7.2880612216110414</v>
          </cell>
          <cell r="W108">
            <v>11.641751245581341</v>
          </cell>
          <cell r="X108">
            <v>50.23</v>
          </cell>
          <cell r="Y108">
            <v>80.239999999999995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7.8108798363312522</v>
          </cell>
          <cell r="W109">
            <v>10.941209818574624</v>
          </cell>
          <cell r="X109">
            <v>115.4</v>
          </cell>
          <cell r="Y109">
            <v>161.65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7.2852893795519993</v>
          </cell>
          <cell r="W110">
            <v>11.393446899002146</v>
          </cell>
          <cell r="X110">
            <v>107.64</v>
          </cell>
          <cell r="Y110">
            <v>168.33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8.0792111353783884</v>
          </cell>
          <cell r="W111">
            <v>10.826777012412645</v>
          </cell>
          <cell r="X111">
            <v>155.57</v>
          </cell>
          <cell r="Y111">
            <v>208.47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7.3406343037803454</v>
          </cell>
          <cell r="W112">
            <v>11.57777806408324</v>
          </cell>
          <cell r="X112">
            <v>141.35</v>
          </cell>
          <cell r="Y112">
            <v>222.93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8.0479366732985955</v>
          </cell>
          <cell r="W113">
            <v>10.424851784712697</v>
          </cell>
          <cell r="X113">
            <v>201.96</v>
          </cell>
          <cell r="Y113">
            <v>261.61</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8.0687734670369267</v>
          </cell>
          <cell r="W115">
            <v>10.696249903717204</v>
          </cell>
          <cell r="X115">
            <v>12.1</v>
          </cell>
          <cell r="Y115">
            <v>16.04</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6.8338688257658866</v>
          </cell>
          <cell r="W116">
            <v>11.785273822842109</v>
          </cell>
          <cell r="X116">
            <v>10.25</v>
          </cell>
          <cell r="Y116">
            <v>17.68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8.0803333711682814</v>
          </cell>
          <cell r="W117">
            <v>10.937206301941163</v>
          </cell>
          <cell r="X117">
            <v>17.75</v>
          </cell>
          <cell r="Y117">
            <v>24.02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6.7607195579832933</v>
          </cell>
          <cell r="W118">
            <v>11.55547037600971</v>
          </cell>
          <cell r="X118">
            <v>14.85</v>
          </cell>
          <cell r="Y118">
            <v>25.38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7.7147732171870649</v>
          </cell>
          <cell r="W119">
            <v>11.043619533565803</v>
          </cell>
          <cell r="X119">
            <v>27.29</v>
          </cell>
          <cell r="Y119">
            <v>39.06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6.8962703051695273</v>
          </cell>
          <cell r="W120">
            <v>11.312329617500021</v>
          </cell>
          <cell r="X120">
            <v>24.39</v>
          </cell>
          <cell r="Y120">
            <v>40.01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7.4199475439741498</v>
          </cell>
          <cell r="W121">
            <v>10.557172524630223</v>
          </cell>
          <cell r="X121">
            <v>51.14</v>
          </cell>
          <cell r="Y121">
            <v>72.760000000000005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6.7114624290257625</v>
          </cell>
          <cell r="W122">
            <v>11.51107712991117</v>
          </cell>
          <cell r="X122">
            <v>46.26</v>
          </cell>
          <cell r="Y122">
            <v>79.34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8.1150924086386187</v>
          </cell>
          <cell r="W123">
            <v>10.899456944686394</v>
          </cell>
          <cell r="X123">
            <v>119.9</v>
          </cell>
          <cell r="Y123">
            <v>161.04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7.220083947730596</v>
          </cell>
          <cell r="W124">
            <v>11.548934356524772</v>
          </cell>
          <cell r="X124">
            <v>106.67</v>
          </cell>
          <cell r="Y124">
            <v>170.63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7.9554448488639347</v>
          </cell>
          <cell r="W125">
            <v>11.036089387924482</v>
          </cell>
          <cell r="X125">
            <v>153.19</v>
          </cell>
          <cell r="Y125">
            <v>212.5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6.9431351985141152</v>
          </cell>
          <cell r="W126">
            <v>11.345080460460249</v>
          </cell>
          <cell r="X126">
            <v>133.69</v>
          </cell>
          <cell r="Y126">
            <v>218.45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7.8732548208342088</v>
          </cell>
          <cell r="W127">
            <v>10.414076793749956</v>
          </cell>
          <cell r="X127">
            <v>197.58</v>
          </cell>
          <cell r="Y127">
            <v>261.33999999999997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0.96644240696772898</v>
      </c>
      <c r="C2">
        <f t="shared" ref="C2:C32" ca="1" si="0">RAND()</f>
        <v>0.73727160470307496</v>
      </c>
      <c r="D2" t="str">
        <f ca="1">VLOOKUP($B2
+IF(D1="DI",1,
IF(D1="EN",2,
IF(D1="GO",3,0))),$AC:$AD,MATCH($AD$1,$AC$1:$AD$1,0),1)</f>
        <v>DI</v>
      </c>
      <c r="E2">
        <f ca="1">ROUNDDOWN(VLOOKUP(D2,$P:$W,MATCH($U$1,$P$1:$W$1,0),0)+C2*(VLOOKUP(D2,$P:$W,MATCH($V$1,$P$1:$W$1,0),0)-VLOOKUP(D2,$P:$W,MATCH($U$1,$P$1:$W$1,0),0)+10^ABS(VLOOKUP(D2,$P:$W,MATCH($W$1,$P$1:$W$1,0),0))),VLOOKUP(D2,$P:$W,MATCH($W$1,$P$1:$W$1,0),0))</f>
        <v>5</v>
      </c>
      <c r="F2" t="s">
        <v>127</v>
      </c>
      <c r="G2">
        <v>7</v>
      </c>
      <c r="H2" t="s">
        <v>125</v>
      </c>
      <c r="I2">
        <v>2900</v>
      </c>
      <c r="J2" t="str">
        <f>IF(H2="GO",
  IF(I2&lt;100,"골드이상",""),
IF(H2="DI",
  IF(I2&gt;29,"다이아너무많음",
  IF(I2&gt;9,"다이아다소많음","")),""))</f>
        <v/>
      </c>
      <c r="K2" t="str">
        <f ca="1">IF(ROW()=2,L2,OFFSET(K2,-1,0)&amp;","&amp;L2)</f>
        <v>{"dy":1,"cd":"GO","cn":2900}</v>
      </c>
      <c r="L2" t="str">
        <f>"{"""&amp;A$1&amp;""":"&amp;A2
&amp;","""&amp;H$1&amp;""":"""&amp;H2&amp;""""
&amp;","""&amp;I$1&amp;""":"&amp;I2&amp;"}"</f>
        <v>{"dy":1,"cd":"GO","cn":2900}</v>
      </c>
      <c r="N2" t="str">
        <f ca="1">"["&amp;
IF(LEFT(OFFSET(K1,COUNTA(K:K)-1,0),1)=",",SUBSTITUTE(OFFSET(K1,COUNTA(K:K)-1,0),",","",1),OFFSET(K1,COUNTA(K:K)-1,0))
&amp;"]"</f>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P2" t="s">
        <v>97</v>
      </c>
      <c r="Q2">
        <f ca="1">COUNTIF(D:D,P2)</f>
        <v>11</v>
      </c>
      <c r="R2">
        <f>COUNTIF(H:H,P2)</f>
        <v>13</v>
      </c>
      <c r="S2">
        <f>SUMIF(H:H,P2,I:I)</f>
        <v>95</v>
      </c>
      <c r="T2">
        <f>S2/R2</f>
        <v>7.3076923076923075</v>
      </c>
      <c r="U2">
        <v>6</v>
      </c>
      <c r="V2">
        <v>9</v>
      </c>
      <c r="W2">
        <v>0</v>
      </c>
      <c r="Y2">
        <v>1</v>
      </c>
      <c r="Z2">
        <v>0</v>
      </c>
      <c r="AA2">
        <v>14</v>
      </c>
      <c r="AB2">
        <f>AA2/SUMIF(Z:Z,Z2,AA:AA)</f>
        <v>0.46666666666666667</v>
      </c>
      <c r="AC2">
        <v>0</v>
      </c>
      <c r="AD2" t="s">
        <v>126</v>
      </c>
    </row>
    <row r="3" spans="1:30">
      <c r="A3">
        <v>2</v>
      </c>
      <c r="B3">
        <f t="shared" ref="B3:B32" ca="1" si="1">RAND()</f>
        <v>0.42142920014126561</v>
      </c>
      <c r="C3">
        <f t="shared" ca="1" si="0"/>
        <v>0.69402835988512313</v>
      </c>
      <c r="D3" t="str">
        <f t="shared" ref="D3:D32" ca="1" si="2">VLOOKUP($B3
+IF(D2="DI",1,
IF(D2="EN",2,
IF(D2="GO",3,0))),$AC:$AD,MATCH($AD$1,$AC$1:$AD$1,0),1)</f>
        <v>GO</v>
      </c>
      <c r="E3">
        <f t="shared" ref="E3:E32" ca="1" si="3">ROUNDDOWN(VLOOKUP(D3,$P:$W,MATCH($U$1,$P$1:$W$1,0),0)+C3*(VLOOKUP(D3,$P:$W,MATCH($V$1,$P$1:$W$1,0),0)-VLOOKUP(D3,$P:$W,MATCH($U$1,$P$1:$W$1,0),0)+10^ABS(VLOOKUP(D3,$P:$W,MATCH($W$1,$P$1:$W$1,0),0))),VLOOKUP(D3,$P:$W,MATCH($W$1,$P$1:$W$1,0),0))</f>
        <v>2600</v>
      </c>
      <c r="F3" t="s">
        <v>125</v>
      </c>
      <c r="G3">
        <v>800</v>
      </c>
      <c r="H3" t="s">
        <v>127</v>
      </c>
      <c r="I3">
        <v>9</v>
      </c>
      <c r="J3" t="str">
        <f t="shared" ref="J3:J32" si="4">IF(H3="GO",
  IF(I3&lt;100,"골드이상",""),
IF(H3="DI",
  IF(I3&gt;29,"다이아너무많음",
  IF(I3&gt;9,"다이아다소많음","")),""))</f>
        <v/>
      </c>
      <c r="K3" t="str">
        <f t="shared" ref="K3:K32" ca="1" si="5">IF(ROW()=2,L3,OFFSET(K3,-1,0)&amp;","&amp;L3)</f>
        <v>{"dy":1,"cd":"GO","cn":2900},{"dy":2,"cd":"EN","cn":9}</v>
      </c>
      <c r="L3" t="str">
        <f t="shared" ref="L3:L32" si="6">"{"""&amp;A$1&amp;""":"&amp;A3
&amp;","""&amp;H$1&amp;""":"""&amp;H3&amp;""""
&amp;","""&amp;I$1&amp;""":"&amp;I3&amp;"}"</f>
        <v>{"dy":2,"cd":"EN","cn":9}</v>
      </c>
      <c r="P3" t="s">
        <v>68</v>
      </c>
      <c r="Q3">
        <f t="shared" ref="Q3:Q4" ca="1" si="7">COUNTIF(D:D,P3)</f>
        <v>14</v>
      </c>
      <c r="R3">
        <f t="shared" ref="R3:R4" si="8">COUNTIF(H:H,P3)</f>
        <v>14</v>
      </c>
      <c r="S3">
        <f t="shared" ref="S3:S4" si="9">SUMIF(H:H,P3,I:I)</f>
        <v>24900</v>
      </c>
      <c r="T3">
        <f>S3/R3</f>
        <v>1778.5714285714287</v>
      </c>
      <c r="U3">
        <v>500</v>
      </c>
      <c r="V3">
        <v>3500</v>
      </c>
      <c r="W3">
        <v>-2</v>
      </c>
      <c r="Y3">
        <v>2</v>
      </c>
      <c r="Z3">
        <v>0</v>
      </c>
      <c r="AA3">
        <v>14</v>
      </c>
      <c r="AB3">
        <f t="shared" ref="AB3:AB10" si="10">AA3/SUMIF(Z:Z,Z3,AA:AA)</f>
        <v>0.46666666666666667</v>
      </c>
      <c r="AC3">
        <f>AC2+AB2</f>
        <v>0.46666666666666667</v>
      </c>
      <c r="AD3" t="s">
        <v>128</v>
      </c>
    </row>
    <row r="4" spans="1:30">
      <c r="A4">
        <v>3</v>
      </c>
      <c r="B4">
        <f t="shared" ca="1" si="1"/>
        <v>0.12691238121225901</v>
      </c>
      <c r="C4">
        <f t="shared" ca="1" si="0"/>
        <v>0.91864488841194902</v>
      </c>
      <c r="D4" t="str">
        <f t="shared" ca="1" si="2"/>
        <v>EN</v>
      </c>
      <c r="E4">
        <f t="shared" ca="1" si="3"/>
        <v>9</v>
      </c>
      <c r="F4" t="s">
        <v>127</v>
      </c>
      <c r="G4">
        <v>12</v>
      </c>
      <c r="H4" t="s">
        <v>129</v>
      </c>
      <c r="I4">
        <v>6</v>
      </c>
      <c r="J4" t="str">
        <f t="shared" si="4"/>
        <v/>
      </c>
      <c r="K4" t="str">
        <f t="shared" ca="1" si="5"/>
        <v>{"dy":1,"cd":"GO","cn":2900},{"dy":2,"cd":"EN","cn":9},{"dy":3,"cd":"DI","cn":6}</v>
      </c>
      <c r="L4" t="str">
        <f t="shared" si="6"/>
        <v>{"dy":3,"cd":"DI","cn":6}</v>
      </c>
      <c r="P4" t="s">
        <v>98</v>
      </c>
      <c r="Q4">
        <f t="shared" ca="1" si="7"/>
        <v>6</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0.15287404993110054</v>
      </c>
      <c r="C5">
        <f t="shared" ca="1" si="0"/>
        <v>0.18354474063528825</v>
      </c>
      <c r="D5" t="str">
        <f t="shared" ca="1" si="2"/>
        <v>GO</v>
      </c>
      <c r="E5">
        <f t="shared" ca="1" si="3"/>
        <v>1000</v>
      </c>
      <c r="F5" t="s">
        <v>125</v>
      </c>
      <c r="G5">
        <v>1000</v>
      </c>
      <c r="H5" t="s">
        <v>125</v>
      </c>
      <c r="I5">
        <v>900</v>
      </c>
      <c r="J5" t="str">
        <f t="shared" si="4"/>
        <v/>
      </c>
      <c r="K5" t="str">
        <f t="shared" ca="1" si="5"/>
        <v>{"dy":1,"cd":"GO","cn":2900},{"dy":2,"cd":"EN","cn":9},{"dy":3,"cd":"DI","cn":6},{"dy":4,"cd":"GO","cn":900}</v>
      </c>
      <c r="L5" t="str">
        <f t="shared" si="6"/>
        <v>{"dy":4,"cd":"GO","cn":900}</v>
      </c>
      <c r="Y5">
        <v>1</v>
      </c>
      <c r="Z5">
        <v>1</v>
      </c>
      <c r="AA5">
        <f>VLOOKUP($Y5,$Y:$AD,MATCH(AA$1,$Y$1:$AD$1,0),0)</f>
        <v>14</v>
      </c>
      <c r="AB5">
        <f t="shared" si="10"/>
        <v>0.5</v>
      </c>
      <c r="AC5">
        <f>AC4+AB4</f>
        <v>1</v>
      </c>
      <c r="AD5" t="str">
        <f>VLOOKUP($Y5,$Y:$AD,MATCH(AD$1,$Y$1:$AD$1,0),0)</f>
        <v>GO</v>
      </c>
    </row>
    <row r="6" spans="1:30">
      <c r="A6">
        <v>5</v>
      </c>
      <c r="B6">
        <f t="shared" ca="1" si="1"/>
        <v>0.93009782702912702</v>
      </c>
      <c r="C6">
        <f t="shared" ca="1" si="0"/>
        <v>8.6501080294414168E-2</v>
      </c>
      <c r="D6" t="str">
        <f t="shared" ca="1" si="2"/>
        <v>DI</v>
      </c>
      <c r="E6">
        <f t="shared" ca="1" si="3"/>
        <v>3</v>
      </c>
      <c r="F6" t="s">
        <v>127</v>
      </c>
      <c r="G6">
        <v>5</v>
      </c>
      <c r="H6" t="s">
        <v>127</v>
      </c>
      <c r="I6">
        <v>6</v>
      </c>
      <c r="J6" t="str">
        <f t="shared" si="4"/>
        <v/>
      </c>
      <c r="K6" t="str">
        <f t="shared" ca="1" si="5"/>
        <v>{"dy":1,"cd":"GO","cn":2900},{"dy":2,"cd":"EN","cn":9},{"dy":3,"cd":"DI","cn":6},{"dy":4,"cd":"GO","cn":900},{"dy":5,"cd":"EN","cn":6}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0.1227984210986135</v>
      </c>
      <c r="C7">
        <f t="shared" ca="1" si="0"/>
        <v>0.99340057855169428</v>
      </c>
      <c r="D7" t="str">
        <f t="shared" ca="1" si="2"/>
        <v>GO</v>
      </c>
      <c r="E7">
        <f t="shared" ca="1" si="3"/>
        <v>3500</v>
      </c>
      <c r="F7" t="s">
        <v>125</v>
      </c>
      <c r="G7">
        <v>900</v>
      </c>
      <c r="H7" t="s">
        <v>125</v>
      </c>
      <c r="I7">
        <v>1400</v>
      </c>
      <c r="J7" t="str">
        <f t="shared" si="4"/>
        <v/>
      </c>
      <c r="K7" t="str">
        <f t="shared" ca="1" si="5"/>
        <v>{"dy":1,"cd":"GO","cn":2900},{"dy":2,"cd":"EN","cn":9},{"dy":3,"cd":"DI","cn":6},{"dy":4,"cd":"GO","cn":900},{"dy":5,"cd":"EN","cn":6},{"dy":6,"cd":"GO","cn":1400}</v>
      </c>
      <c r="L7" t="str">
        <f t="shared" si="6"/>
        <v>{"dy":6,"cd":"GO","cn":1400}</v>
      </c>
      <c r="Y7">
        <v>1</v>
      </c>
      <c r="Z7">
        <v>2</v>
      </c>
      <c r="AA7">
        <f t="shared" si="11"/>
        <v>14</v>
      </c>
      <c r="AB7">
        <f t="shared" si="10"/>
        <v>0.875</v>
      </c>
      <c r="AC7">
        <f t="shared" si="12"/>
        <v>2</v>
      </c>
      <c r="AD7" t="str">
        <f t="shared" si="13"/>
        <v>GO</v>
      </c>
    </row>
    <row r="8" spans="1:30">
      <c r="A8">
        <v>7</v>
      </c>
      <c r="B8">
        <f t="shared" ca="1" si="1"/>
        <v>0.24418883558430993</v>
      </c>
      <c r="C8">
        <f t="shared" ca="1" si="0"/>
        <v>0.60718611840908332</v>
      </c>
      <c r="D8" t="str">
        <f t="shared" ca="1" si="2"/>
        <v>EN</v>
      </c>
      <c r="E8">
        <f t="shared" ca="1" si="3"/>
        <v>8</v>
      </c>
      <c r="F8" t="s">
        <v>127</v>
      </c>
      <c r="G8">
        <v>6</v>
      </c>
      <c r="H8" t="s">
        <v>127</v>
      </c>
      <c r="I8">
        <v>8</v>
      </c>
      <c r="J8" t="str">
        <f t="shared" si="4"/>
        <v/>
      </c>
      <c r="K8" t="str">
        <f t="shared" ca="1" si="5"/>
        <v>{"dy":1,"cd":"GO","cn":2900},{"dy":2,"cd":"EN","cn":9},{"dy":3,"cd":"DI","cn":6},{"dy":4,"cd":"GO","cn":900},{"dy":5,"cd":"EN","cn":6},{"dy":6,"cd":"GO","cn":1400},{"dy":7,"cd":"EN","cn":8}</v>
      </c>
      <c r="L8" t="str">
        <f t="shared" si="6"/>
        <v>{"dy":7,"cd":"EN","cn":8}</v>
      </c>
      <c r="Y8">
        <v>3</v>
      </c>
      <c r="Z8">
        <v>2</v>
      </c>
      <c r="AA8">
        <f t="shared" si="11"/>
        <v>2</v>
      </c>
      <c r="AB8">
        <f t="shared" si="10"/>
        <v>0.125</v>
      </c>
      <c r="AC8">
        <f t="shared" si="12"/>
        <v>2.875</v>
      </c>
      <c r="AD8" t="str">
        <f t="shared" si="13"/>
        <v>DI</v>
      </c>
    </row>
    <row r="9" spans="1:30">
      <c r="A9">
        <v>8</v>
      </c>
      <c r="B9">
        <f t="shared" ca="1" si="1"/>
        <v>0.82018391489037279</v>
      </c>
      <c r="C9">
        <f t="shared" ca="1" si="0"/>
        <v>9.2878046377054213E-2</v>
      </c>
      <c r="D9" t="str">
        <f t="shared" ca="1" si="2"/>
        <v>GO</v>
      </c>
      <c r="E9">
        <f t="shared" ca="1" si="3"/>
        <v>700</v>
      </c>
      <c r="F9" t="s">
        <v>129</v>
      </c>
      <c r="G9">
        <v>3</v>
      </c>
      <c r="H9" t="s">
        <v>125</v>
      </c>
      <c r="I9">
        <v>3100</v>
      </c>
      <c r="J9" t="str">
        <f t="shared" si="4"/>
        <v/>
      </c>
      <c r="K9" t="str">
        <f t="shared" ca="1" si="5"/>
        <v>{"dy":1,"cd":"GO","cn":2900},{"dy":2,"cd":"EN","cn":9},{"dy":3,"cd":"DI","cn":6},{"dy":4,"cd":"GO","cn":900},{"dy":5,"cd":"EN","cn":6},{"dy":6,"cd":"GO","cn":1400},{"dy":7,"cd":"EN","cn":8},{"dy":8,"cd":"GO","cn":3100}</v>
      </c>
      <c r="L9" t="str">
        <f t="shared" si="6"/>
        <v>{"dy":8,"cd":"GO","cn":3100}</v>
      </c>
      <c r="Y9">
        <v>2</v>
      </c>
      <c r="Z9">
        <v>3</v>
      </c>
      <c r="AA9">
        <f t="shared" si="11"/>
        <v>14</v>
      </c>
      <c r="AB9">
        <f t="shared" si="10"/>
        <v>0.875</v>
      </c>
      <c r="AC9">
        <f t="shared" si="12"/>
        <v>3</v>
      </c>
      <c r="AD9" t="str">
        <f t="shared" si="13"/>
        <v>EN</v>
      </c>
    </row>
    <row r="10" spans="1:30">
      <c r="A10">
        <v>9</v>
      </c>
      <c r="B10">
        <f t="shared" ca="1" si="1"/>
        <v>0.96001644489864091</v>
      </c>
      <c r="C10">
        <f t="shared" ca="1" si="0"/>
        <v>0.41534090723211725</v>
      </c>
      <c r="D10" t="str">
        <f t="shared" ca="1" si="2"/>
        <v>DI</v>
      </c>
      <c r="E10">
        <f t="shared" ca="1" si="3"/>
        <v>4</v>
      </c>
      <c r="F10" t="s">
        <v>125</v>
      </c>
      <c r="G10">
        <v>700</v>
      </c>
      <c r="H10" t="s">
        <v>127</v>
      </c>
      <c r="I10">
        <v>9</v>
      </c>
      <c r="J10" t="str">
        <f t="shared" si="4"/>
        <v/>
      </c>
      <c r="K10" t="str">
        <f t="shared" ca="1" si="5"/>
        <v>{"dy":1,"cd":"GO","cn":2900},{"dy":2,"cd":"EN","cn":9},{"dy":3,"cd":"DI","cn":6},{"dy":4,"cd":"GO","cn":900},{"dy":5,"cd":"EN","cn":6},{"dy":6,"cd":"GO","cn":1400},{"dy":7,"cd":"EN","cn":8},{"dy":8,"cd":"GO","cn":3100},{"dy":9,"cd":"EN","cn":9}</v>
      </c>
      <c r="L10" t="str">
        <f t="shared" si="6"/>
        <v>{"dy":9,"cd":"EN","cn":9}</v>
      </c>
      <c r="Y10">
        <v>3</v>
      </c>
      <c r="Z10">
        <v>3</v>
      </c>
      <c r="AA10">
        <f t="shared" si="11"/>
        <v>2</v>
      </c>
      <c r="AB10">
        <f t="shared" si="10"/>
        <v>0.125</v>
      </c>
      <c r="AC10">
        <f t="shared" si="12"/>
        <v>3.875</v>
      </c>
      <c r="AD10" t="str">
        <f t="shared" si="13"/>
        <v>DI</v>
      </c>
    </row>
    <row r="11" spans="1:30">
      <c r="A11">
        <v>10</v>
      </c>
      <c r="B11">
        <f t="shared" ca="1" si="1"/>
        <v>0.57127836105560736</v>
      </c>
      <c r="C11">
        <f t="shared" ca="1" si="0"/>
        <v>0.75406739739741058</v>
      </c>
      <c r="D11" t="str">
        <f t="shared" ca="1" si="2"/>
        <v>EN</v>
      </c>
      <c r="E11">
        <f t="shared" ca="1" si="3"/>
        <v>9</v>
      </c>
      <c r="F11" t="s">
        <v>127</v>
      </c>
      <c r="G11">
        <v>10</v>
      </c>
      <c r="H11" t="s">
        <v>125</v>
      </c>
      <c r="I11">
        <v>1000</v>
      </c>
      <c r="J11" t="str">
        <f t="shared" si="4"/>
        <v/>
      </c>
      <c r="K11" t="str">
        <f t="shared" ca="1" si="5"/>
        <v>{"dy":1,"cd":"GO","cn":2900},{"dy":2,"cd":"EN","cn":9},{"dy":3,"cd":"DI","cn":6},{"dy":4,"cd":"GO","cn":900},{"dy":5,"cd":"EN","cn":6},{"dy":6,"cd":"GO","cn":1400},{"dy":7,"cd":"EN","cn":8},{"dy":8,"cd":"GO","cn":3100},{"dy":9,"cd":"EN","cn":9},{"dy":10,"cd":"GO","cn":1000}</v>
      </c>
      <c r="L11" t="str">
        <f t="shared" si="6"/>
        <v>{"dy":10,"cd":"GO","cn":1000}</v>
      </c>
    </row>
    <row r="12" spans="1:30">
      <c r="A12">
        <v>11</v>
      </c>
      <c r="B12">
        <f t="shared" ca="1" si="1"/>
        <v>0.72964882132503384</v>
      </c>
      <c r="C12">
        <f t="shared" ca="1" si="0"/>
        <v>0.68581780714611373</v>
      </c>
      <c r="D12" t="str">
        <f t="shared" ca="1" si="2"/>
        <v>GO</v>
      </c>
      <c r="E12">
        <f t="shared" ca="1" si="3"/>
        <v>2600</v>
      </c>
      <c r="F12" t="s">
        <v>125</v>
      </c>
      <c r="G12">
        <v>1300</v>
      </c>
      <c r="H12" t="s">
        <v>129</v>
      </c>
      <c r="I12">
        <v>3</v>
      </c>
      <c r="J12" t="str">
        <f t="shared" si="4"/>
        <v/>
      </c>
      <c r="K12" t="str">
        <f t="shared" ca="1" si="5"/>
        <v>{"dy":1,"cd":"GO","cn":2900},{"dy":2,"cd":"EN","cn":9},{"dy":3,"cd":"DI","cn":6},{"dy":4,"cd":"GO","cn":900},{"dy":5,"cd":"EN","cn":6},{"dy":6,"cd":"GO","cn":1400},{"dy":7,"cd":"EN","cn":8},{"dy":8,"cd":"GO","cn":3100},{"dy":9,"cd":"EN","cn":9},{"dy":10,"cd":"GO","cn":1000},{"dy":11,"cd":"DI","cn":3}</v>
      </c>
      <c r="L12" t="str">
        <f t="shared" si="6"/>
        <v>{"dy":11,"cd":"DI","cn":3}</v>
      </c>
    </row>
    <row r="13" spans="1:30">
      <c r="A13">
        <v>12</v>
      </c>
      <c r="B13">
        <f t="shared" ca="1" si="1"/>
        <v>4.5767110769627806E-3</v>
      </c>
      <c r="C13">
        <f t="shared" ca="1" si="0"/>
        <v>0.35054628219896689</v>
      </c>
      <c r="D13" t="str">
        <f t="shared" ca="1" si="2"/>
        <v>EN</v>
      </c>
      <c r="E13">
        <f t="shared" ca="1" si="3"/>
        <v>7</v>
      </c>
      <c r="F13" t="s">
        <v>127</v>
      </c>
      <c r="G13">
        <v>6</v>
      </c>
      <c r="H13" t="s">
        <v>125</v>
      </c>
      <c r="I13">
        <v>1300</v>
      </c>
      <c r="J13" t="str">
        <f t="shared" si="4"/>
        <v/>
      </c>
      <c r="K13" t="str">
        <f t="shared" ca="1" si="5"/>
        <v>{"dy":1,"cd":"GO","cn":2900},{"dy":2,"cd":"EN","cn":9},{"dy":3,"cd":"DI","cn":6},{"dy":4,"cd":"GO","cn":900},{"dy":5,"cd":"EN","cn":6},{"dy":6,"cd":"GO","cn":1400},{"dy":7,"cd":"EN","cn":8},{"dy":8,"cd":"GO","cn":3100},{"dy":9,"cd":"EN","cn":9},{"dy":10,"cd":"GO","cn":1000},{"dy":11,"cd":"DI","cn":3},{"dy":12,"cd":"GO","cn":1300}</v>
      </c>
      <c r="L13" t="str">
        <f t="shared" si="6"/>
        <v>{"dy":12,"cd":"GO","cn":1300}</v>
      </c>
    </row>
    <row r="14" spans="1:30">
      <c r="A14">
        <v>13</v>
      </c>
      <c r="B14">
        <f t="shared" ca="1" si="1"/>
        <v>0.45117480728847392</v>
      </c>
      <c r="C14">
        <f t="shared" ca="1" si="0"/>
        <v>0.87978029075222675</v>
      </c>
      <c r="D14" t="str">
        <f t="shared" ca="1" si="2"/>
        <v>GO</v>
      </c>
      <c r="E14">
        <f t="shared" ca="1" si="3"/>
        <v>3200</v>
      </c>
      <c r="F14" t="s">
        <v>125</v>
      </c>
      <c r="G14">
        <v>1200</v>
      </c>
      <c r="H14" t="s">
        <v>127</v>
      </c>
      <c r="I14">
        <v>8</v>
      </c>
      <c r="J14" t="str">
        <f t="shared" si="4"/>
        <v/>
      </c>
      <c r="K14" t="str">
        <f t="shared" ca="1" si="5"/>
        <v>{"dy":1,"cd":"GO","cn":2900},{"dy":2,"cd":"EN","cn":9},{"dy":3,"cd":"DI","cn":6},{"dy":4,"cd":"GO","cn":900},{"dy":5,"cd":"EN","cn":6},{"dy":6,"cd":"GO","cn":1400},{"dy":7,"cd":"EN","cn":8},{"dy":8,"cd":"GO","cn":3100},{"dy":9,"cd":"EN","cn":9},{"dy":10,"cd":"GO","cn":1000},{"dy":11,"cd":"DI","cn":3},{"dy":12,"cd":"GO","cn":1300},{"dy":13,"cd":"EN","cn":8}</v>
      </c>
      <c r="L14" t="str">
        <f t="shared" si="6"/>
        <v>{"dy":13,"cd":"EN","cn":8}</v>
      </c>
    </row>
    <row r="15" spans="1:30">
      <c r="A15">
        <v>14</v>
      </c>
      <c r="B15">
        <f t="shared" ca="1" si="1"/>
        <v>0.99388501601256141</v>
      </c>
      <c r="C15">
        <f t="shared" ca="1" si="0"/>
        <v>0.69511601071390694</v>
      </c>
      <c r="D15" t="str">
        <f t="shared" ca="1" si="2"/>
        <v>DI</v>
      </c>
      <c r="E15">
        <f t="shared" ca="1" si="3"/>
        <v>5</v>
      </c>
      <c r="F15" t="s">
        <v>127</v>
      </c>
      <c r="G15">
        <v>10</v>
      </c>
      <c r="H15" t="s">
        <v>125</v>
      </c>
      <c r="I15">
        <v>800</v>
      </c>
      <c r="J15" t="str">
        <f t="shared" si="4"/>
        <v/>
      </c>
      <c r="K15" t="str">
        <f t="shared" ca="1" si="5"/>
        <v>{"dy":1,"cd":"GO","cn":2900},{"dy":2,"cd":"EN","cn":9},{"dy":3,"cd":"DI","cn":6},{"dy":4,"cd":"GO","cn":900},{"dy":5,"cd":"EN","cn":6},{"dy":6,"cd":"GO","cn":1400},{"dy":7,"cd":"EN","cn":8},{"dy":8,"cd":"GO","cn":3100},{"dy":9,"cd":"EN","cn":9},{"dy":10,"cd":"GO","cn":1000},{"dy":11,"cd":"DI","cn":3},{"dy":12,"cd":"GO","cn":1300},{"dy":13,"cd":"EN","cn":8},{"dy":14,"cd":"GO","cn":800}</v>
      </c>
      <c r="L15" t="str">
        <f t="shared" si="6"/>
        <v>{"dy":14,"cd":"GO","cn":800}</v>
      </c>
    </row>
    <row r="16" spans="1:30">
      <c r="A16">
        <v>15</v>
      </c>
      <c r="B16">
        <f t="shared" ca="1" si="1"/>
        <v>0.75489196238309308</v>
      </c>
      <c r="C16">
        <f t="shared" ca="1" si="0"/>
        <v>0.8446373445816594</v>
      </c>
      <c r="D16" t="str">
        <f t="shared" ca="1" si="2"/>
        <v>EN</v>
      </c>
      <c r="E16">
        <f t="shared" ca="1" si="3"/>
        <v>9</v>
      </c>
      <c r="F16" t="s">
        <v>125</v>
      </c>
      <c r="G16">
        <v>1000</v>
      </c>
      <c r="H16" t="s">
        <v>127</v>
      </c>
      <c r="I16">
        <v>6</v>
      </c>
      <c r="J16" t="str">
        <f t="shared" si="4"/>
        <v/>
      </c>
      <c r="K16" t="str">
        <f t="shared" ca="1" si="5"/>
        <v>{"dy":1,"cd":"GO","cn":2900},{"dy":2,"cd":"EN","cn":9},{"dy":3,"cd":"DI","cn":6},{"dy":4,"cd":"GO","cn":900},{"dy":5,"cd":"EN","cn":6},{"dy":6,"cd":"GO","cn":1400},{"dy":7,"cd":"EN","cn":8},{"dy":8,"cd":"GO","cn":3100},{"dy":9,"cd":"EN","cn":9},{"dy":10,"cd":"GO","cn":1000},{"dy":11,"cd":"DI","cn":3},{"dy":12,"cd":"GO","cn":1300},{"dy":13,"cd":"EN","cn":8},{"dy":14,"cd":"GO","cn":800},{"dy":15,"cd":"EN","cn":6}</v>
      </c>
      <c r="L16" t="str">
        <f t="shared" si="6"/>
        <v>{"dy":15,"cd":"EN","cn":6}</v>
      </c>
    </row>
    <row r="17" spans="1:12">
      <c r="A17">
        <v>16</v>
      </c>
      <c r="B17">
        <f t="shared" ca="1" si="1"/>
        <v>0.11984958193548434</v>
      </c>
      <c r="C17">
        <f t="shared" ca="1" si="0"/>
        <v>0.76901517753663373</v>
      </c>
      <c r="D17" t="str">
        <f t="shared" ca="1" si="2"/>
        <v>GO</v>
      </c>
      <c r="E17">
        <f t="shared" ca="1" si="3"/>
        <v>2800</v>
      </c>
      <c r="F17" t="s">
        <v>127</v>
      </c>
      <c r="G17">
        <v>8</v>
      </c>
      <c r="H17" t="s">
        <v>464</v>
      </c>
      <c r="I17">
        <v>4</v>
      </c>
      <c r="J17" t="str">
        <f t="shared" si="4"/>
        <v/>
      </c>
      <c r="K17" t="str">
        <f t="shared" ca="1" si="5"/>
        <v>{"dy":1,"cd":"GO","cn":2900},{"dy":2,"cd":"EN","cn":9},{"dy":3,"cd":"DI","cn":6},{"dy":4,"cd":"GO","cn":900},{"dy":5,"cd":"EN","cn":6},{"dy":6,"cd":"GO","cn":1400},{"dy":7,"cd":"EN","cn":8},{"dy":8,"cd":"GO","cn":3100},{"dy":9,"cd":"EN","cn":9},{"dy":10,"cd":"GO","cn":1000},{"dy":11,"cd":"DI","cn":3},{"dy":12,"cd":"GO","cn":1300},{"dy":13,"cd":"EN","cn":8},{"dy":14,"cd":"GO","cn":800},{"dy":15,"cd":"EN","cn":6},{"dy":16,"cd":"DI","cn":4}</v>
      </c>
      <c r="L17" t="str">
        <f t="shared" si="6"/>
        <v>{"dy":16,"cd":"DI","cn":4}</v>
      </c>
    </row>
    <row r="18" spans="1:12">
      <c r="A18">
        <v>17</v>
      </c>
      <c r="B18">
        <f t="shared" ca="1" si="1"/>
        <v>0.87526802781724233</v>
      </c>
      <c r="C18">
        <f t="shared" ca="1" si="0"/>
        <v>0.13371171680353189</v>
      </c>
      <c r="D18" t="str">
        <f t="shared" ca="1" si="2"/>
        <v>DI</v>
      </c>
      <c r="E18">
        <f t="shared" ca="1" si="3"/>
        <v>3</v>
      </c>
      <c r="F18" t="s">
        <v>125</v>
      </c>
      <c r="G18">
        <v>800</v>
      </c>
      <c r="H18" t="s">
        <v>125</v>
      </c>
      <c r="I18">
        <v>1200</v>
      </c>
      <c r="J18" t="str">
        <f t="shared" si="4"/>
        <v/>
      </c>
      <c r="K18" t="str">
        <f t="shared" ca="1" si="5"/>
        <v>{"dy":1,"cd":"GO","cn":2900},{"dy":2,"cd":"EN","cn":9},{"dy":3,"cd":"DI","cn":6},{"dy":4,"cd":"GO","cn":900},{"dy":5,"cd":"EN","cn":6},{"dy":6,"cd":"GO","cn":1400},{"dy":7,"cd":"EN","cn":8},{"dy":8,"cd":"GO","cn":3100},{"dy":9,"cd":"EN","cn":9},{"dy":10,"cd":"GO","cn":1000},{"dy":11,"cd":"DI","cn":3},{"dy":12,"cd":"GO","cn":1300},{"dy":13,"cd":"EN","cn":8},{"dy":14,"cd":"GO","cn":800},{"dy":15,"cd":"EN","cn":6},{"dy":16,"cd":"DI","cn":4},{"dy":17,"cd":"GO","cn":1200}</v>
      </c>
      <c r="L18" t="str">
        <f t="shared" si="6"/>
        <v>{"dy":17,"cd":"GO","cn":1200}</v>
      </c>
    </row>
    <row r="19" spans="1:12">
      <c r="A19">
        <v>18</v>
      </c>
      <c r="B19">
        <f t="shared" ca="1" si="1"/>
        <v>4.828263845724412E-2</v>
      </c>
      <c r="C19">
        <f t="shared" ca="1" si="0"/>
        <v>0.14726057735495202</v>
      </c>
      <c r="D19" t="str">
        <f t="shared" ca="1" si="2"/>
        <v>GO</v>
      </c>
      <c r="E19">
        <f t="shared" ca="1" si="3"/>
        <v>900</v>
      </c>
      <c r="F19" t="s">
        <v>127</v>
      </c>
      <c r="G19">
        <v>6</v>
      </c>
      <c r="H19" t="s">
        <v>127</v>
      </c>
      <c r="I19">
        <v>8</v>
      </c>
      <c r="J19" t="str">
        <f t="shared" si="4"/>
        <v/>
      </c>
      <c r="K19" t="str">
        <f t="shared" ca="1" si="5"/>
        <v>{"dy":1,"cd":"GO","cn":2900},{"dy":2,"cd":"EN","cn":9},{"dy":3,"cd":"DI","cn":6},{"dy":4,"cd":"GO","cn":900},{"dy":5,"cd":"EN","cn":6},{"dy":6,"cd":"GO","cn":1400},{"dy":7,"cd":"EN","cn":8},{"dy":8,"cd":"GO","cn":3100},{"dy":9,"cd":"EN","cn":9},{"dy":10,"cd":"GO","cn":1000},{"dy":11,"cd":"DI","cn":3},{"dy":12,"cd":"GO","cn":1300},{"dy":13,"cd":"EN","cn":8},{"dy":14,"cd":"GO","cn":800},{"dy":15,"cd":"EN","cn":6},{"dy":16,"cd":"DI","cn":4},{"dy":17,"cd":"GO","cn":1200},{"dy":18,"cd":"EN","cn":8}</v>
      </c>
      <c r="L19" t="str">
        <f t="shared" si="6"/>
        <v>{"dy":18,"cd":"EN","cn":8}</v>
      </c>
    </row>
    <row r="20" spans="1:12">
      <c r="A20">
        <v>19</v>
      </c>
      <c r="B20">
        <f t="shared" ca="1" si="1"/>
        <v>3.2269290671194106E-3</v>
      </c>
      <c r="C20">
        <f t="shared" ca="1" si="0"/>
        <v>0.63126695537451083</v>
      </c>
      <c r="D20" t="str">
        <f t="shared" ca="1" si="2"/>
        <v>EN</v>
      </c>
      <c r="E20">
        <f t="shared" ca="1" si="3"/>
        <v>8</v>
      </c>
      <c r="F20" t="s">
        <v>125</v>
      </c>
      <c r="G20">
        <v>900</v>
      </c>
      <c r="H20" t="s">
        <v>125</v>
      </c>
      <c r="I20">
        <v>1100</v>
      </c>
      <c r="J20" t="str">
        <f t="shared" si="4"/>
        <v/>
      </c>
      <c r="K20" t="str">
        <f t="shared" ca="1" si="5"/>
        <v>{"dy":1,"cd":"GO","cn":2900},{"dy":2,"cd":"EN","cn":9},{"dy":3,"cd":"DI","cn":6},{"dy":4,"cd":"GO","cn":900},{"dy":5,"cd":"EN","cn":6},{"dy":6,"cd":"GO","cn":1400},{"dy":7,"cd":"EN","cn":8},{"dy":8,"cd":"GO","cn":3100},{"dy":9,"cd":"EN","cn":9},{"dy":10,"cd":"GO","cn":1000},{"dy":11,"cd":"DI","cn":3},{"dy":12,"cd":"GO","cn":1300},{"dy":13,"cd":"EN","cn":8},{"dy":14,"cd":"GO","cn":800},{"dy":15,"cd":"EN","cn":6},{"dy":16,"cd":"DI","cn":4},{"dy":17,"cd":"GO","cn":1200},{"dy":18,"cd":"EN","cn":8},{"dy":19,"cd":"GO","cn":1100}</v>
      </c>
      <c r="L20" t="str">
        <f t="shared" si="6"/>
        <v>{"dy":19,"cd":"GO","cn":1100}</v>
      </c>
    </row>
    <row r="21" spans="1:12">
      <c r="A21">
        <v>20</v>
      </c>
      <c r="B21">
        <f t="shared" ca="1" si="1"/>
        <v>0.6682083549136093</v>
      </c>
      <c r="C21">
        <f t="shared" ca="1" si="0"/>
        <v>0.99660986706582244</v>
      </c>
      <c r="D21" t="str">
        <f t="shared" ca="1" si="2"/>
        <v>GO</v>
      </c>
      <c r="E21">
        <f t="shared" ca="1" si="3"/>
        <v>3500</v>
      </c>
      <c r="F21" t="s">
        <v>127</v>
      </c>
      <c r="G21">
        <v>7</v>
      </c>
      <c r="H21" t="s">
        <v>127</v>
      </c>
      <c r="I21">
        <v>7</v>
      </c>
      <c r="J21" t="str">
        <f t="shared" si="4"/>
        <v/>
      </c>
      <c r="K21" t="str">
        <f t="shared" ca="1" si="5"/>
        <v>{"dy":1,"cd":"GO","cn":2900},{"dy":2,"cd":"EN","cn":9},{"dy":3,"cd":"DI","cn":6},{"dy":4,"cd":"GO","cn":900},{"dy":5,"cd":"EN","cn":6},{"dy":6,"cd":"GO","cn":1400},{"dy":7,"cd":"EN","cn":8},{"dy":8,"cd":"GO","cn":3100},{"dy":9,"cd":"EN","cn":9},{"dy":10,"cd":"GO","cn":1000},{"dy":11,"cd":"DI","cn":3},{"dy":12,"cd":"GO","cn":1300},{"dy":13,"cd":"EN","cn":8},{"dy":14,"cd":"GO","cn":800},{"dy":15,"cd":"EN","cn":6},{"dy":16,"cd":"DI","cn":4},{"dy":17,"cd":"GO","cn":1200},{"dy":18,"cd":"EN","cn":8},{"dy":19,"cd":"GO","cn":1100},{"dy":20,"cd":"EN","cn":7}</v>
      </c>
      <c r="L21" t="str">
        <f t="shared" si="6"/>
        <v>{"dy":20,"cd":"EN","cn":7}</v>
      </c>
    </row>
    <row r="22" spans="1:12">
      <c r="A22">
        <v>21</v>
      </c>
      <c r="B22">
        <f t="shared" ca="1" si="1"/>
        <v>0.61617915833655268</v>
      </c>
      <c r="C22">
        <f t="shared" ca="1" si="0"/>
        <v>0.86580722823666245</v>
      </c>
      <c r="D22" t="str">
        <f t="shared" ca="1" si="2"/>
        <v>EN</v>
      </c>
      <c r="E22">
        <f t="shared" ca="1" si="3"/>
        <v>9</v>
      </c>
      <c r="F22" t="s">
        <v>129</v>
      </c>
      <c r="G22">
        <v>4</v>
      </c>
      <c r="H22" t="s">
        <v>125</v>
      </c>
      <c r="I22">
        <v>3300</v>
      </c>
      <c r="J22" t="str">
        <f t="shared" si="4"/>
        <v/>
      </c>
      <c r="K22" t="str">
        <f t="shared" ca="1" si="5"/>
        <v>{"dy":1,"cd":"GO","cn":2900},{"dy":2,"cd":"EN","cn":9},{"dy":3,"cd":"DI","cn":6},{"dy":4,"cd":"GO","cn":900},{"dy":5,"cd":"EN","cn":6},{"dy":6,"cd":"GO","cn":1400},{"dy":7,"cd":"EN","cn":8},{"dy":8,"cd":"GO","cn":3100},{"dy":9,"cd":"EN","cn":9},{"dy":10,"cd":"GO","cn":1000},{"dy":11,"cd":"DI","cn":3},{"dy":12,"cd":"GO","cn":1300},{"dy":13,"cd":"EN","cn":8},{"dy":14,"cd":"GO","cn":800},{"dy":15,"cd":"EN","cn":6},{"dy":16,"cd":"DI","cn":4},{"dy":17,"cd":"GO","cn":1200},{"dy":18,"cd":"EN","cn":8},{"dy":19,"cd":"GO","cn":1100},{"dy":20,"cd":"EN","cn":7},{"dy":21,"cd":"GO","cn":3300}</v>
      </c>
      <c r="L22" t="str">
        <f t="shared" si="6"/>
        <v>{"dy":21,"cd":"GO","cn":3300}</v>
      </c>
    </row>
    <row r="23" spans="1:12">
      <c r="A23">
        <v>22</v>
      </c>
      <c r="B23">
        <f t="shared" ca="1" si="1"/>
        <v>0.74030279783123576</v>
      </c>
      <c r="C23">
        <f t="shared" ca="1" si="0"/>
        <v>4.3525531626986691E-3</v>
      </c>
      <c r="D23" t="str">
        <f t="shared" ca="1" si="2"/>
        <v>GO</v>
      </c>
      <c r="E23">
        <f t="shared" ca="1" si="3"/>
        <v>500</v>
      </c>
      <c r="F23" t="s">
        <v>127</v>
      </c>
      <c r="G23">
        <v>10</v>
      </c>
      <c r="H23" t="s">
        <v>127</v>
      </c>
      <c r="I23">
        <v>8</v>
      </c>
      <c r="J23" t="str">
        <f t="shared" si="4"/>
        <v/>
      </c>
      <c r="K23"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v>
      </c>
      <c r="L23" t="str">
        <f t="shared" si="6"/>
        <v>{"dy":22,"cd":"EN","cn":8}</v>
      </c>
    </row>
    <row r="24" spans="1:12">
      <c r="A24">
        <v>23</v>
      </c>
      <c r="B24">
        <f t="shared" ca="1" si="1"/>
        <v>0.85503875148196073</v>
      </c>
      <c r="C24">
        <f t="shared" ca="1" si="0"/>
        <v>0.37842828872216372</v>
      </c>
      <c r="D24" t="str">
        <f t="shared" ca="1" si="2"/>
        <v>EN</v>
      </c>
      <c r="E24">
        <f t="shared" ca="1" si="3"/>
        <v>7</v>
      </c>
      <c r="F24" t="s">
        <v>125</v>
      </c>
      <c r="G24">
        <v>800</v>
      </c>
      <c r="H24" t="s">
        <v>125</v>
      </c>
      <c r="I24">
        <v>600</v>
      </c>
      <c r="J24" t="str">
        <f t="shared" si="4"/>
        <v/>
      </c>
      <c r="K24"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v>
      </c>
      <c r="L24" t="str">
        <f t="shared" si="6"/>
        <v>{"dy":23,"cd":"GO","cn":600}</v>
      </c>
    </row>
    <row r="25" spans="1:12">
      <c r="A25">
        <v>24</v>
      </c>
      <c r="B25">
        <f t="shared" ca="1" si="1"/>
        <v>0.54404290004475131</v>
      </c>
      <c r="C25">
        <f t="shared" ca="1" si="0"/>
        <v>0.54296191267398719</v>
      </c>
      <c r="D25" t="str">
        <f t="shared" ca="1" si="2"/>
        <v>GO</v>
      </c>
      <c r="E25">
        <f t="shared" ca="1" si="3"/>
        <v>2100</v>
      </c>
      <c r="F25" t="s">
        <v>127</v>
      </c>
      <c r="G25">
        <v>6</v>
      </c>
      <c r="H25" t="s">
        <v>127</v>
      </c>
      <c r="I25">
        <v>7</v>
      </c>
      <c r="J25" t="str">
        <f t="shared" si="4"/>
        <v/>
      </c>
      <c r="K25"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v>
      </c>
      <c r="L25" t="str">
        <f t="shared" si="6"/>
        <v>{"dy":24,"cd":"EN","cn":7}</v>
      </c>
    </row>
    <row r="26" spans="1:12">
      <c r="A26">
        <v>25</v>
      </c>
      <c r="B26">
        <f t="shared" ca="1" si="1"/>
        <v>9.7469520772719753E-2</v>
      </c>
      <c r="C26">
        <f t="shared" ca="1" si="0"/>
        <v>0.28081417610701909</v>
      </c>
      <c r="D26" t="str">
        <f t="shared" ca="1" si="2"/>
        <v>EN</v>
      </c>
      <c r="E26">
        <f t="shared" ca="1" si="3"/>
        <v>7</v>
      </c>
      <c r="F26" t="s">
        <v>125</v>
      </c>
      <c r="G26">
        <v>700</v>
      </c>
      <c r="H26" t="s">
        <v>129</v>
      </c>
      <c r="I26">
        <v>5</v>
      </c>
      <c r="J26" t="str">
        <f t="shared" si="4"/>
        <v/>
      </c>
      <c r="K26"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v>
      </c>
      <c r="L26" t="str">
        <f t="shared" si="6"/>
        <v>{"dy":25,"cd":"DI","cn":5}</v>
      </c>
    </row>
    <row r="27" spans="1:12">
      <c r="A27">
        <v>26</v>
      </c>
      <c r="B27">
        <f t="shared" ca="1" si="1"/>
        <v>0.26833152405805416</v>
      </c>
      <c r="C27">
        <f t="shared" ca="1" si="0"/>
        <v>0.11330575613951432</v>
      </c>
      <c r="D27" t="str">
        <f t="shared" ca="1" si="2"/>
        <v>GO</v>
      </c>
      <c r="E27">
        <f t="shared" ca="1" si="3"/>
        <v>800</v>
      </c>
      <c r="F27" t="s">
        <v>127</v>
      </c>
      <c r="G27">
        <v>9</v>
      </c>
      <c r="H27" t="s">
        <v>125</v>
      </c>
      <c r="I27">
        <v>1700</v>
      </c>
      <c r="J27" t="str">
        <f t="shared" si="4"/>
        <v/>
      </c>
      <c r="K27"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v>
      </c>
      <c r="L27" t="str">
        <f t="shared" si="6"/>
        <v>{"dy":26,"cd":"GO","cn":1700}</v>
      </c>
    </row>
    <row r="28" spans="1:12">
      <c r="A28">
        <v>27</v>
      </c>
      <c r="B28">
        <f t="shared" ca="1" si="1"/>
        <v>0.30931419449786224</v>
      </c>
      <c r="C28">
        <f t="shared" ca="1" si="0"/>
        <v>0.82545744381160724</v>
      </c>
      <c r="D28" t="str">
        <f t="shared" ca="1" si="2"/>
        <v>EN</v>
      </c>
      <c r="E28">
        <f t="shared" ca="1" si="3"/>
        <v>9</v>
      </c>
      <c r="F28" t="s">
        <v>127</v>
      </c>
      <c r="G28">
        <v>9</v>
      </c>
      <c r="H28" t="s">
        <v>127</v>
      </c>
      <c r="I28">
        <v>8</v>
      </c>
      <c r="J28" t="str">
        <f t="shared" si="4"/>
        <v/>
      </c>
      <c r="K28"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v>
      </c>
      <c r="L28" t="str">
        <f t="shared" si="6"/>
        <v>{"dy":27,"cd":"EN","cn":8}</v>
      </c>
    </row>
    <row r="29" spans="1:12">
      <c r="A29">
        <v>28</v>
      </c>
      <c r="B29">
        <f t="shared" ca="1" si="1"/>
        <v>0.10683997857898875</v>
      </c>
      <c r="C29">
        <f t="shared" ca="1" si="0"/>
        <v>0.28654377411585896</v>
      </c>
      <c r="D29" t="str">
        <f t="shared" ca="1" si="2"/>
        <v>GO</v>
      </c>
      <c r="E29">
        <f t="shared" ca="1" si="3"/>
        <v>1300</v>
      </c>
      <c r="F29" t="s">
        <v>125</v>
      </c>
      <c r="G29">
        <v>3100</v>
      </c>
      <c r="H29" t="s">
        <v>125</v>
      </c>
      <c r="I29">
        <v>2500</v>
      </c>
      <c r="J29" t="str">
        <f t="shared" si="4"/>
        <v/>
      </c>
      <c r="K29"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v>
      </c>
      <c r="L29" t="str">
        <f t="shared" si="6"/>
        <v>{"dy":28,"cd":"GO","cn":2500}</v>
      </c>
    </row>
    <row r="30" spans="1:12">
      <c r="A30">
        <v>29</v>
      </c>
      <c r="B30">
        <f t="shared" ca="1" si="1"/>
        <v>0.45010701130865993</v>
      </c>
      <c r="C30">
        <f t="shared" ca="1" si="0"/>
        <v>0.81955046310910629</v>
      </c>
      <c r="D30" t="str">
        <f t="shared" ca="1" si="2"/>
        <v>EN</v>
      </c>
      <c r="E30">
        <f t="shared" ca="1" si="3"/>
        <v>9</v>
      </c>
      <c r="F30" t="s">
        <v>127</v>
      </c>
      <c r="G30">
        <v>7</v>
      </c>
      <c r="H30" t="s">
        <v>127</v>
      </c>
      <c r="I30">
        <v>5</v>
      </c>
      <c r="J30" t="str">
        <f t="shared" si="4"/>
        <v/>
      </c>
      <c r="K30"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v>
      </c>
      <c r="L30" t="str">
        <f t="shared" si="6"/>
        <v>{"dy":29,"cd":"EN","cn":5}</v>
      </c>
    </row>
    <row r="31" spans="1:12">
      <c r="A31">
        <v>30</v>
      </c>
      <c r="B31">
        <f t="shared" ca="1" si="1"/>
        <v>0.68365562702233618</v>
      </c>
      <c r="C31">
        <f t="shared" ca="1" si="0"/>
        <v>0.24707864877530639</v>
      </c>
      <c r="D31" t="str">
        <f t="shared" ca="1" si="2"/>
        <v>GO</v>
      </c>
      <c r="E31">
        <f t="shared" ca="1" si="3"/>
        <v>1200</v>
      </c>
      <c r="F31" t="s">
        <v>125</v>
      </c>
      <c r="G31">
        <v>1000</v>
      </c>
      <c r="H31" t="s">
        <v>125</v>
      </c>
      <c r="I31">
        <v>3100</v>
      </c>
      <c r="J31" t="str">
        <f t="shared" si="4"/>
        <v/>
      </c>
      <c r="K31"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v>
      </c>
      <c r="L31" t="str">
        <f t="shared" si="6"/>
        <v>{"dy":30,"cd":"GO","cn":3100}</v>
      </c>
    </row>
    <row r="32" spans="1:12">
      <c r="A32">
        <v>31</v>
      </c>
      <c r="B32">
        <f t="shared" ca="1" si="1"/>
        <v>0.95165999903545695</v>
      </c>
      <c r="C32">
        <f t="shared" ca="1" si="0"/>
        <v>0.56945426124722809</v>
      </c>
      <c r="D32" t="str">
        <f t="shared" ca="1" si="2"/>
        <v>DI</v>
      </c>
      <c r="E32">
        <f t="shared" ca="1" si="3"/>
        <v>5</v>
      </c>
      <c r="F32" t="s">
        <v>127</v>
      </c>
      <c r="G32">
        <v>6</v>
      </c>
      <c r="H32" t="s">
        <v>127</v>
      </c>
      <c r="I32">
        <v>6</v>
      </c>
      <c r="J32" t="str">
        <f t="shared" si="4"/>
        <v/>
      </c>
      <c r="K32"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N2" activePane="bottomRight" state="frozen"/>
      <selection pane="topRight" activeCell="C1" sqref="C1"/>
      <selection pane="bottomLeft" activeCell="A2" sqref="A2"/>
      <selection pane="bottomRight" activeCell="BE2" sqref="BE2"/>
    </sheetView>
    <sheetView workbookViewId="1">
      <pane xSplit="2" ySplit="1" topLeftCell="A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0</v>
      </c>
      <c r="BQ1" t="s">
        <v>264</v>
      </c>
      <c r="BR1" t="s">
        <v>265</v>
      </c>
      <c r="BS1" t="str">
        <f ca="1">IF(COUNTA(BV:BV)&lt;&gt;COUNTA([1]EquipTable!$A:$A),"수량이상","누적")</f>
        <v>누적</v>
      </c>
      <c r="BT1" t="s">
        <v>262</v>
      </c>
      <c r="BU1" t="s">
        <v>263</v>
      </c>
      <c r="BV1" t="s">
        <v>144</v>
      </c>
      <c r="BX1" t="s">
        <v>120</v>
      </c>
      <c r="BY1">
        <v>0</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0.38927822031554915</v>
      </c>
      <c r="E2">
        <f t="shared" ca="1" si="1"/>
        <v>0.6507567030131346</v>
      </c>
      <c r="F2">
        <f t="shared" ca="1" si="1"/>
        <v>0.52083249521295261</v>
      </c>
      <c r="G2">
        <f t="shared" ca="1" si="1"/>
        <v>0.59259949668468259</v>
      </c>
      <c r="H2">
        <f t="shared" ca="1" si="1"/>
        <v>0.59439853781758256</v>
      </c>
      <c r="I2">
        <f t="shared" ca="1" si="1"/>
        <v>0.92995916682734603</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136</v>
      </c>
      <c r="AU2">
        <f t="shared" ref="AU2:AU15" si="12">COUNTIF(AB:AB,AP2)</f>
        <v>153</v>
      </c>
      <c r="AV2">
        <f ca="1">COUNTIFS(M:M,AP2,T:T,"전설")</f>
        <v>0</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 t="shared" si="0"/>
        <v>0</v>
      </c>
      <c r="D3">
        <f t="shared" ca="1" si="1"/>
        <v>0.31241751878873858</v>
      </c>
      <c r="E3">
        <f t="shared" ca="1" si="1"/>
        <v>0.6378066540783347</v>
      </c>
      <c r="F3">
        <f t="shared" ca="1" si="1"/>
        <v>0.17981330227772818</v>
      </c>
      <c r="G3">
        <f t="shared" ca="1" si="1"/>
        <v>0.59209950035047565</v>
      </c>
      <c r="H3">
        <f t="shared" ca="1" si="1"/>
        <v>0.19434836907005226</v>
      </c>
      <c r="I3">
        <f t="shared" ca="1" si="1"/>
        <v>0.94367198166832611</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395</v>
      </c>
      <c r="W3">
        <v>1</v>
      </c>
      <c r="X3" t="s">
        <v>129</v>
      </c>
      <c r="Z3">
        <v>36</v>
      </c>
      <c r="AA3" t="str">
        <f t="shared" ca="1" si="6"/>
        <v>fe</v>
      </c>
      <c r="AB3" t="s">
        <v>82</v>
      </c>
      <c r="AC3" t="s">
        <v>473</v>
      </c>
      <c r="AD3">
        <v>1</v>
      </c>
      <c r="AE3" t="s">
        <v>125</v>
      </c>
      <c r="AG3">
        <v>1100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t="shared" ca="1" si="9"/>
        <v>{"dy":1,"sl":0,"tp":"upn","vl":"45765","cn":14,"pt":"GO","pr":4200},{"dy":1,"sl":1,"tp":"fe","vl":"Equip4102","cn":1,"pt":"GO","pr":1100}</v>
      </c>
      <c r="AN3" t="str">
        <f t="shared" ca="1" si="10"/>
        <v>{"dy":1,"sl":1,"tp":"fe","vl":"Equip4102","cn":1,"pt":"GO","pr":1100}</v>
      </c>
      <c r="AP3" t="s">
        <v>83</v>
      </c>
      <c r="AQ3" t="s">
        <v>71</v>
      </c>
      <c r="AR3">
        <v>0</v>
      </c>
      <c r="AS3">
        <v>7</v>
      </c>
      <c r="AT3">
        <f t="shared" ca="1" si="11"/>
        <v>2</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0.98277403113486883</v>
      </c>
      <c r="E4">
        <f t="shared" ca="1" si="1"/>
        <v>0.4891093032984567</v>
      </c>
      <c r="F4">
        <f t="shared" ca="1" si="1"/>
        <v>0.25707019231637851</v>
      </c>
      <c r="G4">
        <f t="shared" ca="1" si="1"/>
        <v>0.87149623448992208</v>
      </c>
      <c r="H4">
        <f t="shared" ca="1" si="1"/>
        <v>0.40339364307306669</v>
      </c>
      <c r="I4">
        <f t="shared" ca="1" si="1"/>
        <v>0.82648625376238727</v>
      </c>
      <c r="M4" t="str">
        <f t="shared" ca="1" si="2"/>
        <v>안 지정 캐릭터 PP 영웅등급</v>
      </c>
      <c r="N4">
        <f t="shared" ca="1" si="3"/>
        <v>48910</v>
      </c>
      <c r="O4">
        <f t="shared" ca="1" si="4"/>
        <v>8</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{"dy":1,"sl":0,"tp":"upn","vl":"45765","cn":14,"pt":"GO","pr":4200},{"dy":1,"sl":1,"tp":"fe","vl":"Equip4102","cn":1,"pt":"GO","pr":1100},{"dy":1,"sl":2,"tp":"upn","vl":"56326","cn":5,"pt":"GO","pr":1500}</v>
      </c>
      <c r="AN4" t="str">
        <f t="shared" ca="1" si="10"/>
        <v>{"dy":1,"sl":2,"tp":"upn","vl":"56326","cn":5,"pt":"GO","pr":1500}</v>
      </c>
      <c r="AP4" t="s">
        <v>84</v>
      </c>
      <c r="AQ4" t="s">
        <v>72</v>
      </c>
      <c r="AR4">
        <v>0</v>
      </c>
      <c r="AS4">
        <v>7</v>
      </c>
      <c r="AT4">
        <f t="shared" ca="1" si="11"/>
        <v>0</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0.54567918430246787</v>
      </c>
      <c r="E5">
        <f t="shared" ca="1" si="1"/>
        <v>0.77531941173386076</v>
      </c>
      <c r="F5">
        <f t="shared" ca="1" si="1"/>
        <v>0.37624269598652482</v>
      </c>
      <c r="G5">
        <f t="shared" ca="1" si="1"/>
        <v>0.71999308415025431</v>
      </c>
      <c r="H5">
        <f t="shared" ca="1" si="1"/>
        <v>0.95897456503109835</v>
      </c>
      <c r="I5">
        <f t="shared" ca="1" si="1"/>
        <v>0.14914023197528792</v>
      </c>
      <c r="M5" t="str">
        <f t="shared" ca="1" si="2"/>
        <v>안 지정 캐릭터 PP 일반등급</v>
      </c>
      <c r="N5">
        <f t="shared" ca="1" si="3"/>
        <v>77531</v>
      </c>
      <c r="O5">
        <f t="shared" ca="1" si="4"/>
        <v>12</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3600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494</v>
      </c>
      <c r="AD5">
        <v>1</v>
      </c>
      <c r="AE5" t="s">
        <v>129</v>
      </c>
      <c r="AF5">
        <v>199</v>
      </c>
      <c r="AG5">
        <v>79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t="shared" ca="1" si="9"/>
        <v>{"dy":1,"sl":0,"tp":"upn","vl":"45765","cn":14,"pt":"GO","pr":4200},{"dy":1,"sl":1,"tp":"fe","vl":"Equip4102","cn":1,"pt":"GO","pr":1100},{"dy":1,"sl":2,"tp":"upn","vl":"56326","cn":5,"pt":"GO","pr":1500},{"dy":1,"sl":3,"tp":"fe","vl":"Equip1402","cn":1,"pt":"DI","pp":199,"pr":79}</v>
      </c>
      <c r="AN5" t="str">
        <f t="shared" ca="1" si="10"/>
        <v>{"dy":1,"sl":3,"tp":"fe","vl":"Equip1402","cn":1,"pt":"DI","pp":199,"pr":79}</v>
      </c>
      <c r="AP5" t="s">
        <v>85</v>
      </c>
      <c r="AQ5" t="s">
        <v>73</v>
      </c>
      <c r="AR5">
        <v>8</v>
      </c>
      <c r="AS5">
        <v>11</v>
      </c>
      <c r="AT5">
        <f t="shared" ca="1" si="11"/>
        <v>0</v>
      </c>
      <c r="AU5">
        <f t="shared" si="12"/>
        <v>6</v>
      </c>
      <c r="AV5">
        <f t="shared" ca="1" si="14"/>
        <v>0</v>
      </c>
      <c r="AW5">
        <f t="shared" si="15"/>
        <v>0</v>
      </c>
      <c r="AZ5">
        <v>1</v>
      </c>
      <c r="BE5">
        <f ca="1">LEN(BE2)</f>
        <v>21572</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0.20987482552949521</v>
      </c>
      <c r="E6">
        <f t="shared" ca="1" si="1"/>
        <v>0.23162545023250325</v>
      </c>
      <c r="F6">
        <f t="shared" ca="1" si="1"/>
        <v>0.47162802434180662</v>
      </c>
      <c r="G6">
        <f t="shared" ca="1" si="1"/>
        <v>0.90316562841907011</v>
      </c>
      <c r="H6">
        <f t="shared" ca="1" si="1"/>
        <v>0.29939498311054746</v>
      </c>
      <c r="I6">
        <f t="shared" ca="1" si="1"/>
        <v>0.97080544157585769</v>
      </c>
      <c r="M6" t="str">
        <f t="shared" ca="1" si="2"/>
        <v>안 지정 캐릭터 PP 일반등급</v>
      </c>
      <c r="N6">
        <f t="shared" ca="1" si="3"/>
        <v>23162</v>
      </c>
      <c r="O6">
        <f t="shared" ca="1" si="4"/>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4102","cn":1,"pt":"GO","pr":1100},{"dy":1,"sl":2,"tp":"upn","vl":"56326","cn":5,"pt":"GO","pr":1500},{"dy":1,"sl":3,"tp":"fe","vl":"Equip1402","cn":1,"pt":"DI","pp":199,"pr":79},{"dy":1,"sl":4,"tp":"uph","vl":"71037","cn":10,"pt":"GO","pr":3000}</v>
      </c>
      <c r="AN6" t="str">
        <f t="shared" ca="1" si="10"/>
        <v>{"dy":1,"sl":4,"tp":"uph","vl":"71037","cn":10,"pt":"GO","pr":3000}</v>
      </c>
      <c r="AP6" t="s">
        <v>86</v>
      </c>
      <c r="AQ6" t="s">
        <v>75</v>
      </c>
      <c r="AR6">
        <v>8</v>
      </c>
      <c r="AS6">
        <v>11</v>
      </c>
      <c r="AT6">
        <f t="shared" ca="1" si="11"/>
        <v>0</v>
      </c>
      <c r="AU6">
        <f t="shared" si="12"/>
        <v>6</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0.40443686104585252</v>
      </c>
      <c r="E7">
        <f t="shared" ca="1" si="1"/>
        <v>0.32440398384879432</v>
      </c>
      <c r="F7">
        <f t="shared" ca="1" si="1"/>
        <v>0.62169245831786923</v>
      </c>
      <c r="G7">
        <f t="shared" ca="1" si="1"/>
        <v>0.19128825728825349</v>
      </c>
      <c r="H7">
        <f t="shared" ca="1" si="1"/>
        <v>0.36703510299406927</v>
      </c>
      <c r="I7">
        <f t="shared" ca="1" si="1"/>
        <v>0.84680965509920592</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e">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#VALUE!</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245</v>
      </c>
      <c r="W7">
        <v>1</v>
      </c>
      <c r="X7" t="s">
        <v>125</v>
      </c>
      <c r="Z7">
        <v>700</v>
      </c>
      <c r="AA7" t="str">
        <f t="shared" ca="1" si="6"/>
        <v>fe</v>
      </c>
      <c r="AB7" t="s">
        <v>82</v>
      </c>
      <c r="AC7" t="s">
        <v>487</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4102","cn":1,"pt":"GO","pr":1100},{"dy":1,"sl":2,"tp":"upn","vl":"56326","cn":5,"pt":"GO","pr":1500},{"dy":1,"sl":3,"tp":"fe","vl":"Equip1402","cn":1,"pt":"DI","pp":199,"pr":79},{"dy":1,"sl":4,"tp":"uph","vl":"71037","cn":10,"pt":"GO","pr":3000},{"dy":1,"sl":5,"tp":"fe","vl":"Equip6001","cn":1,"pt":"GO","pr":2200}</v>
      </c>
      <c r="AN7" t="str">
        <f t="shared" ca="1" si="10"/>
        <v>{"dy":1,"sl":5,"tp":"fe","vl":"Equip6001","cn":1,"pt":"GO","pr":2200}</v>
      </c>
      <c r="AP7" t="s">
        <v>87</v>
      </c>
      <c r="AQ7" t="s">
        <v>78</v>
      </c>
      <c r="AR7">
        <v>8</v>
      </c>
      <c r="AS7">
        <v>11</v>
      </c>
      <c r="AT7">
        <f t="shared" ca="1" si="11"/>
        <v>0</v>
      </c>
      <c r="AU7">
        <f t="shared" si="12"/>
        <v>1</v>
      </c>
      <c r="AV7">
        <f t="shared" ca="1" si="14"/>
        <v>0</v>
      </c>
      <c r="AW7">
        <f t="shared" si="15"/>
        <v>0</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0.69610166841546628</v>
      </c>
      <c r="E8">
        <f t="shared" ca="1" si="1"/>
        <v>0.98969791478448899</v>
      </c>
      <c r="F8">
        <f t="shared" ca="1" si="1"/>
        <v>8.603582464660986E-2</v>
      </c>
      <c r="G8">
        <f t="shared" ca="1" si="1"/>
        <v>0.36416278422892878</v>
      </c>
      <c r="H8">
        <f t="shared" ca="1" si="1"/>
        <v>5.7679411800268587E-2</v>
      </c>
      <c r="I8">
        <f t="shared" ca="1" si="1"/>
        <v>0.82513936828019252</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255</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14,"pt":"GO","pr":4200},{"dy":1,"sl":1,"tp":"fe","vl":"Equip4102","cn":1,"pt":"GO","pr":1100},{"dy":1,"sl":2,"tp":"upn","vl":"56326","cn":5,"pt":"GO","pr":1500},{"dy":1,"sl":3,"tp":"fe","vl":"Equip1402","cn":1,"pt":"DI","pp":199,"pr":79},{"dy":1,"sl":4,"tp":"uph","vl":"71037","cn":10,"pt":"GO","pr":3000},{"dy":1,"sl":5,"tp":"fe","vl":"Equip6001","cn":1,"pt":"GO","pr":2200},{"dy":1,"sl":6,"tp":"fe","vl":"Equip6002","cn":1,"pt":"GO","pr":1900}</v>
      </c>
      <c r="AN8" t="str">
        <f t="shared" ca="1" si="10"/>
        <v>{"dy":1,"sl":6,"tp":"fe","vl":"Equip6002","cn":1,"pt":"GO","pr":1900}</v>
      </c>
      <c r="AP8" t="s">
        <v>88</v>
      </c>
      <c r="AQ8" t="s">
        <v>79</v>
      </c>
      <c r="AR8">
        <v>8</v>
      </c>
      <c r="AS8">
        <v>11</v>
      </c>
      <c r="AT8">
        <f t="shared" ca="1" si="11"/>
        <v>0</v>
      </c>
      <c r="AU8">
        <f t="shared" si="12"/>
        <v>9</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0.89743455876734246</v>
      </c>
      <c r="E9">
        <f t="shared" ca="1" si="1"/>
        <v>0.11432497511624173</v>
      </c>
      <c r="F9">
        <f t="shared" ca="1" si="1"/>
        <v>0.68205897308145025</v>
      </c>
      <c r="G9">
        <f t="shared" ca="1" si="1"/>
        <v>0.44750759235538295</v>
      </c>
      <c r="H9">
        <f t="shared" ca="1" si="1"/>
        <v>0.17168395169045325</v>
      </c>
      <c r="I9">
        <f t="shared" ca="1" si="1"/>
        <v>7.005357219430175E-2</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294</v>
      </c>
      <c r="AD9">
        <v>1</v>
      </c>
      <c r="AE9" t="s">
        <v>125</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t="shared" ca="1" si="10"/>
        <v>{"dy":1,"sl":7,"tp":"fe","vl":"Equip7001","cn":1,"pt":"GO","pr":2100}</v>
      </c>
      <c r="AP9" t="s">
        <v>89</v>
      </c>
      <c r="AQ9" t="s">
        <v>80</v>
      </c>
      <c r="AR9">
        <v>8</v>
      </c>
      <c r="AS9">
        <v>11</v>
      </c>
      <c r="AT9">
        <f t="shared" ca="1" si="11"/>
        <v>0</v>
      </c>
      <c r="AU9">
        <f t="shared" si="12"/>
        <v>9</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0.15780683473258761</v>
      </c>
      <c r="E10">
        <f t="shared" ca="1" si="1"/>
        <v>0.28384155209298301</v>
      </c>
      <c r="F10">
        <f t="shared" ca="1" si="1"/>
        <v>0.16906485717360875</v>
      </c>
      <c r="G10">
        <f t="shared" ca="1" si="1"/>
        <v>0.28892613018305191</v>
      </c>
      <c r="H10">
        <f t="shared" ca="1" si="1"/>
        <v>0.79213664487232471</v>
      </c>
      <c r="I10">
        <f t="shared" ca="1" si="1"/>
        <v>0.74528687509411129</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493</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t="shared" ca="1" si="10"/>
        <v>{"dy":1,"sl":8,"tp":"fl2","vl":"Actor0037","cn":1,"pt":"DI","pp":70,"pr":49}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0.14382265576174602</v>
      </c>
      <c r="E11">
        <f t="shared" ca="1" si="1"/>
        <v>0.74718546510274708</v>
      </c>
      <c r="F11">
        <f t="shared" ca="1" si="1"/>
        <v>0.19548892169891785</v>
      </c>
      <c r="G11">
        <f t="shared" ca="1" si="1"/>
        <v>0.39285537053317954</v>
      </c>
      <c r="H11">
        <f t="shared" ca="1" si="1"/>
        <v>0.42769422644826738</v>
      </c>
      <c r="I11">
        <f t="shared" ca="1" si="1"/>
        <v>9.3713779236627048E-2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493</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t="shared" ca="1" si="10"/>
        <v>{"dy":1,"sl":9,"tp":"fl3","vl":"Actor0037","cn":1,"pt":"DI","pp":70,"pr":49}</v>
      </c>
      <c r="AP11" t="s">
        <v>286</v>
      </c>
      <c r="AQ11" t="s">
        <v>289</v>
      </c>
      <c r="AR11">
        <v>8</v>
      </c>
      <c r="AS11">
        <v>11</v>
      </c>
      <c r="AT11">
        <f t="shared" ca="1" si="25"/>
        <v>0</v>
      </c>
      <c r="AU11">
        <f t="shared" si="26"/>
        <v>2</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0.19457535614434351</v>
      </c>
      <c r="E12">
        <f t="shared" ca="1" si="27"/>
        <v>0.51133643793173689</v>
      </c>
      <c r="F12">
        <f t="shared" ca="1" si="27"/>
        <v>0.51206253262815715</v>
      </c>
      <c r="G12">
        <f t="shared" ca="1" si="27"/>
        <v>0.62114151484422353</v>
      </c>
      <c r="H12">
        <f t="shared" ca="1" si="27"/>
        <v>0.24662312291771948</v>
      </c>
      <c r="I12">
        <f t="shared" ca="1" si="27"/>
        <v>0.9514544128559026</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505</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v>
      </c>
      <c r="AN12" t="str">
        <f t="shared" ca="1" si="10"/>
        <v>{"dy":2,"sl":0,"tp":"fe","vl":"Equip1201","cn":1,"pt":"GO","pr":3300}</v>
      </c>
      <c r="AP12" t="s">
        <v>287</v>
      </c>
      <c r="AQ12" t="s">
        <v>290</v>
      </c>
      <c r="AR12">
        <v>8</v>
      </c>
      <c r="AS12">
        <v>11</v>
      </c>
      <c r="AT12">
        <f t="shared" ca="1" si="25"/>
        <v>0</v>
      </c>
      <c r="AU12">
        <f t="shared" si="26"/>
        <v>2</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6.0887981612147146E-2</v>
      </c>
      <c r="E13">
        <f t="shared" ca="1" si="27"/>
        <v>0.79664282016298293</v>
      </c>
      <c r="F13">
        <f t="shared" ca="1" si="27"/>
        <v>0.54676491349109002</v>
      </c>
      <c r="G13">
        <f t="shared" ca="1" si="27"/>
        <v>0.38280580042187717</v>
      </c>
      <c r="H13">
        <f t="shared" ca="1" si="27"/>
        <v>0.90141131362581528</v>
      </c>
      <c r="I13">
        <f t="shared" ca="1" si="27"/>
        <v>0.16467582092472854</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e">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#VALUE!</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0.57942344977011628</v>
      </c>
      <c r="E14">
        <f t="shared" ca="1" si="27"/>
        <v>0.66317939440710927</v>
      </c>
      <c r="F14">
        <f t="shared" ca="1" si="27"/>
        <v>0.43141437024779261</v>
      </c>
      <c r="G14">
        <f t="shared" ca="1" si="27"/>
        <v>0.41816604026505866</v>
      </c>
      <c r="H14">
        <f t="shared" ca="1" si="27"/>
        <v>0.47584834390557684</v>
      </c>
      <c r="I14">
        <f t="shared" ca="1" si="27"/>
        <v>0.7162772014629416</v>
      </c>
      <c r="M14" t="str">
        <f t="shared" ca="1" si="2"/>
        <v>안 지정 캐릭터 PP 영웅등급</v>
      </c>
      <c r="N14">
        <f t="shared" ca="1" si="3"/>
        <v>66317</v>
      </c>
      <c r="O14">
        <f t="shared" ca="1" si="4"/>
        <v>10</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3000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413</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v>
      </c>
      <c r="AN14" t="str">
        <f t="shared" ca="1" si="10"/>
        <v>{"dy":2,"sl":2,"tp":"fe","vl":"Equip4002","cn":1,"pt":"GO","pr":600}</v>
      </c>
      <c r="AP14" t="s">
        <v>92</v>
      </c>
      <c r="AQ14" t="s">
        <v>76</v>
      </c>
      <c r="AR14">
        <v>0</v>
      </c>
      <c r="AS14">
        <v>11</v>
      </c>
      <c r="AT14">
        <f t="shared" ca="1" si="11"/>
        <v>62</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0.77338616085809309</v>
      </c>
      <c r="E15">
        <f t="shared" ca="1" si="27"/>
        <v>0.59680876946991146</v>
      </c>
      <c r="F15">
        <f t="shared" ca="1" si="27"/>
        <v>0.76207878754898151</v>
      </c>
      <c r="G15">
        <f t="shared" ca="1" si="27"/>
        <v>0.30826026195626244</v>
      </c>
      <c r="H15">
        <f t="shared" ca="1" si="27"/>
        <v>0.63359047483542674</v>
      </c>
      <c r="I15">
        <f t="shared" ca="1" si="27"/>
        <v>0.45728181455431838</v>
      </c>
      <c r="M15" t="str">
        <f t="shared" ca="1" si="2"/>
        <v>안 지정 캐릭터 PP 일반등급</v>
      </c>
      <c r="N15">
        <f t="shared" ca="1" si="3"/>
        <v>59680</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v>
      </c>
      <c r="AN15" t="str">
        <f t="shared" ca="1" si="10"/>
        <v>{"dy":2,"sl":3,"tp":"uph","vl":"84285","cn":8,"pt":"GO","pr":2400}</v>
      </c>
      <c r="AP15" t="s">
        <v>91</v>
      </c>
      <c r="AQ15" t="s">
        <v>77</v>
      </c>
      <c r="AR15">
        <v>0</v>
      </c>
      <c r="AS15">
        <v>11</v>
      </c>
      <c r="AT15">
        <f t="shared" ca="1" si="11"/>
        <v>48</v>
      </c>
      <c r="AU15">
        <f t="shared" si="12"/>
        <v>39</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0.93991821284956178</v>
      </c>
      <c r="E16">
        <f t="shared" ca="1" si="27"/>
        <v>0.21349927226714693</v>
      </c>
      <c r="F16">
        <f t="shared" ca="1" si="27"/>
        <v>0.32841374283513003</v>
      </c>
      <c r="G16">
        <f t="shared" ca="1" si="27"/>
        <v>0.2889044484099641</v>
      </c>
      <c r="H16">
        <f t="shared" ca="1" si="27"/>
        <v>0.47952759744229878</v>
      </c>
      <c r="I16">
        <f t="shared" ca="1" si="27"/>
        <v>3.7516540384260555E-2</v>
      </c>
      <c r="M16" t="str">
        <f t="shared" ca="1" si="2"/>
        <v>안 지정 캐릭터 PP 일반등급</v>
      </c>
      <c r="N16">
        <f t="shared" ca="1" si="3"/>
        <v>21349</v>
      </c>
      <c r="O16">
        <f t="shared" ca="1" si="4"/>
        <v>5</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1500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506</v>
      </c>
      <c r="AD16">
        <v>1</v>
      </c>
      <c r="AE16" t="s">
        <v>125</v>
      </c>
      <c r="AG16">
        <v>7600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태양과 달과 별</v>
      </c>
      <c r="AL16">
        <v>1</v>
      </c>
      <c r="AM1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v>
      </c>
      <c r="AN16" t="str">
        <f t="shared" ca="1" si="10"/>
        <v>{"dy":2,"sl":4,"tp":"fe","vl":"Equip3302","cn":1,"pt":"GO","pr":7600}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0.76759268205459807</v>
      </c>
      <c r="E17">
        <f t="shared" ca="1" si="27"/>
        <v>0.83183634430491027</v>
      </c>
      <c r="F17">
        <f t="shared" ca="1" si="27"/>
        <v>0.77648977664306285</v>
      </c>
      <c r="G17">
        <f t="shared" ca="1" si="27"/>
        <v>0.34401161494239496</v>
      </c>
      <c r="H17">
        <f t="shared" ca="1" si="27"/>
        <v>0.58066940410200174</v>
      </c>
      <c r="I17">
        <f t="shared" ca="1" si="27"/>
        <v>0.44936345369773834</v>
      </c>
      <c r="M17" t="str">
        <f t="shared" ca="1" si="2"/>
        <v>안 지정 캐릭터 PP 일반등급</v>
      </c>
      <c r="N17">
        <f t="shared" ca="1" si="3"/>
        <v>83183</v>
      </c>
      <c r="O17">
        <f t="shared" ca="1" si="4"/>
        <v>12</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3600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v>
      </c>
      <c r="AN17" t="str">
        <f t="shared" ca="1" si="10"/>
        <v>{"dy":2,"sl":5,"tp":"upn","vl":"70223","cn":12,"pt":"GO","pr":3600}</v>
      </c>
      <c r="AQ17" t="s">
        <v>270</v>
      </c>
      <c r="AS17" t="s">
        <v>269</v>
      </c>
      <c r="AT17">
        <f ca="1">(COUNTIFS(B:B,$AQ$18,N:N,"Equip????")-AT19-AT20-AT21)/6</f>
        <v>0</v>
      </c>
      <c r="AU17">
        <f>(COUNTIFS(B:B,$AQ$18,AC:AC,"Equip????")-AU19-AU20-AU21)/6</f>
        <v>16.666666666666668</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0.20005253075377794</v>
      </c>
      <c r="E18">
        <f t="shared" ca="1" si="27"/>
        <v>0.18181163060993433</v>
      </c>
      <c r="F18">
        <f t="shared" ca="1" si="27"/>
        <v>0.29226139556397879</v>
      </c>
      <c r="G18">
        <f t="shared" ca="1" si="27"/>
        <v>0.40597704517599154</v>
      </c>
      <c r="H18">
        <f t="shared" ca="1" si="27"/>
        <v>0.17277167466176135</v>
      </c>
      <c r="I18">
        <f t="shared" ca="1" si="27"/>
        <v>2.7645010779197676E-2</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507</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v>
      </c>
      <c r="AN18" t="str">
        <f t="shared" ca="1" si="10"/>
        <v>{"dy":2,"sl":6,"tp":"fe","vl":"Equip6202","cn":1,"pt":"GO","pr":9900}</v>
      </c>
      <c r="AQ18" t="s">
        <v>271</v>
      </c>
      <c r="AS18" t="s">
        <v>266</v>
      </c>
      <c r="AT18">
        <f ca="1">COUNTIFS(B:B,$AQ$18,N:N,"Equip????")-AT19-AT20-AT21</f>
        <v>0</v>
      </c>
      <c r="AU18">
        <f>COUNTIFS(B:B,$AQ$18,AC:AC,"Equip????")-AU19-AU20-AU21</f>
        <v>100</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0.9524669800739487</v>
      </c>
      <c r="E19">
        <f t="shared" ca="1" si="27"/>
        <v>0.3569656547023552</v>
      </c>
      <c r="F19">
        <f t="shared" ca="1" si="27"/>
        <v>0.92948181779313266</v>
      </c>
      <c r="G19">
        <f t="shared" ca="1" si="27"/>
        <v>0.15242132655826235</v>
      </c>
      <c r="H19">
        <f t="shared" ca="1" si="27"/>
        <v>0.45001255039944144</v>
      </c>
      <c r="I19">
        <f t="shared" ca="1" si="27"/>
        <v>0.77192759282535561</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v>
      </c>
      <c r="AN19" t="str">
        <f t="shared" ca="1" si="10"/>
        <v>{"dy":2,"sl":7,"tp":"fe","vl":"Equip7102","cn":1,"pt":"GO","pr":3700}</v>
      </c>
      <c r="AS19" t="s">
        <v>267</v>
      </c>
      <c r="AT19">
        <f ca="1">COUNTIFS(B:B,$AQ$18,N:N,"Equip6???")</f>
        <v>0</v>
      </c>
      <c r="AU19">
        <f>COUNTIFS(B:B,$AQ$18,AC:AC,"Equip6???")</f>
        <v>19</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0.5147702104201396</v>
      </c>
      <c r="E20">
        <f t="shared" ca="1" si="27"/>
        <v>0.39338276054392574</v>
      </c>
      <c r="F20">
        <f t="shared" ca="1" si="27"/>
        <v>0.92145455614814908</v>
      </c>
      <c r="G20">
        <f t="shared" ca="1" si="27"/>
        <v>0.91582755467190691</v>
      </c>
      <c r="H20">
        <f t="shared" ca="1" si="27"/>
        <v>7.7652554354466719E-2</v>
      </c>
      <c r="I20">
        <f t="shared" ca="1" si="27"/>
        <v>0.72231042974759896</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fl2</v>
      </c>
      <c r="AB20" t="s">
        <v>88</v>
      </c>
      <c r="AC20" t="s">
        <v>504</v>
      </c>
      <c r="AD20">
        <v>1</v>
      </c>
      <c r="AE20" t="s">
        <v>129</v>
      </c>
      <c r="AF20">
        <v>70</v>
      </c>
      <c r="AG20">
        <v>39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롤라</v>
      </c>
      <c r="AL20">
        <v>1</v>
      </c>
      <c r="AM2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v>
      </c>
      <c r="AN20" t="str">
        <f t="shared" ca="1" si="10"/>
        <v>{"dy":2,"sl":8,"tp":"fl2","vl":"Actor3019","cn":1,"pt":"DI","pp":70,"pr":39}</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3.6308552573669495E-3</v>
      </c>
      <c r="E21">
        <f t="shared" ca="1" si="27"/>
        <v>0.28094783466585627</v>
      </c>
      <c r="F21">
        <f t="shared" ca="1" si="27"/>
        <v>0.70003898855142488</v>
      </c>
      <c r="G21">
        <f t="shared" ca="1" si="27"/>
        <v>0.46130521536232194</v>
      </c>
      <c r="H21">
        <f t="shared" ca="1" si="27"/>
        <v>0.20087832458211541</v>
      </c>
      <c r="I21">
        <f t="shared" ca="1" si="27"/>
        <v>0.36028158669532451</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fl3</v>
      </c>
      <c r="AB21" t="s">
        <v>89</v>
      </c>
      <c r="AC21" t="s">
        <v>504</v>
      </c>
      <c r="AD21">
        <v>1</v>
      </c>
      <c r="AE21" t="s">
        <v>129</v>
      </c>
      <c r="AF21">
        <v>70</v>
      </c>
      <c r="AG21">
        <v>39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롤라</v>
      </c>
      <c r="AL21">
        <v>1</v>
      </c>
      <c r="AM2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v>
      </c>
      <c r="AN21" t="str">
        <f t="shared" ca="1" si="10"/>
        <v>{"dy":2,"sl":9,"tp":"fl3","vl":"Actor3019","cn":1,"pt":"DI","pp":70,"pr":39}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0.51068200426704513</v>
      </c>
      <c r="E22">
        <f t="shared" ca="1" si="28"/>
        <v>0.2805721642332526</v>
      </c>
      <c r="F22">
        <f t="shared" ca="1" si="28"/>
        <v>8.6481942864808037E-2</v>
      </c>
      <c r="G22">
        <f t="shared" ca="1" si="28"/>
        <v>0.74356504849975458</v>
      </c>
      <c r="H22">
        <f t="shared" ca="1" si="28"/>
        <v>7.3920314185164426E-2</v>
      </c>
      <c r="I22">
        <f t="shared" ca="1" si="28"/>
        <v>3.9659598079356928E-2</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0.87284499567226204</v>
      </c>
      <c r="E23">
        <f t="shared" ca="1" si="28"/>
        <v>0.89284526819316656</v>
      </c>
      <c r="F23">
        <f t="shared" ca="1" si="28"/>
        <v>0.86641852175390788</v>
      </c>
      <c r="G23">
        <f t="shared" ca="1" si="28"/>
        <v>0.51769520714297057</v>
      </c>
      <c r="H23">
        <f t="shared" ca="1" si="28"/>
        <v>0.77449870515139818</v>
      </c>
      <c r="I23">
        <f t="shared" ca="1" si="28"/>
        <v>0.90579892563003006</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508</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v>
      </c>
      <c r="AN23" t="str">
        <f t="shared" ca="1" si="10"/>
        <v>{"dy":3,"sl":1,"tp":"fe","vl":"Equip0101","cn":1,"pt":"GO","pr":1400}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0.63926526438159026</v>
      </c>
      <c r="E24">
        <f t="shared" ca="1" si="28"/>
        <v>0.50830836976246341</v>
      </c>
      <c r="F24">
        <f t="shared" ca="1" si="28"/>
        <v>0.61914180421511855</v>
      </c>
      <c r="G24">
        <f t="shared" ca="1" si="28"/>
        <v>0.5509174623151043</v>
      </c>
      <c r="H24">
        <f t="shared" ca="1" si="28"/>
        <v>0.63432911424105187</v>
      </c>
      <c r="I24">
        <f t="shared" ca="1" si="28"/>
        <v>0.12574996313473552</v>
      </c>
      <c r="M24" t="str">
        <f t="shared" ca="1" si="2"/>
        <v>안 지정 캐릭터 PP 영웅등급</v>
      </c>
      <c r="N24">
        <f t="shared" ca="1" si="3"/>
        <v>50830</v>
      </c>
      <c r="O24">
        <f t="shared" ca="1" si="4"/>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2700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509</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0.24344437813051401</v>
      </c>
      <c r="E25">
        <f t="shared" ca="1" si="28"/>
        <v>0.18861776306882838</v>
      </c>
      <c r="F25">
        <f t="shared" ca="1" si="28"/>
        <v>0.60187097174277426</v>
      </c>
      <c r="G25">
        <f t="shared" ca="1" si="28"/>
        <v>0.12335517908761195</v>
      </c>
      <c r="H25">
        <f t="shared" ca="1" si="28"/>
        <v>0.78321165756226974</v>
      </c>
      <c r="I25">
        <f t="shared" ca="1" si="28"/>
        <v>0.89156947140819498</v>
      </c>
      <c r="M25" t="str">
        <f t="shared" ca="1" si="2"/>
        <v>안 지정 캐릭터 PP 영웅등급</v>
      </c>
      <c r="N25">
        <f t="shared" ca="1" si="3"/>
        <v>18861</v>
      </c>
      <c r="O25">
        <f t="shared" ca="1" si="4"/>
        <v>5</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1500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416</v>
      </c>
      <c r="AD25">
        <v>1</v>
      </c>
      <c r="AE25" t="s">
        <v>125</v>
      </c>
      <c r="AG25">
        <v>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v>
      </c>
      <c r="AN25" t="str">
        <f t="shared" ca="1" si="10"/>
        <v>{"dy":3,"sl":3,"tp":"fe","vl":"Equip3002","cn":1,"pt":"GO","pr":800}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0.15209578389174883</v>
      </c>
      <c r="E26">
        <f t="shared" ca="1" si="28"/>
        <v>0.68573714173593991</v>
      </c>
      <c r="F26">
        <f t="shared" ca="1" si="28"/>
        <v>0.80307446296297202</v>
      </c>
      <c r="G26">
        <f t="shared" ca="1" si="28"/>
        <v>0.45353739834474838</v>
      </c>
      <c r="H26">
        <f t="shared" ca="1" si="28"/>
        <v>0.71916987073059679</v>
      </c>
      <c r="I26">
        <f t="shared" ca="1" si="28"/>
        <v>0.951450151921861</v>
      </c>
      <c r="M26" t="str">
        <f t="shared" ca="1" si="2"/>
        <v>안 지정 캐릭터 PP 일반등급</v>
      </c>
      <c r="N26">
        <f t="shared" ca="1" si="3"/>
        <v>68573</v>
      </c>
      <c r="O26">
        <f t="shared" ca="1" si="4"/>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3300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0.83177757766072513</v>
      </c>
      <c r="E27">
        <f t="shared" ca="1" si="28"/>
        <v>0.7906163190814216</v>
      </c>
      <c r="F27">
        <f t="shared" ca="1" si="28"/>
        <v>0.12333555893784387</v>
      </c>
      <c r="G27">
        <f t="shared" ca="1" si="28"/>
        <v>0.16425380364803188</v>
      </c>
      <c r="H27">
        <f t="shared" ca="1" si="28"/>
        <v>0.20002490486862434</v>
      </c>
      <c r="I27">
        <f t="shared" ca="1" si="28"/>
        <v>0.93584076678169881</v>
      </c>
      <c r="M27" t="str">
        <f t="shared" ca="1" si="2"/>
        <v>안 지정 캐릭터 PP 일반등급</v>
      </c>
      <c r="N27">
        <f t="shared" ca="1" si="3"/>
        <v>79061</v>
      </c>
      <c r="O27">
        <f t="shared" ca="1" si="4"/>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3600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193</v>
      </c>
      <c r="W27">
        <v>1</v>
      </c>
      <c r="X27" t="s">
        <v>125</v>
      </c>
      <c r="Z27">
        <v>800</v>
      </c>
      <c r="AA27" t="str">
        <f t="shared" ca="1" si="6"/>
        <v>fe</v>
      </c>
      <c r="AB27" t="s">
        <v>82</v>
      </c>
      <c r="AC27" t="s">
        <v>387</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4.0888161427255598E-2</v>
      </c>
      <c r="E28">
        <f t="shared" ca="1" si="28"/>
        <v>0.55854663139909466</v>
      </c>
      <c r="F28">
        <f t="shared" ca="1" si="28"/>
        <v>7.1915967234791656E-2</v>
      </c>
      <c r="G28">
        <f t="shared" ca="1" si="28"/>
        <v>0.70982260731137381</v>
      </c>
      <c r="H28">
        <f t="shared" ca="1" si="28"/>
        <v>0.72472143963498092</v>
      </c>
      <c r="I28">
        <f t="shared" ca="1" si="28"/>
        <v>0.86764657581598659</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0.40221001904305853</v>
      </c>
      <c r="E29">
        <f t="shared" ca="1" si="28"/>
        <v>6.5022695404897246E-2</v>
      </c>
      <c r="F29">
        <f t="shared" ca="1" si="28"/>
        <v>7.1528580305155298E-2</v>
      </c>
      <c r="G29">
        <f t="shared" ca="1" si="28"/>
        <v>0.381710490660085</v>
      </c>
      <c r="H29">
        <f t="shared" ca="1" si="28"/>
        <v>0.33279311553043933</v>
      </c>
      <c r="I29">
        <f t="shared" ca="1" si="28"/>
        <v>0.2459469680259565</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510</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v>
      </c>
      <c r="AN29" t="str">
        <f t="shared" ca="1" si="10"/>
        <v>{"dy":3,"sl":7,"tp":"fe","vl":"Equip6102","cn":1,"pt":"GO","pr":3500}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0.42848356107652863</v>
      </c>
      <c r="E30">
        <f t="shared" ca="1" si="28"/>
        <v>0.96236840588030759</v>
      </c>
      <c r="F30">
        <f t="shared" ca="1" si="28"/>
        <v>0.35228207306904435</v>
      </c>
      <c r="G30">
        <f t="shared" ca="1" si="28"/>
        <v>0.83790330667753254</v>
      </c>
      <c r="H30">
        <f t="shared" ca="1" si="28"/>
        <v>0.31872566463390972</v>
      </c>
      <c r="I30">
        <f t="shared" ca="1" si="28"/>
        <v>0.64962782421121767</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0.30285635341933692</v>
      </c>
      <c r="E31">
        <f t="shared" ca="1" si="28"/>
        <v>0.39092632478712985</v>
      </c>
      <c r="F31">
        <f t="shared" ca="1" si="28"/>
        <v>0.89973351090497911</v>
      </c>
      <c r="G31">
        <f t="shared" ca="1" si="28"/>
        <v>0.47346448947406861</v>
      </c>
      <c r="H31">
        <f t="shared" ca="1" si="28"/>
        <v>0.95493375929949775</v>
      </c>
      <c r="I31">
        <f t="shared" ca="1" si="28"/>
        <v>0.73129728278817063</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0.93047951301633403</v>
      </c>
      <c r="E32">
        <f t="shared" ca="1" si="29"/>
        <v>0.56261945643498279</v>
      </c>
      <c r="F32">
        <f t="shared" ca="1" si="29"/>
        <v>0.2243043068084527</v>
      </c>
      <c r="G32">
        <f t="shared" ca="1" si="29"/>
        <v>0.91372729405411568</v>
      </c>
      <c r="H32">
        <f t="shared" ca="1" si="29"/>
        <v>0.2337371814099557</v>
      </c>
      <c r="I32">
        <f t="shared" ca="1" si="29"/>
        <v>0.35996807540860964</v>
      </c>
      <c r="M32" t="str">
        <f t="shared" ca="1" si="2"/>
        <v>캐릭터 상자 일반등급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190</v>
      </c>
      <c r="W32">
        <v>1</v>
      </c>
      <c r="X32" t="s">
        <v>125</v>
      </c>
      <c r="Z32">
        <v>1100</v>
      </c>
      <c r="AA32" t="str">
        <f t="shared" ca="1" si="6"/>
        <v>fe</v>
      </c>
      <c r="AB32" t="s">
        <v>82</v>
      </c>
      <c r="AC32" t="s">
        <v>511</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v>
      </c>
      <c r="AN32" t="str">
        <f t="shared" ca="1" si="10"/>
        <v>{"dy":4,"sl":0,"tp":"fe","vl":"Equip0002","cn":1,"pt":"GO","pr":700}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0.68514535878515648</v>
      </c>
      <c r="E33">
        <f t="shared" ca="1" si="29"/>
        <v>0.94697251743441391</v>
      </c>
      <c r="F33">
        <f t="shared" ca="1" si="29"/>
        <v>0.10075337276859397</v>
      </c>
      <c r="G33">
        <f t="shared" ca="1" si="29"/>
        <v>0.51534236248420251</v>
      </c>
      <c r="H33">
        <f t="shared" ca="1" si="29"/>
        <v>0.75716541205095844</v>
      </c>
      <c r="I33">
        <f t="shared" ca="1" si="29"/>
        <v>0.17479439069142522</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0.68995348451920557</v>
      </c>
      <c r="E34">
        <f t="shared" ca="1" si="29"/>
        <v>0.65061883868603043</v>
      </c>
      <c r="F34">
        <f t="shared" ca="1" si="29"/>
        <v>0.84958952913124242</v>
      </c>
      <c r="G34">
        <f t="shared" ca="1" si="29"/>
        <v>0.93996880149742845</v>
      </c>
      <c r="H34">
        <f t="shared" ca="1" si="29"/>
        <v>0.66785837881694898</v>
      </c>
      <c r="I34">
        <f t="shared" ca="1" si="29"/>
        <v>0.89205569631513759</v>
      </c>
      <c r="M34" t="str">
        <f t="shared" ca="1" si="2"/>
        <v>안 지정 캐릭터 PP 영웅등급</v>
      </c>
      <c r="N34">
        <f t="shared" ca="1" si="3"/>
        <v>65061</v>
      </c>
      <c r="O34">
        <f t="shared" ca="1" si="4"/>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415</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v>
      </c>
      <c r="AN34" t="str">
        <f t="shared" ca="1" si="10"/>
        <v>{"dy":4,"sl":2,"tp":"fe","vl":"Equip2301","cn":1,"pt":"GO","pr":7600}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0.66158324857125639</v>
      </c>
      <c r="E35">
        <f t="shared" ca="1" si="29"/>
        <v>0.77153508151831895</v>
      </c>
      <c r="F35">
        <f t="shared" ca="1" si="29"/>
        <v>0.48601989424039083</v>
      </c>
      <c r="G35">
        <f t="shared" ca="1" si="29"/>
        <v>0.23729276629609419</v>
      </c>
      <c r="H35">
        <f t="shared" ca="1" si="29"/>
        <v>0.43062942008564864</v>
      </c>
      <c r="I35">
        <f t="shared" ca="1" si="29"/>
        <v>0.57389322137323928</v>
      </c>
      <c r="M35" t="str">
        <f t="shared" ca="1" si="2"/>
        <v>안 지정 캐릭터 PP 일반등급</v>
      </c>
      <c r="N35">
        <f t="shared" ca="1" si="3"/>
        <v>77153</v>
      </c>
      <c r="O35">
        <f t="shared" ca="1" si="4"/>
        <v>12</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3600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v>
      </c>
      <c r="AN35" t="str">
        <f t="shared" ca="1" si="10"/>
        <v>{"dy":4,"sl":3,"tp":"upn","vl":"43231","cn":6,"pt":"GO","pr":1800}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7.2224386191889201E-3</v>
      </c>
      <c r="E36">
        <f t="shared" ca="1" si="29"/>
        <v>9.1189822351826932E-2</v>
      </c>
      <c r="F36">
        <f t="shared" ca="1" si="29"/>
        <v>0.28934737759481688</v>
      </c>
      <c r="G36">
        <f t="shared" ca="1" si="29"/>
        <v>0.61287589064163128</v>
      </c>
      <c r="H36">
        <f t="shared" ca="1" si="29"/>
        <v>0.9077200739697977</v>
      </c>
      <c r="I36">
        <f t="shared" ca="1" si="29"/>
        <v>0.62925551029900084</v>
      </c>
      <c r="M36" t="str">
        <f t="shared" ca="1" si="2"/>
        <v>안 지정 캐릭터 PP 일반등급</v>
      </c>
      <c r="N36">
        <f t="shared" ca="1" si="3"/>
        <v>9118</v>
      </c>
      <c r="O36">
        <f t="shared" ca="1" si="4"/>
        <v>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1200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277</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v>
      </c>
      <c r="AN36" t="str">
        <f t="shared" ca="1" si="10"/>
        <v>{"dy":4,"sl":4,"tp":"fe","vl":"Equip5202","cn":1,"pt":"GO","pr":2900}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0.3196174237010192</v>
      </c>
      <c r="E37">
        <f t="shared" ca="1" si="29"/>
        <v>0.53809653419497383</v>
      </c>
      <c r="F37">
        <f t="shared" ca="1" si="29"/>
        <v>0.28144953224128944</v>
      </c>
      <c r="G37">
        <f t="shared" ca="1" si="29"/>
        <v>0.27869960942536709</v>
      </c>
      <c r="H37">
        <f t="shared" ca="1" si="29"/>
        <v>0.24722437227468208</v>
      </c>
      <c r="I37">
        <f t="shared" ca="1" si="29"/>
        <v>4.5013412424267596E-2</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296</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0.33701511448084809</v>
      </c>
      <c r="E38">
        <f t="shared" ca="1" si="29"/>
        <v>3.0398644706935651E-2</v>
      </c>
      <c r="F38">
        <f t="shared" ca="1" si="29"/>
        <v>0.15234465187473623</v>
      </c>
      <c r="G38">
        <f t="shared" ca="1" si="29"/>
        <v>0.15487393207965072</v>
      </c>
      <c r="H38">
        <f t="shared" ca="1" si="29"/>
        <v>0.1093487706089461</v>
      </c>
      <c r="I38">
        <f t="shared" ca="1" si="29"/>
        <v>0.70420891157191234</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512</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7.7133459029622431E-3</v>
      </c>
      <c r="E39">
        <f t="shared" ca="1" si="29"/>
        <v>0.15146295980821789</v>
      </c>
      <c r="F39">
        <f t="shared" ca="1" si="29"/>
        <v>0.8643823452682311</v>
      </c>
      <c r="G39">
        <f t="shared" ca="1" si="29"/>
        <v>7.9249068115679111E-2</v>
      </c>
      <c r="H39">
        <f t="shared" ca="1" si="29"/>
        <v>0.65742795228127349</v>
      </c>
      <c r="I39">
        <f t="shared" ca="1" si="29"/>
        <v>0.93980534464313115</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513</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t="shared" ca="1" si="10"/>
        <v>{"dy":4,"sl":7,"tp":"fe","vl":"Equip6001","cn":1,"pt":"GO","pr":1900}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0.57687056658477365</v>
      </c>
      <c r="E40">
        <f t="shared" ca="1" si="29"/>
        <v>0.53882862721351699</v>
      </c>
      <c r="F40">
        <f t="shared" ca="1" si="29"/>
        <v>0.6784372137713679</v>
      </c>
      <c r="G40">
        <f t="shared" ca="1" si="29"/>
        <v>0.14933927440530259</v>
      </c>
      <c r="H40">
        <f t="shared" ca="1" si="29"/>
        <v>0.43929617100589158</v>
      </c>
      <c r="I40">
        <f t="shared" ca="1" si="29"/>
        <v>0.67448707970892474</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fl2</v>
      </c>
      <c r="AB40" t="s">
        <v>88</v>
      </c>
      <c r="AC40" t="s">
        <v>514</v>
      </c>
      <c r="AD40">
        <v>1</v>
      </c>
      <c r="AE40" t="s">
        <v>129</v>
      </c>
      <c r="AF40">
        <v>70</v>
      </c>
      <c r="AG40">
        <v>39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에이잭</v>
      </c>
      <c r="AL40">
        <v>1</v>
      </c>
      <c r="AM4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v>
      </c>
      <c r="AN40" t="str">
        <f t="shared" ca="1" si="10"/>
        <v>{"dy":4,"sl":8,"tp":"fl2","vl":"Actor1029","cn":1,"pt":"DI","pp":70,"pr":39}</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0.81335326164490584</v>
      </c>
      <c r="E41">
        <f t="shared" ca="1" si="29"/>
        <v>0.6940064458366163</v>
      </c>
      <c r="F41">
        <f t="shared" ca="1" si="29"/>
        <v>0.59574192770422085</v>
      </c>
      <c r="G41">
        <f t="shared" ca="1" si="29"/>
        <v>0.34075021219337787</v>
      </c>
      <c r="H41">
        <f t="shared" ca="1" si="29"/>
        <v>0.74167951738936266</v>
      </c>
      <c r="I41">
        <f t="shared" ca="1" si="29"/>
        <v>0.77668711858704953</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fl3</v>
      </c>
      <c r="AB41" t="s">
        <v>89</v>
      </c>
      <c r="AC41" t="s">
        <v>514</v>
      </c>
      <c r="AD41">
        <v>1</v>
      </c>
      <c r="AE41" t="s">
        <v>129</v>
      </c>
      <c r="AF41">
        <v>70</v>
      </c>
      <c r="AG41">
        <v>39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에이잭</v>
      </c>
      <c r="AL41">
        <v>1</v>
      </c>
      <c r="AM4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v>
      </c>
      <c r="AN41" t="str">
        <f t="shared" ca="1" si="10"/>
        <v>{"dy":4,"sl":9,"tp":"fl3","vl":"Actor1029","cn":1,"pt":"DI","pp":70,"pr":39}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0.87227633070929478</v>
      </c>
      <c r="E42">
        <f t="shared" ca="1" si="30"/>
        <v>0.76918201589927904</v>
      </c>
      <c r="F42">
        <f t="shared" ca="1" si="30"/>
        <v>0.13170555072083134</v>
      </c>
      <c r="G42">
        <f t="shared" ca="1" si="30"/>
        <v>0.74111797917830491</v>
      </c>
      <c r="H42">
        <f t="shared" ca="1" si="30"/>
        <v>0.21290030747948008</v>
      </c>
      <c r="I42">
        <f t="shared" ca="1" si="30"/>
        <v>0.6046728609921449</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416</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v>
      </c>
      <c r="AN42" t="str">
        <f t="shared" ca="1" si="10"/>
        <v>{"dy":5,"sl":0,"tp":"fe","vl":"Equip3002","cn":1,"pt":"GO","pr":700}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0.65082868402330563</v>
      </c>
      <c r="E43">
        <f t="shared" ca="1" si="30"/>
        <v>0.27619664335760286</v>
      </c>
      <c r="F43">
        <f t="shared" ca="1" si="30"/>
        <v>0.51706943964345897</v>
      </c>
      <c r="G43">
        <f t="shared" ca="1" si="30"/>
        <v>0.68276776073237766</v>
      </c>
      <c r="H43">
        <f t="shared" ca="1" si="30"/>
        <v>0.1088086899363957</v>
      </c>
      <c r="I43">
        <f t="shared" ca="1" si="30"/>
        <v>0.53578619763023216</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417</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v>
      </c>
      <c r="AN43" t="str">
        <f t="shared" ca="1" si="10"/>
        <v>{"dy":5,"sl":1,"tp":"fe","vl":"Equip4202","cn":1,"pt":"GO","pr":3100}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0.7610670471126092</v>
      </c>
      <c r="E44">
        <f t="shared" ca="1" si="30"/>
        <v>0.8299484353606863</v>
      </c>
      <c r="F44">
        <f t="shared" ca="1" si="30"/>
        <v>0.61908886254714179</v>
      </c>
      <c r="G44">
        <f t="shared" ca="1" si="30"/>
        <v>0.64624150157852123</v>
      </c>
      <c r="H44">
        <f t="shared" ca="1" si="30"/>
        <v>0.8771684132859886</v>
      </c>
      <c r="I44">
        <f t="shared" ca="1" si="30"/>
        <v>0.30588024998402519</v>
      </c>
      <c r="M44" t="str">
        <f t="shared" ca="1" si="2"/>
        <v>안 지정 캐릭터 PP 영웅등급</v>
      </c>
      <c r="N44">
        <f t="shared" ca="1" si="3"/>
        <v>82994</v>
      </c>
      <c r="O44">
        <f t="shared" ca="1" si="4"/>
        <v>12</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3600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206</v>
      </c>
      <c r="CB44" t="str">
        <f>VLOOKUP($CA44,[2]ActorTable!$1:$1048576,MATCH("이름참고",[2]ActorTable!$1:$1,0),0)</f>
        <v>레나</v>
      </c>
    </row>
    <row r="45" spans="1:80">
      <c r="A45">
        <v>5</v>
      </c>
      <c r="B45">
        <v>3</v>
      </c>
      <c r="C45">
        <f t="shared" si="0"/>
        <v>0</v>
      </c>
      <c r="D45">
        <f t="shared" ca="1" si="30"/>
        <v>1.1070152540049616E-2</v>
      </c>
      <c r="E45">
        <f t="shared" ca="1" si="30"/>
        <v>0.16999292812058076</v>
      </c>
      <c r="F45">
        <f t="shared" ca="1" si="30"/>
        <v>1.3150593729717275E-2</v>
      </c>
      <c r="G45">
        <f t="shared" ca="1" si="30"/>
        <v>0.62982613057411962</v>
      </c>
      <c r="H45">
        <f t="shared" ca="1" si="30"/>
        <v>0.60402698132384158</v>
      </c>
      <c r="I45">
        <f t="shared" ca="1" si="30"/>
        <v>0.8110430799808116</v>
      </c>
      <c r="M45" t="str">
        <f t="shared" ca="1" si="2"/>
        <v>안 지정 캐릭터 PP 영웅등급</v>
      </c>
      <c r="N45">
        <f t="shared" ca="1" si="3"/>
        <v>16999</v>
      </c>
      <c r="O45">
        <f t="shared" ca="1" si="4"/>
        <v>5</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1500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503</v>
      </c>
      <c r="AD45">
        <v>1</v>
      </c>
      <c r="AE45" t="s">
        <v>407</v>
      </c>
      <c r="AF45">
        <v>209</v>
      </c>
      <c r="AG45">
        <v>149</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전설</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v>
      </c>
      <c r="AN45" t="str">
        <f t="shared" ca="1" si="10"/>
        <v>{"dy":5,"sl":3,"tp":"fe","vl":"Equip2402","cn":1,"pt":"DI","pp":209,"pr":149}</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207</v>
      </c>
      <c r="CB45" t="str">
        <f>VLOOKUP($CA45,[2]ActorTable!$1:$1048576,MATCH("이름참고",[2]ActorTable!$1:$1,0),0)</f>
        <v>서린</v>
      </c>
    </row>
    <row r="46" spans="1:80">
      <c r="A46">
        <v>5</v>
      </c>
      <c r="B46">
        <v>4</v>
      </c>
      <c r="C46">
        <f t="shared" si="0"/>
        <v>0</v>
      </c>
      <c r="D46">
        <f t="shared" ca="1" si="30"/>
        <v>0.63673998228241124</v>
      </c>
      <c r="E46">
        <f t="shared" ca="1" si="30"/>
        <v>0.67880746062932784</v>
      </c>
      <c r="F46">
        <f t="shared" ca="1" si="30"/>
        <v>0.52505293036159317</v>
      </c>
      <c r="G46">
        <f t="shared" ca="1" si="30"/>
        <v>0.21733500146227269</v>
      </c>
      <c r="H46">
        <f t="shared" ca="1" si="30"/>
        <v>0.61447664882545716</v>
      </c>
      <c r="I46">
        <f t="shared" ca="1" si="30"/>
        <v>0.66695820464457645</v>
      </c>
      <c r="M46" t="str">
        <f t="shared" ca="1" si="2"/>
        <v>안 지정 캐릭터 PP 일반등급</v>
      </c>
      <c r="N46">
        <f t="shared" ca="1" si="3"/>
        <v>67880</v>
      </c>
      <c r="O46">
        <f t="shared" ca="1" si="4"/>
        <v>11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406</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v>
      </c>
      <c r="AN46" t="str">
        <f t="shared" ca="1" si="10"/>
        <v>{"dy":5,"sl":4,"tp":"fe","vl":"Equip0301","cn":1,"pt":"GO","pr":800}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0.72754120163522629</v>
      </c>
      <c r="E47">
        <f t="shared" ca="1" si="30"/>
        <v>0.3810249699602366</v>
      </c>
      <c r="F47">
        <f t="shared" ca="1" si="30"/>
        <v>0.26088095081472795</v>
      </c>
      <c r="G47">
        <f t="shared" ca="1" si="30"/>
        <v>0.99182408190633609</v>
      </c>
      <c r="H47">
        <f t="shared" ca="1" si="30"/>
        <v>0.19775083615862232</v>
      </c>
      <c r="I47">
        <f t="shared" ca="1" si="30"/>
        <v>0.68930798147898442</v>
      </c>
      <c r="M47" t="str">
        <f t="shared" ca="1" si="2"/>
        <v>안 지정 캐릭터 PP 영웅등급</v>
      </c>
      <c r="N47">
        <f t="shared" ca="1" si="3"/>
        <v>38102</v>
      </c>
      <c r="O47">
        <f t="shared" ca="1" si="4"/>
        <v>7</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125</v>
      </c>
      <c r="Z47">
        <v>1300</v>
      </c>
      <c r="AA47" t="str">
        <f t="shared" ca="1" si="6"/>
        <v>uph</v>
      </c>
      <c r="AB47" t="s">
        <v>91</v>
      </c>
      <c r="AC47">
        <v>78860</v>
      </c>
      <c r="AD47">
        <v>5</v>
      </c>
      <c r="AE47" t="s">
        <v>297</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0.70969166531879813</v>
      </c>
      <c r="E48">
        <f t="shared" ca="1" si="30"/>
        <v>0.17040030799932537</v>
      </c>
      <c r="F48">
        <f t="shared" ca="1" si="30"/>
        <v>0.36528821779805354</v>
      </c>
      <c r="G48">
        <f t="shared" ca="1" si="30"/>
        <v>0.51268523208614436</v>
      </c>
      <c r="H48">
        <f t="shared" ca="1" si="30"/>
        <v>0.32652816254439898</v>
      </c>
      <c r="I48">
        <f t="shared" ca="1" si="30"/>
        <v>0.30670959322599822</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407</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0.11939927409881268</v>
      </c>
      <c r="E49">
        <f t="shared" ca="1" si="30"/>
        <v>0.69735361722058942</v>
      </c>
      <c r="F49">
        <f t="shared" ca="1" si="30"/>
        <v>0.15138259382956276</v>
      </c>
      <c r="G49">
        <f t="shared" ca="1" si="30"/>
        <v>0.74169020273543962</v>
      </c>
      <c r="H49">
        <f t="shared" ca="1" si="30"/>
        <v>0.99372735348888597</v>
      </c>
      <c r="I49">
        <f t="shared" ca="1" si="30"/>
        <v>5.3819063098496378E-2</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386</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0.85387568119663948</v>
      </c>
      <c r="E50">
        <f t="shared" ca="1" si="30"/>
        <v>0.63634951003032447</v>
      </c>
      <c r="F50">
        <f t="shared" ca="1" si="30"/>
        <v>0.75486115348354188</v>
      </c>
      <c r="G50">
        <f t="shared" ca="1" si="30"/>
        <v>0.15976576662678066</v>
      </c>
      <c r="H50">
        <f t="shared" ca="1" si="30"/>
        <v>0.24668364161002343</v>
      </c>
      <c r="I50">
        <f t="shared" ca="1" si="30"/>
        <v>9.0335116541687688E-3</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0.93052070622671201</v>
      </c>
      <c r="E51">
        <f t="shared" ca="1" si="30"/>
        <v>0.90159803211389744</v>
      </c>
      <c r="F51">
        <f t="shared" ca="1" si="30"/>
        <v>0.51854180494482827</v>
      </c>
      <c r="G51">
        <f t="shared" ca="1" si="30"/>
        <v>0.69011169790995852</v>
      </c>
      <c r="H51">
        <f t="shared" ca="1" si="30"/>
        <v>0.45535156986323688</v>
      </c>
      <c r="I51">
        <f t="shared" ca="1" si="30"/>
        <v>0.95077054303534614</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0.61155840817808593</v>
      </c>
      <c r="E52">
        <f t="shared" ca="1" si="31"/>
        <v>0.93980487914513067</v>
      </c>
      <c r="F52">
        <f t="shared" ca="1" si="31"/>
        <v>0.61725872783600766</v>
      </c>
      <c r="G52">
        <f t="shared" ca="1" si="31"/>
        <v>0.66183223158558668</v>
      </c>
      <c r="H52">
        <f t="shared" ca="1" si="31"/>
        <v>0.97810573945010704</v>
      </c>
      <c r="I52">
        <f t="shared" ca="1" si="31"/>
        <v>0.8570704049492549</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0.56281771580293871</v>
      </c>
      <c r="E53">
        <f t="shared" ca="1" si="31"/>
        <v>0.19036216247201199</v>
      </c>
      <c r="F53">
        <f t="shared" ca="1" si="31"/>
        <v>0.54878400633340019</v>
      </c>
      <c r="G53">
        <f t="shared" ca="1" si="31"/>
        <v>0.5400171293286663</v>
      </c>
      <c r="H53">
        <f t="shared" ca="1" si="31"/>
        <v>0.38609991866676285</v>
      </c>
      <c r="I53">
        <f t="shared" ca="1" si="31"/>
        <v>0.38024361837588838</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517</v>
      </c>
      <c r="AD53">
        <v>1</v>
      </c>
      <c r="AE53" t="s">
        <v>129</v>
      </c>
      <c r="AG53">
        <v>4</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v>
      </c>
      <c r="AN53" t="str">
        <f t="shared" ca="1" si="10"/>
        <v>{"dy":6,"sl":1,"tp":"fe","vl":"Equip2201","cn":1,"pt":"DI","pr":4}</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0.88956424181639371</v>
      </c>
      <c r="E54">
        <f t="shared" ca="1" si="31"/>
        <v>0.69897305931290854</v>
      </c>
      <c r="F54">
        <f t="shared" ca="1" si="31"/>
        <v>0.29637642796191122</v>
      </c>
      <c r="G54">
        <f t="shared" ca="1" si="31"/>
        <v>0.57960872314239986</v>
      </c>
      <c r="H54">
        <f t="shared" ca="1" si="31"/>
        <v>0.77306358594591851</v>
      </c>
      <c r="I54">
        <f t="shared" ca="1" si="31"/>
        <v>0.58280285126918163</v>
      </c>
      <c r="M54" t="str">
        <f t="shared" ca="1" si="2"/>
        <v>안 지정 캐릭터 PP 영웅등급</v>
      </c>
      <c r="N54">
        <f t="shared" ca="1" si="3"/>
        <v>69897</v>
      </c>
      <c r="O54">
        <f t="shared" ca="1" si="4"/>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518</v>
      </c>
      <c r="AD54">
        <v>1</v>
      </c>
      <c r="AE54" t="s">
        <v>408</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0.7086006912694911</v>
      </c>
      <c r="E55">
        <f t="shared" ca="1" si="31"/>
        <v>0.62704361497434491</v>
      </c>
      <c r="F55">
        <f t="shared" ca="1" si="31"/>
        <v>6.05835535807141E-2</v>
      </c>
      <c r="G55">
        <f t="shared" ca="1" si="31"/>
        <v>0.31088427629543536</v>
      </c>
      <c r="H55">
        <f t="shared" ca="1" si="31"/>
        <v>0.81540131327674426</v>
      </c>
      <c r="I55">
        <f t="shared" ca="1" si="31"/>
        <v>0.54316422950357224</v>
      </c>
      <c r="M55" t="str">
        <f t="shared" ca="1" si="2"/>
        <v>안 지정 캐릭터 PP 일반등급</v>
      </c>
      <c r="N55">
        <f t="shared" ca="1" si="3"/>
        <v>62704</v>
      </c>
      <c r="O55">
        <f t="shared" ca="1" si="4"/>
        <v>10</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3000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515</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0.99487244946546305</v>
      </c>
      <c r="E56">
        <f t="shared" ca="1" si="31"/>
        <v>0.90635211356914813</v>
      </c>
      <c r="F56">
        <f t="shared" ca="1" si="31"/>
        <v>0.76096349045810996</v>
      </c>
      <c r="G56">
        <f t="shared" ca="1" si="31"/>
        <v>0.92709438342105399</v>
      </c>
      <c r="H56">
        <f t="shared" ca="1" si="31"/>
        <v>0.88439233948338081</v>
      </c>
      <c r="I56">
        <f t="shared" ca="1" si="31"/>
        <v>0.13548540030487577</v>
      </c>
      <c r="M56" t="str">
        <f t="shared" ca="1" si="2"/>
        <v>안 지정 캐릭터 PP 일반등급</v>
      </c>
      <c r="N56">
        <f t="shared" ca="1" si="3"/>
        <v>90635</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436</v>
      </c>
      <c r="AD56">
        <v>1</v>
      </c>
      <c r="AE56" t="s">
        <v>125</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v>
      </c>
      <c r="AN56" t="str">
        <f t="shared" ca="1" si="10"/>
        <v>{"dy":6,"sl":4,"tp":"fe","vl":"Equip5102","cn":1,"pt":"GO","pr":1300}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0.68756101043247808</v>
      </c>
      <c r="E57">
        <f t="shared" ca="1" si="31"/>
        <v>0.26327953313802477</v>
      </c>
      <c r="F57">
        <f t="shared" ca="1" si="31"/>
        <v>0.45396263782011759</v>
      </c>
      <c r="G57">
        <f t="shared" ca="1" si="31"/>
        <v>0.456334251685932</v>
      </c>
      <c r="H57">
        <f t="shared" ca="1" si="31"/>
        <v>0.96650953849239885</v>
      </c>
      <c r="I57">
        <f t="shared" ca="1" si="31"/>
        <v>0.66906979530198785</v>
      </c>
      <c r="M57" t="str">
        <f t="shared" ca="1" si="2"/>
        <v>안 지정 캐릭터 PP 영웅등급</v>
      </c>
      <c r="N57">
        <f t="shared" ca="1" si="3"/>
        <v>26327</v>
      </c>
      <c r="O57">
        <f t="shared" ca="1" si="4"/>
        <v>6</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1800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125</v>
      </c>
      <c r="Z57">
        <v>1200</v>
      </c>
      <c r="AA57" t="str">
        <f t="shared" ca="1" si="6"/>
        <v>fe</v>
      </c>
      <c r="AB57" t="s">
        <v>82</v>
      </c>
      <c r="AC57" t="s">
        <v>519</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0.10201910436516937</v>
      </c>
      <c r="E58">
        <f t="shared" ca="1" si="31"/>
        <v>0.97910655587346151</v>
      </c>
      <c r="F58">
        <f t="shared" ca="1" si="31"/>
        <v>0.31575425811484248</v>
      </c>
      <c r="G58">
        <f t="shared" ca="1" si="31"/>
        <v>0.52492133173805922</v>
      </c>
      <c r="H58">
        <f t="shared" ca="1" si="31"/>
        <v>0.72650190490814281</v>
      </c>
      <c r="I58">
        <f t="shared" ca="1" si="31"/>
        <v>0.29224187568389848</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0.10675392218020097</v>
      </c>
      <c r="E59">
        <f t="shared" ca="1" si="31"/>
        <v>1.3517225458641424E-2</v>
      </c>
      <c r="F59">
        <f t="shared" ca="1" si="31"/>
        <v>0.14609135872977497</v>
      </c>
      <c r="G59">
        <f t="shared" ca="1" si="31"/>
        <v>0.79017717752777406</v>
      </c>
      <c r="H59">
        <f t="shared" ca="1" si="31"/>
        <v>0.97518392007473653</v>
      </c>
      <c r="I59">
        <f t="shared" ca="1" si="31"/>
        <v>0.7223357824396569</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452</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0.27512537393024794</v>
      </c>
      <c r="E60">
        <f t="shared" ca="1" si="31"/>
        <v>0.7828552983960223</v>
      </c>
      <c r="F60">
        <f t="shared" ca="1" si="31"/>
        <v>0.72171595730968718</v>
      </c>
      <c r="G60">
        <f t="shared" ca="1" si="31"/>
        <v>0.83695294469960002</v>
      </c>
      <c r="H60">
        <f t="shared" ca="1" si="31"/>
        <v>0.77441997167617904</v>
      </c>
      <c r="I60">
        <f t="shared" ca="1" si="31"/>
        <v>0.86961052988250698</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0.34254803497325048</v>
      </c>
      <c r="E61">
        <f t="shared" ca="1" si="31"/>
        <v>0.79500286384032237</v>
      </c>
      <c r="F61">
        <f t="shared" ca="1" si="31"/>
        <v>0.46040935663473781</v>
      </c>
      <c r="G61">
        <f t="shared" ca="1" si="31"/>
        <v>0.97113703514690009</v>
      </c>
      <c r="H61">
        <f t="shared" ca="1" si="31"/>
        <v>0.4719271851581992</v>
      </c>
      <c r="I61">
        <f t="shared" ca="1" si="31"/>
        <v>0.78161404367761611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0.19118840117351232</v>
      </c>
      <c r="E62">
        <f t="shared" ca="1" si="32"/>
        <v>0.56531507390754221</v>
      </c>
      <c r="F62">
        <f t="shared" ca="1" si="32"/>
        <v>0.76666682072303494</v>
      </c>
      <c r="G62">
        <f t="shared" ca="1" si="32"/>
        <v>0.24764247542179785</v>
      </c>
      <c r="H62">
        <f t="shared" ca="1" si="32"/>
        <v>0.63434923951570088</v>
      </c>
      <c r="I62">
        <f t="shared" ca="1" si="32"/>
        <v>0.2564322960519051</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476</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v>
      </c>
      <c r="AN62" t="str">
        <f t="shared" ca="1" si="10"/>
        <v>{"dy":7,"sl":0,"tp":"fe","vl":"Equip3202","cn":1,"pt":"DI","pr":5}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0.52695156976070379</v>
      </c>
      <c r="E63">
        <f t="shared" ca="1" si="32"/>
        <v>0.62595436055983844</v>
      </c>
      <c r="F63">
        <f t="shared" ca="1" si="32"/>
        <v>0.52901841831829888</v>
      </c>
      <c r="G63">
        <f t="shared" ca="1" si="32"/>
        <v>0.78138955673829424</v>
      </c>
      <c r="H63">
        <f t="shared" ca="1" si="32"/>
        <v>0.4301200138778003</v>
      </c>
      <c r="I63">
        <f t="shared" ca="1" si="32"/>
        <v>0.68683610103105752</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0.54154757061092862</v>
      </c>
      <c r="E64">
        <f t="shared" ca="1" si="32"/>
        <v>0.58225229580386229</v>
      </c>
      <c r="F64">
        <f t="shared" ca="1" si="32"/>
        <v>0.8978595574995214</v>
      </c>
      <c r="G64">
        <f t="shared" ca="1" si="32"/>
        <v>0.36070423961478615</v>
      </c>
      <c r="H64">
        <f t="shared" ca="1" si="32"/>
        <v>0.80692018152290834</v>
      </c>
      <c r="I64">
        <f t="shared" ca="1" si="32"/>
        <v>0.7148064504479118</v>
      </c>
      <c r="M64" t="str">
        <f t="shared" ca="1" si="2"/>
        <v>안 지정 캐릭터 PP 영웅등급</v>
      </c>
      <c r="N64">
        <f t="shared" ca="1" si="3"/>
        <v>58225</v>
      </c>
      <c r="O64">
        <f t="shared" ca="1" si="4"/>
        <v>9</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2700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0.90485652544940554</v>
      </c>
      <c r="E65">
        <f t="shared" ca="1" si="32"/>
        <v>0.13015714255527966</v>
      </c>
      <c r="F65">
        <f t="shared" ca="1" si="32"/>
        <v>0.27500144885278466</v>
      </c>
      <c r="G65">
        <f t="shared" ca="1" si="32"/>
        <v>7.234146238337924E-2</v>
      </c>
      <c r="H65">
        <f t="shared" ca="1" si="32"/>
        <v>0.75284732999531834</v>
      </c>
      <c r="I65">
        <f t="shared" ca="1" si="32"/>
        <v>0.62484524577514566</v>
      </c>
      <c r="M65" t="str">
        <f t="shared" ca="1" si="2"/>
        <v>안 지정 캐릭터 PP 일반등급</v>
      </c>
      <c r="N65">
        <f t="shared" ca="1" si="3"/>
        <v>13015</v>
      </c>
      <c r="O65">
        <f t="shared" ca="1" si="4"/>
        <v>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1200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411</v>
      </c>
      <c r="AD65">
        <v>1</v>
      </c>
      <c r="AE65" t="s">
        <v>125</v>
      </c>
      <c r="AG65">
        <v>800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v>
      </c>
      <c r="AN65" t="str">
        <f t="shared" ca="1" si="10"/>
        <v>{"dy":7,"sl":3,"tp":"fe","vl":"Equip2001","cn":1,"pt":"GO","pr":800}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0.63283105650050875</v>
      </c>
      <c r="E66">
        <f t="shared" ca="1" si="32"/>
        <v>0.65056320565780823</v>
      </c>
      <c r="F66">
        <f t="shared" ca="1" si="32"/>
        <v>0.66956684464375016</v>
      </c>
      <c r="G66">
        <f t="shared" ca="1" si="32"/>
        <v>0.84256153098915343</v>
      </c>
      <c r="H66">
        <f t="shared" ca="1" si="32"/>
        <v>0.70066133548979026</v>
      </c>
      <c r="I66">
        <f t="shared" ca="1" si="32"/>
        <v>0.78473348650305008</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65056</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10</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3000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516</v>
      </c>
      <c r="AD66">
        <v>1</v>
      </c>
      <c r="AE66" t="s">
        <v>125</v>
      </c>
      <c r="AG66">
        <v>2900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미스틱 해머</v>
      </c>
      <c r="AL66">
        <v>1</v>
      </c>
      <c r="AM66" t="str">
        <f t="shared" ref="AM66:AM129" ca="1" si="4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{"dy":7,"sl":4,"tp":"fe","vl":"Equip4202","cn":1,"pt":"GO","pr":2900}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0.63187122748624591</v>
      </c>
      <c r="E67">
        <f t="shared" ca="1" si="32"/>
        <v>0.17732016107730975</v>
      </c>
      <c r="F67">
        <f t="shared" ca="1" si="32"/>
        <v>5.3975162657741715E-2</v>
      </c>
      <c r="G67">
        <f t="shared" ca="1" si="32"/>
        <v>0.3376356529692377</v>
      </c>
      <c r="H67">
        <f t="shared" ca="1" si="32"/>
        <v>0.56059068252143707</v>
      </c>
      <c r="I67">
        <f t="shared" ca="1" si="32"/>
        <v>0.287100356456092</v>
      </c>
      <c r="M67" t="str">
        <f t="shared" ca="1" si="34"/>
        <v>안 지정 캐릭터 PP 영웅등급</v>
      </c>
      <c r="N67">
        <f t="shared" ca="1" si="35"/>
        <v>17732</v>
      </c>
      <c r="O67">
        <f t="shared" ca="1" si="36"/>
        <v>5</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1500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251</v>
      </c>
      <c r="W67">
        <v>1</v>
      </c>
      <c r="X67" t="s">
        <v>125</v>
      </c>
      <c r="Z67">
        <v>600</v>
      </c>
      <c r="AA67" t="str">
        <f t="shared" ca="1" si="38"/>
        <v>fe</v>
      </c>
      <c r="AB67" t="s">
        <v>82</v>
      </c>
      <c r="AC67" t="s">
        <v>412</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v>
      </c>
      <c r="AN67" t="str">
        <f t="shared" ca="1" si="42"/>
        <v>{"dy":7,"sl":5,"tp":"fe","vl":"Equip0002","cn":1,"pt":"GO","pr":700}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0.68018446461602078</v>
      </c>
      <c r="E68">
        <f t="shared" ca="1" si="32"/>
        <v>0.73664371570690268</v>
      </c>
      <c r="F68">
        <f t="shared" ca="1" si="32"/>
        <v>0.77273034812958608</v>
      </c>
      <c r="G68">
        <f t="shared" ca="1" si="32"/>
        <v>0.32665498250067659</v>
      </c>
      <c r="H68">
        <f t="shared" ca="1" si="32"/>
        <v>0.27449625757872409</v>
      </c>
      <c r="I68">
        <f t="shared" ca="1" si="32"/>
        <v>0.84449534957944561</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432</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0.63403848382635741</v>
      </c>
      <c r="E69">
        <f t="shared" ca="1" si="32"/>
        <v>0.92516839171736753</v>
      </c>
      <c r="F69">
        <f t="shared" ca="1" si="32"/>
        <v>0.9320157543502634</v>
      </c>
      <c r="G69">
        <f t="shared" ca="1" si="32"/>
        <v>7.3179488172282037E-2</v>
      </c>
      <c r="H69">
        <f t="shared" ca="1" si="32"/>
        <v>0.56300081985607231</v>
      </c>
      <c r="I69">
        <f t="shared" ca="1" si="32"/>
        <v>0.87901031878002167</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t="e">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#VALUE!</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0.48145822068806066</v>
      </c>
      <c r="E70">
        <f t="shared" ca="1" si="32"/>
        <v>0.90436923416762827</v>
      </c>
      <c r="F70">
        <f t="shared" ca="1" si="32"/>
        <v>0.12518586407974142</v>
      </c>
      <c r="G70">
        <f t="shared" ca="1" si="32"/>
        <v>0.67557921449319669</v>
      </c>
      <c r="H70">
        <f t="shared" ca="1" si="32"/>
        <v>0.28177573608974582</v>
      </c>
      <c r="I70">
        <f t="shared" ca="1" si="32"/>
        <v>0.62999965199675811</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fl2</v>
      </c>
      <c r="AB70" t="s">
        <v>88</v>
      </c>
      <c r="AC70" t="s">
        <v>520</v>
      </c>
      <c r="AD70">
        <v>1</v>
      </c>
      <c r="AE70" t="s">
        <v>129</v>
      </c>
      <c r="AF70">
        <v>70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v>
      </c>
      <c r="AN70" t="str">
        <f t="shared" ca="1" si="42"/>
        <v>{"dy":7,"sl":8,"tp":"fl2","vl":"Actor0030","cn":1,"pt":"DI","pp":70,"pr":49}</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0.55081284866549385</v>
      </c>
      <c r="E71">
        <f t="shared" ca="1" si="32"/>
        <v>0.53939432952316391</v>
      </c>
      <c r="F71">
        <f t="shared" ca="1" si="32"/>
        <v>0.43492671876870925</v>
      </c>
      <c r="G71">
        <f t="shared" ca="1" si="32"/>
        <v>0.42028023772069778</v>
      </c>
      <c r="H71">
        <f t="shared" ca="1" si="32"/>
        <v>0.86351236301811063</v>
      </c>
      <c r="I71">
        <f t="shared" ca="1" si="32"/>
        <v>0.30390110293162598</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fl3</v>
      </c>
      <c r="AB71" t="s">
        <v>89</v>
      </c>
      <c r="AC71" t="s">
        <v>520</v>
      </c>
      <c r="AD71">
        <v>1</v>
      </c>
      <c r="AE71" t="s">
        <v>129</v>
      </c>
      <c r="AF71">
        <v>70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v>
      </c>
      <c r="AN71" t="str">
        <f t="shared" ca="1" si="42"/>
        <v>{"dy":7,"sl":9,"tp":"fl3","vl":"Actor0030","cn":1,"pt":"DI","pp":70,"pr":49}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0.904064051661434</v>
      </c>
      <c r="E72">
        <f t="shared" ca="1" si="49"/>
        <v>0.15871883642303797</v>
      </c>
      <c r="F72">
        <f t="shared" ca="1" si="49"/>
        <v>0.94444683299419296</v>
      </c>
      <c r="G72">
        <f t="shared" ca="1" si="49"/>
        <v>0.27285741537894737</v>
      </c>
      <c r="H72">
        <f t="shared" ca="1" si="49"/>
        <v>0.29588151901872684</v>
      </c>
      <c r="I72">
        <f t="shared" ca="1" si="49"/>
        <v>0.67775765791207965</v>
      </c>
      <c r="M72" t="str">
        <f t="shared" ca="1" si="34"/>
        <v>캐릭터 상자 일반등급</v>
      </c>
      <c r="N72" t="str">
        <f t="shared" ca="1" si="35"/>
        <v>삭제</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259</v>
      </c>
      <c r="W72">
        <v>1</v>
      </c>
      <c r="X72" t="s">
        <v>129</v>
      </c>
      <c r="Z72">
        <v>11</v>
      </c>
      <c r="AA72" t="str">
        <f t="shared" ca="1" si="38"/>
        <v>upn</v>
      </c>
      <c r="AB72" t="s">
        <v>92</v>
      </c>
      <c r="AC72">
        <v>48090</v>
      </c>
      <c r="AD72">
        <v>7</v>
      </c>
      <c r="AE72" t="s">
        <v>408</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0.26059051932306654</v>
      </c>
      <c r="E73">
        <f t="shared" ca="1" si="49"/>
        <v>0.87892878750607117</v>
      </c>
      <c r="F73">
        <f t="shared" ca="1" si="49"/>
        <v>0.69506264761719994</v>
      </c>
      <c r="G73">
        <f t="shared" ca="1" si="49"/>
        <v>0.9347101435467593</v>
      </c>
      <c r="H73">
        <f t="shared" ca="1" si="49"/>
        <v>8.3000263527155727E-2</v>
      </c>
      <c r="I73">
        <f t="shared" ca="1" si="49"/>
        <v>0.71261833001228114</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410</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0.59740055313549612</v>
      </c>
      <c r="E74">
        <f t="shared" ca="1" si="49"/>
        <v>0.65640611410751393</v>
      </c>
      <c r="F74">
        <f t="shared" ca="1" si="49"/>
        <v>0.96856736016682432</v>
      </c>
      <c r="G74">
        <f t="shared" ca="1" si="49"/>
        <v>0.51398710894449984</v>
      </c>
      <c r="H74">
        <f t="shared" ca="1" si="49"/>
        <v>0.43546208321143609</v>
      </c>
      <c r="I74">
        <f t="shared" ca="1" si="49"/>
        <v>0.95943255713013442</v>
      </c>
      <c r="M74" t="str">
        <f t="shared" ca="1" si="34"/>
        <v>안 지정 캐릭터 PP 영웅등급</v>
      </c>
      <c r="N74">
        <f t="shared" ca="1" si="35"/>
        <v>65640</v>
      </c>
      <c r="O74">
        <f t="shared" ca="1" si="36"/>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3000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396</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v>
      </c>
      <c r="AN74" t="str">
        <f t="shared" ca="1" si="42"/>
        <v>{"dy":8,"sl":2,"tp":"fe","vl":"Equip2002","cn":1,"pt":"GO","pr":600}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0.94065023193723707</v>
      </c>
      <c r="E75">
        <f t="shared" ca="1" si="49"/>
        <v>0.69337424621766319</v>
      </c>
      <c r="F75">
        <f t="shared" ca="1" si="49"/>
        <v>0.1447992324292916</v>
      </c>
      <c r="G75">
        <f t="shared" ca="1" si="49"/>
        <v>0.64194680658159964</v>
      </c>
      <c r="H75">
        <f t="shared" ca="1" si="49"/>
        <v>0.17568385394483277</v>
      </c>
      <c r="I75">
        <f t="shared" ca="1" si="49"/>
        <v>0.25732225244303086</v>
      </c>
      <c r="M75" t="str">
        <f t="shared" ca="1" si="34"/>
        <v>안 지정 캐릭터 PP 일반등급</v>
      </c>
      <c r="N75">
        <f t="shared" ca="1" si="35"/>
        <v>69337</v>
      </c>
      <c r="O75">
        <f t="shared" ca="1" si="36"/>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521</v>
      </c>
      <c r="AD75">
        <v>1</v>
      </c>
      <c r="AE75" t="s">
        <v>129</v>
      </c>
      <c r="AF75">
        <v>139</v>
      </c>
      <c r="AG75">
        <v>69</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전설</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왕실의 품격</v>
      </c>
      <c r="AL75">
        <v>1</v>
      </c>
      <c r="AM7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v>
      </c>
      <c r="AN75" t="str">
        <f t="shared" ca="1" si="42"/>
        <v>{"dy":8,"sl":3,"tp":"fe","vl":"Equip1401","cn":1,"pt":"DI","pp":139,"pr":69}</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0.17462277281607075</v>
      </c>
      <c r="E76">
        <f t="shared" ca="1" si="49"/>
        <v>0.39091390970624929</v>
      </c>
      <c r="F76">
        <f t="shared" ca="1" si="49"/>
        <v>0.46850641404538362</v>
      </c>
      <c r="G76">
        <f t="shared" ca="1" si="49"/>
        <v>0.80197891210418093</v>
      </c>
      <c r="H76">
        <f t="shared" ca="1" si="49"/>
        <v>0.78324840365014881</v>
      </c>
      <c r="I76">
        <f t="shared" ca="1" si="49"/>
        <v>0.66381811679400715</v>
      </c>
      <c r="M76" t="str">
        <f t="shared" ca="1" si="34"/>
        <v>안 지정 캐릭터 PP 일반등급</v>
      </c>
      <c r="N76">
        <f t="shared" ca="1" si="35"/>
        <v>39091</v>
      </c>
      <c r="O76">
        <f t="shared" ca="1" si="36"/>
        <v>7</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2100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407</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0.20957917318270591</v>
      </c>
      <c r="E77">
        <f t="shared" ca="1" si="49"/>
        <v>0.51794741277225953</v>
      </c>
      <c r="F77">
        <f t="shared" ca="1" si="49"/>
        <v>0.53090453734243359</v>
      </c>
      <c r="G77">
        <f t="shared" ca="1" si="49"/>
        <v>0.99087337978528922</v>
      </c>
      <c r="H77">
        <f t="shared" ca="1" si="49"/>
        <v>0.50872576726073004</v>
      </c>
      <c r="I77">
        <f t="shared" ca="1" si="49"/>
        <v>0.32830378939953841</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185</v>
      </c>
      <c r="W77">
        <v>1</v>
      </c>
      <c r="X77" t="s">
        <v>129</v>
      </c>
      <c r="Z77">
        <v>96</v>
      </c>
      <c r="AA77" t="str">
        <f t="shared" ca="1" si="38"/>
        <v>fe</v>
      </c>
      <c r="AB77" t="s">
        <v>82</v>
      </c>
      <c r="AC77" t="s">
        <v>415</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v>
      </c>
      <c r="AN77" t="str">
        <f t="shared" ca="1" si="42"/>
        <v>{"dy":8,"sl":5,"tp":"fe","vl":"Equip2301","cn":1,"pt":"GO","pr":7300}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0.52351945332440908</v>
      </c>
      <c r="E78">
        <f t="shared" ca="1" si="49"/>
        <v>0.49612293082755343</v>
      </c>
      <c r="F78">
        <f t="shared" ca="1" si="49"/>
        <v>0.13849419447493128</v>
      </c>
      <c r="G78">
        <f t="shared" ca="1" si="49"/>
        <v>0.60361917201359638</v>
      </c>
      <c r="H78">
        <f t="shared" ca="1" si="49"/>
        <v>0.29981554598636273</v>
      </c>
      <c r="I78">
        <f t="shared" ca="1" si="49"/>
        <v>0.53810386586761338</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0.65781154499167949</v>
      </c>
      <c r="E79">
        <f t="shared" ca="1" si="49"/>
        <v>0.28229129157344979</v>
      </c>
      <c r="F79">
        <f t="shared" ca="1" si="49"/>
        <v>0.52706219779391628</v>
      </c>
      <c r="G79">
        <f t="shared" ca="1" si="49"/>
        <v>0.9485070112033982</v>
      </c>
      <c r="H79">
        <f t="shared" ca="1" si="49"/>
        <v>2.1859474070698215E-2</v>
      </c>
      <c r="I79">
        <f t="shared" ca="1" si="49"/>
        <v>0.98203659160175749</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414</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v>
      </c>
      <c r="AN79" t="str">
        <f t="shared" ca="1" si="42"/>
        <v>{"dy":8,"sl":7,"tp":"fe","vl":"Equip8201","cn":1,"pt":"GO","pr":29300}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0.42855454122373449</v>
      </c>
      <c r="E80">
        <f t="shared" ca="1" si="49"/>
        <v>0.41944688689006149</v>
      </c>
      <c r="F80">
        <f t="shared" ca="1" si="49"/>
        <v>0.72256465972224071</v>
      </c>
      <c r="G80">
        <f t="shared" ca="1" si="49"/>
        <v>0.11348293040544288</v>
      </c>
      <c r="H80">
        <f t="shared" ca="1" si="49"/>
        <v>0.19106193277622796</v>
      </c>
      <c r="I80">
        <f t="shared" ca="1" si="49"/>
        <v>0.7553060672901698</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8.8725265606020121E-2</v>
      </c>
      <c r="E81">
        <f t="shared" ca="1" si="49"/>
        <v>0.42337176897928108</v>
      </c>
      <c r="F81">
        <f t="shared" ca="1" si="49"/>
        <v>0.7707429895430199</v>
      </c>
      <c r="G81">
        <f t="shared" ca="1" si="49"/>
        <v>0.67070439428180773</v>
      </c>
      <c r="H81">
        <f t="shared" ca="1" si="49"/>
        <v>0.87444702667988361</v>
      </c>
      <c r="I81">
        <f t="shared" ca="1" si="49"/>
        <v>3.790854957899692E-2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0.72552946484525882</v>
      </c>
      <c r="E82">
        <f t="shared" ca="1" si="50"/>
        <v>0.19474268068826817</v>
      </c>
      <c r="F82">
        <f t="shared" ca="1" si="50"/>
        <v>5.585143948500515E-3</v>
      </c>
      <c r="G82">
        <f t="shared" ca="1" si="50"/>
        <v>0.11777019077987294</v>
      </c>
      <c r="H82">
        <f t="shared" ca="1" si="50"/>
        <v>8.4732265879717827E-2</v>
      </c>
      <c r="I82">
        <f t="shared" ca="1" si="50"/>
        <v>4.1329019893579289E-2</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513</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v>
      </c>
      <c r="AN82" t="str">
        <f t="shared" ca="1" si="42"/>
        <v>{"dy":9,"sl":0,"tp":"fe","vl":"Equip6001","cn":1,"pt":"GO","pr":1900}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0.59949866991941136</v>
      </c>
      <c r="E83">
        <f t="shared" ca="1" si="50"/>
        <v>0.98368871002134739</v>
      </c>
      <c r="F83">
        <f t="shared" ca="1" si="50"/>
        <v>0.30725112909283026</v>
      </c>
      <c r="G83">
        <f t="shared" ca="1" si="50"/>
        <v>0.27194179671363528</v>
      </c>
      <c r="H83">
        <f t="shared" ca="1" si="50"/>
        <v>0.16130715412215801</v>
      </c>
      <c r="I83">
        <f t="shared" ca="1" si="50"/>
        <v>0.28630145588198053</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0.71612527580668317</v>
      </c>
      <c r="E84">
        <f t="shared" ca="1" si="50"/>
        <v>8.2019774428138348E-2</v>
      </c>
      <c r="F84">
        <f t="shared" ca="1" si="50"/>
        <v>4.8113516411048329E-2</v>
      </c>
      <c r="G84">
        <f t="shared" ca="1" si="50"/>
        <v>3.6794863909178521E-2</v>
      </c>
      <c r="H84">
        <f t="shared" ca="1" si="50"/>
        <v>5.0956731884233886E-2</v>
      </c>
      <c r="I84">
        <f t="shared" ca="1" si="50"/>
        <v>0.18162727703013448</v>
      </c>
      <c r="M84" t="str">
        <f t="shared" ca="1" si="34"/>
        <v>안 지정 캐릭터 PP 영웅등급</v>
      </c>
      <c r="N84">
        <f t="shared" ca="1" si="35"/>
        <v>8201</v>
      </c>
      <c r="O84">
        <f t="shared" ca="1" si="36"/>
        <v>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522</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v>
      </c>
      <c r="AN84" t="str">
        <f t="shared" ca="1" si="42"/>
        <v>{"dy":9,"sl":2,"tp":"fe","vl":"Equip5202","cn":1,"pt":"GO","pr":3400}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0.68804444286837885</v>
      </c>
      <c r="E85">
        <f t="shared" ca="1" si="50"/>
        <v>0.33251755190630405</v>
      </c>
      <c r="F85">
        <f t="shared" ca="1" si="50"/>
        <v>0.79830980704171617</v>
      </c>
      <c r="G85">
        <f t="shared" ca="1" si="50"/>
        <v>0.44379644107429439</v>
      </c>
      <c r="H85">
        <f t="shared" ca="1" si="50"/>
        <v>0.15406557167199619</v>
      </c>
      <c r="I85">
        <f t="shared" ca="1" si="50"/>
        <v>0.35568827912783241</v>
      </c>
      <c r="M85" t="str">
        <f t="shared" ca="1" si="34"/>
        <v>안 지정 캐릭터 PP 일반등급</v>
      </c>
      <c r="N85">
        <f t="shared" ca="1" si="35"/>
        <v>33251</v>
      </c>
      <c r="O85">
        <f t="shared" ca="1" si="36"/>
        <v>6</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1800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406</v>
      </c>
      <c r="AD85">
        <v>1</v>
      </c>
      <c r="AE85" t="s">
        <v>125</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t="shared" ca="1" si="42"/>
        <v>{"dy":9,"sl":3,"tp":"fe","vl":"Equip0301","cn":1,"pt":"GO","pr":7900}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0.24545093687676334</v>
      </c>
      <c r="E86">
        <f t="shared" ca="1" si="50"/>
        <v>0.20243622640950343</v>
      </c>
      <c r="F86">
        <f t="shared" ca="1" si="50"/>
        <v>8.3186034987034252E-2</v>
      </c>
      <c r="G86">
        <f t="shared" ca="1" si="50"/>
        <v>0.77808778596946315</v>
      </c>
      <c r="H86">
        <f t="shared" ca="1" si="50"/>
        <v>0.16277472550720462</v>
      </c>
      <c r="I86">
        <f t="shared" ca="1" si="50"/>
        <v>0.91326088889259682</v>
      </c>
      <c r="M86" t="str">
        <f t="shared" ca="1" si="34"/>
        <v>안 지정 캐릭터 PP 일반등급</v>
      </c>
      <c r="N86">
        <f t="shared" ca="1" si="35"/>
        <v>20243</v>
      </c>
      <c r="O86">
        <f t="shared" ca="1" si="36"/>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523</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0.56119936194155295</v>
      </c>
      <c r="E87">
        <f t="shared" ca="1" si="50"/>
        <v>0.48159606886443107</v>
      </c>
      <c r="F87">
        <f t="shared" ca="1" si="50"/>
        <v>0.14261943155069057</v>
      </c>
      <c r="G87">
        <f t="shared" ca="1" si="50"/>
        <v>9.1930785126610126E-2</v>
      </c>
      <c r="H87">
        <f t="shared" ca="1" si="50"/>
        <v>9.2805922659894735E-2</v>
      </c>
      <c r="I87">
        <f t="shared" ca="1" si="50"/>
        <v>0.68835005733378618</v>
      </c>
      <c r="M87" t="str">
        <f t="shared" ca="1" si="34"/>
        <v>안 지정 캐릭터 PP 영웅등급</v>
      </c>
      <c r="N87">
        <f t="shared" ca="1" si="35"/>
        <v>48159</v>
      </c>
      <c r="O87">
        <f t="shared" ca="1" si="36"/>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0.6727447063872446</v>
      </c>
      <c r="E88">
        <f t="shared" ca="1" si="50"/>
        <v>0.89690751000996827</v>
      </c>
      <c r="F88">
        <f t="shared" ca="1" si="50"/>
        <v>0.72300570224291827</v>
      </c>
      <c r="G88">
        <f t="shared" ca="1" si="50"/>
        <v>0.66741540231441931</v>
      </c>
      <c r="H88">
        <f t="shared" ca="1" si="50"/>
        <v>0.26335203172159194</v>
      </c>
      <c r="I88">
        <f t="shared" ca="1" si="50"/>
        <v>0.32226601094922191</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239</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0.13092425174792532</v>
      </c>
      <c r="E89">
        <f t="shared" ca="1" si="50"/>
        <v>0.94799236207169424</v>
      </c>
      <c r="F89">
        <f t="shared" ca="1" si="50"/>
        <v>0.46296660261381417</v>
      </c>
      <c r="G89">
        <f t="shared" ca="1" si="50"/>
        <v>0.91058259049125112</v>
      </c>
      <c r="H89">
        <f t="shared" ca="1" si="50"/>
        <v>0.98507535707344462</v>
      </c>
      <c r="I89">
        <f t="shared" ca="1" si="50"/>
        <v>0.13424666676392216</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0.78341107491723228</v>
      </c>
      <c r="E90">
        <f t="shared" ca="1" si="50"/>
        <v>0.78152889144140736</v>
      </c>
      <c r="F90">
        <f t="shared" ca="1" si="50"/>
        <v>0.38283525401351948</v>
      </c>
      <c r="G90">
        <f t="shared" ca="1" si="50"/>
        <v>0.42612503965642934</v>
      </c>
      <c r="H90">
        <f t="shared" ca="1" si="50"/>
        <v>0.75718368053652718</v>
      </c>
      <c r="I90">
        <f t="shared" ca="1" si="50"/>
        <v>0.17093331903229847</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fl2</v>
      </c>
      <c r="AB90" t="s">
        <v>88</v>
      </c>
      <c r="AC90" t="s">
        <v>524</v>
      </c>
      <c r="AD90">
        <v>1</v>
      </c>
      <c r="AE90" t="s">
        <v>129</v>
      </c>
      <c r="AF90">
        <v>70</v>
      </c>
      <c r="AG90">
        <v>39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플랜도</v>
      </c>
      <c r="AL90">
        <v>1</v>
      </c>
      <c r="AM9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v>
      </c>
      <c r="AN90" t="str">
        <f t="shared" ca="1" si="42"/>
        <v>{"dy":9,"sl":8,"tp":"fl2","vl":"Actor1039","cn":1,"pt":"DI","pp":70,"pr":39}</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0.4234340778748984</v>
      </c>
      <c r="E91">
        <f t="shared" ca="1" si="50"/>
        <v>0.27354154419736576</v>
      </c>
      <c r="F91">
        <f t="shared" ca="1" si="50"/>
        <v>0.70457138396247798</v>
      </c>
      <c r="G91">
        <f t="shared" ca="1" si="50"/>
        <v>0.40339751639178612</v>
      </c>
      <c r="H91">
        <f t="shared" ca="1" si="50"/>
        <v>0.15532387106980428</v>
      </c>
      <c r="I91">
        <f t="shared" ca="1" si="50"/>
        <v>0.75507689759017349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fl3</v>
      </c>
      <c r="AB91" t="s">
        <v>89</v>
      </c>
      <c r="AC91" t="s">
        <v>524</v>
      </c>
      <c r="AD91">
        <v>1</v>
      </c>
      <c r="AE91" t="s">
        <v>129</v>
      </c>
      <c r="AF91">
        <v>70</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플랜도</v>
      </c>
      <c r="AL91">
        <v>1</v>
      </c>
      <c r="AM9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v>
      </c>
      <c r="AN91" t="str">
        <f t="shared" ca="1" si="42"/>
        <v>{"dy":9,"sl":9,"tp":"fl3","vl":"Actor1039","cn":1,"pt":"DI","pp":70,"pr":39}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0.40773102219057111</v>
      </c>
      <c r="E92">
        <f t="shared" ca="1" si="51"/>
        <v>0.27106085124083001</v>
      </c>
      <c r="F92">
        <f t="shared" ca="1" si="51"/>
        <v>0.4188722587130137</v>
      </c>
      <c r="G92">
        <f t="shared" ca="1" si="51"/>
        <v>0.5783943193854717</v>
      </c>
      <c r="H92">
        <f t="shared" ca="1" si="51"/>
        <v>0.15022983681124691</v>
      </c>
      <c r="I92">
        <f t="shared" ca="1" si="51"/>
        <v>0.25961798485709942</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418</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v>
      </c>
      <c r="AN92" t="str">
        <f t="shared" ca="1" si="42"/>
        <v>{"dy":10,"sl":0,"tp":"fe","vl":"Equip2001","cn":1,"pt":"GO","pr":900}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0.65243500585303582</v>
      </c>
      <c r="E93">
        <f t="shared" ca="1" si="51"/>
        <v>0.65541768252243648</v>
      </c>
      <c r="F93">
        <f t="shared" ca="1" si="51"/>
        <v>0.64640512513056914</v>
      </c>
      <c r="G93">
        <f t="shared" ca="1" si="51"/>
        <v>0.5303909900233944</v>
      </c>
      <c r="H93">
        <f t="shared" ca="1" si="51"/>
        <v>0.73154558961757299</v>
      </c>
      <c r="I93">
        <f t="shared" ca="1" si="51"/>
        <v>8.9016315373398602E-2</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419</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0.97717665818382538</v>
      </c>
      <c r="E94">
        <f t="shared" ca="1" si="51"/>
        <v>0.18325978436628754</v>
      </c>
      <c r="F94">
        <f t="shared" ca="1" si="51"/>
        <v>0.60318908942720373</v>
      </c>
      <c r="G94">
        <f t="shared" ca="1" si="51"/>
        <v>0.80779833727623174</v>
      </c>
      <c r="H94">
        <f t="shared" ca="1" si="51"/>
        <v>0.19679724607142146</v>
      </c>
      <c r="I94">
        <f t="shared" ca="1" si="51"/>
        <v>0.36153716893544996</v>
      </c>
      <c r="M94" t="str">
        <f t="shared" ca="1" si="34"/>
        <v>안 지정 캐릭터 PP 영웅등급</v>
      </c>
      <c r="N94">
        <f t="shared" ca="1" si="35"/>
        <v>18325</v>
      </c>
      <c r="O94">
        <f t="shared" ca="1" si="36"/>
        <v>5</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1500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0.49243725310189168</v>
      </c>
      <c r="E95">
        <f t="shared" ca="1" si="51"/>
        <v>0.74486153119818721</v>
      </c>
      <c r="F95">
        <f t="shared" ca="1" si="51"/>
        <v>0.39062486231126481</v>
      </c>
      <c r="G95">
        <f t="shared" ca="1" si="51"/>
        <v>0.82854987455442164</v>
      </c>
      <c r="H95">
        <f t="shared" ca="1" si="51"/>
        <v>0.55815193117493245</v>
      </c>
      <c r="I95">
        <f t="shared" ca="1" si="51"/>
        <v>0.91061016958207308</v>
      </c>
      <c r="M95" t="str">
        <f t="shared" ca="1" si="34"/>
        <v>안 지정 캐릭터 PP 일반등급</v>
      </c>
      <c r="N95">
        <f t="shared" ca="1" si="35"/>
        <v>74486</v>
      </c>
      <c r="O95">
        <f t="shared" ca="1" si="36"/>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3300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525</v>
      </c>
      <c r="AD95">
        <v>1</v>
      </c>
      <c r="AE95" t="s">
        <v>125</v>
      </c>
      <c r="AG95">
        <v>1300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노장의 친구</v>
      </c>
      <c r="AL95">
        <v>1</v>
      </c>
      <c r="AM9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v>
      </c>
      <c r="AN95" t="str">
        <f t="shared" ca="1" si="42"/>
        <v>{"dy":10,"sl":3,"tp":"fe","vl":"Equip5101","cn":1,"pt":"GO","pr":1300}</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0.39034663465744046</v>
      </c>
      <c r="E96">
        <f t="shared" ca="1" si="51"/>
        <v>0.57053276742218273</v>
      </c>
      <c r="F96">
        <f t="shared" ca="1" si="51"/>
        <v>0.59555677042877175</v>
      </c>
      <c r="G96">
        <f t="shared" ca="1" si="51"/>
        <v>0.30028945079267</v>
      </c>
      <c r="H96">
        <f t="shared" ca="1" si="51"/>
        <v>0.39589915513618001</v>
      </c>
      <c r="I96">
        <f t="shared" ca="1" si="51"/>
        <v>0.5792020138209415</v>
      </c>
      <c r="M96" t="str">
        <f t="shared" ca="1" si="34"/>
        <v>안 지정 캐릭터 PP 일반등급</v>
      </c>
      <c r="N96">
        <f t="shared" ca="1" si="35"/>
        <v>57053</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0.12038274719774866</v>
      </c>
      <c r="E97">
        <f t="shared" ca="1" si="51"/>
        <v>0.79166721396113282</v>
      </c>
      <c r="F97">
        <f t="shared" ca="1" si="51"/>
        <v>0.60322493957514944</v>
      </c>
      <c r="G97">
        <f t="shared" ca="1" si="51"/>
        <v>9.3841637831739266E-2</v>
      </c>
      <c r="H97">
        <f t="shared" ca="1" si="51"/>
        <v>5.1464272729696559E-2</v>
      </c>
      <c r="I97">
        <f t="shared" ca="1" si="51"/>
        <v>0.63769056982811145</v>
      </c>
      <c r="M97" t="str">
        <f t="shared" ca="1" si="34"/>
        <v>지정 장비</v>
      </c>
      <c r="N97" t="e">
        <f t="shared" ca="1" si="35"/>
        <v>#VALUE!</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DI</v>
      </c>
      <c r="Q97" t="e">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#VALUE!</v>
      </c>
      <c r="R97" t="e">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#VALUE!</v>
      </c>
      <c r="S97" t="e">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#VALUE!</v>
      </c>
      <c r="T97" t="e">
        <f t="shared" ca="1" si="37"/>
        <v>#VALUE!</v>
      </c>
      <c r="U97" t="s">
        <v>82</v>
      </c>
      <c r="V97" t="s">
        <v>197</v>
      </c>
      <c r="W97">
        <v>1</v>
      </c>
      <c r="X97" t="s">
        <v>125</v>
      </c>
      <c r="Z97">
        <v>3300</v>
      </c>
      <c r="AA97" t="str">
        <f t="shared" ca="1" si="38"/>
        <v>fe</v>
      </c>
      <c r="AB97" t="s">
        <v>82</v>
      </c>
      <c r="AC97" t="s">
        <v>421</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0.74656771870843452</v>
      </c>
      <c r="E98">
        <f t="shared" ca="1" si="51"/>
        <v>0.4838914602502592</v>
      </c>
      <c r="F98">
        <f t="shared" ca="1" si="51"/>
        <v>0.57391885193834191</v>
      </c>
      <c r="G98">
        <f t="shared" ca="1" si="51"/>
        <v>0.84759871068162862</v>
      </c>
      <c r="H98">
        <f t="shared" ca="1" si="51"/>
        <v>0.9979010899798274</v>
      </c>
      <c r="I98">
        <f t="shared" ca="1" si="51"/>
        <v>0.76372959184215128</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0.48213436947639932</v>
      </c>
      <c r="E99">
        <f t="shared" ca="1" si="51"/>
        <v>0.70004138154455031</v>
      </c>
      <c r="F99">
        <f t="shared" ca="1" si="51"/>
        <v>7.9819931403723676E-2</v>
      </c>
      <c r="G99">
        <f t="shared" ca="1" si="51"/>
        <v>0.66658516432753678</v>
      </c>
      <c r="H99">
        <f t="shared" ca="1" si="51"/>
        <v>0.22002019734983991</v>
      </c>
      <c r="I99">
        <f t="shared" ca="1" si="51"/>
        <v>0.59824898743453214</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420</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5.1925568188111115E-2</v>
      </c>
      <c r="E100">
        <f t="shared" ca="1" si="51"/>
        <v>9.6780787992868933E-2</v>
      </c>
      <c r="F100">
        <f t="shared" ca="1" si="51"/>
        <v>0.28684103517941983</v>
      </c>
      <c r="G100">
        <f t="shared" ca="1" si="51"/>
        <v>0.72725216688763583</v>
      </c>
      <c r="H100">
        <f t="shared" ca="1" si="51"/>
        <v>0.60611125795225396</v>
      </c>
      <c r="I100">
        <f t="shared" ca="1" si="51"/>
        <v>0.14350695835392246</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0.12208607485920608</v>
      </c>
      <c r="E101">
        <f t="shared" ca="1" si="51"/>
        <v>0.1517831464805367</v>
      </c>
      <c r="F101">
        <f t="shared" ca="1" si="51"/>
        <v>0.36061553036507676</v>
      </c>
      <c r="G101">
        <f t="shared" ca="1" si="51"/>
        <v>0.72592207455386126</v>
      </c>
      <c r="H101">
        <f t="shared" ca="1" si="51"/>
        <v>0.52743236453886655</v>
      </c>
      <c r="I101">
        <f t="shared" ca="1" si="51"/>
        <v>0.17408413531842493</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3.4750151559594378E-2</v>
      </c>
      <c r="E102">
        <f t="shared" ca="1" si="52"/>
        <v>0.56869273100997375</v>
      </c>
      <c r="F102">
        <f t="shared" ca="1" si="52"/>
        <v>0.6054543492650637</v>
      </c>
      <c r="G102">
        <f t="shared" ca="1" si="52"/>
        <v>0.29504376144218769</v>
      </c>
      <c r="H102">
        <f t="shared" ca="1" si="52"/>
        <v>1.5089108287188902E-2</v>
      </c>
      <c r="I102">
        <f t="shared" ca="1" si="52"/>
        <v>0.50063968442446194</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e">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#VALUE!</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422</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v>
      </c>
      <c r="AN102" t="str">
        <f t="shared" ca="1" si="42"/>
        <v>{"dy":11,"sl":0,"tp":"fe","vl":"Equip0102","cn":1,"pt":"GO","pr":1500}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0.71558859797378271</v>
      </c>
      <c r="E103">
        <f t="shared" ca="1" si="52"/>
        <v>2.8229456045843926E-2</v>
      </c>
      <c r="F103">
        <f t="shared" ca="1" si="52"/>
        <v>0.51484265265648554</v>
      </c>
      <c r="G103">
        <f t="shared" ca="1" si="52"/>
        <v>0.61453503766451234</v>
      </c>
      <c r="H103">
        <f t="shared" ca="1" si="52"/>
        <v>9.8744400223184425E-2</v>
      </c>
      <c r="I103">
        <f t="shared" ca="1" si="52"/>
        <v>0.1948417899809376</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299</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0.69874069418912255</v>
      </c>
      <c r="E104">
        <f t="shared" ca="1" si="52"/>
        <v>0.93780149301788973</v>
      </c>
      <c r="F104">
        <f t="shared" ca="1" si="52"/>
        <v>0.14781153926965085</v>
      </c>
      <c r="G104">
        <f t="shared" ca="1" si="52"/>
        <v>0.53202800879726342</v>
      </c>
      <c r="H104">
        <f t="shared" ca="1" si="52"/>
        <v>6.5769028378436456E-2</v>
      </c>
      <c r="I104">
        <f t="shared" ca="1" si="52"/>
        <v>0.71621434456391919</v>
      </c>
      <c r="M104" t="str">
        <f t="shared" ca="1" si="34"/>
        <v>안 지정 캐릭터 PP 영웅등급</v>
      </c>
      <c r="N104">
        <f t="shared" ca="1" si="35"/>
        <v>93780</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4200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423</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v>
      </c>
      <c r="AN104" t="str">
        <f t="shared" ca="1" si="42"/>
        <v>{"dy":11,"sl":2,"tp":"fe","vl":"Equip1002","cn":1,"pt":"GO","pr":700}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0.76870245865620146</v>
      </c>
      <c r="E105">
        <f t="shared" ca="1" si="52"/>
        <v>0.19913764919935495</v>
      </c>
      <c r="F105">
        <f t="shared" ca="1" si="52"/>
        <v>0.23285522351737387</v>
      </c>
      <c r="G105">
        <f t="shared" ca="1" si="52"/>
        <v>0.18646380711092092</v>
      </c>
      <c r="H105">
        <f t="shared" ca="1" si="52"/>
        <v>0.7773696252956368</v>
      </c>
      <c r="I105">
        <f t="shared" ca="1" si="52"/>
        <v>0.56873088267722072</v>
      </c>
      <c r="M105" t="str">
        <f t="shared" ca="1" si="34"/>
        <v>안 지정 캐릭터 PP 일반등급</v>
      </c>
      <c r="N105">
        <f t="shared" ca="1" si="35"/>
        <v>19913</v>
      </c>
      <c r="O105">
        <f t="shared" ca="1" si="36"/>
        <v>5</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1500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526</v>
      </c>
      <c r="AD105">
        <v>1</v>
      </c>
      <c r="AE105" t="s">
        <v>129</v>
      </c>
      <c r="AF105">
        <v>169</v>
      </c>
      <c r="AG105">
        <v>109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고대인의 의식</v>
      </c>
      <c r="AL105">
        <v>1</v>
      </c>
      <c r="AM10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v>
      </c>
      <c r="AN105" t="str">
        <f t="shared" ca="1" si="42"/>
        <v>{"dy":11,"sl":3,"tp":"fe","vl":"Equip2401","cn":1,"pt":"DI","pp":169,"pr":109}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0.98207069124007151</v>
      </c>
      <c r="E106">
        <f t="shared" ca="1" si="52"/>
        <v>0.53542800015535197</v>
      </c>
      <c r="F106">
        <f t="shared" ca="1" si="52"/>
        <v>0.12772882084004711</v>
      </c>
      <c r="G106">
        <f t="shared" ca="1" si="52"/>
        <v>0.49823807150312294</v>
      </c>
      <c r="H106">
        <f t="shared" ca="1" si="52"/>
        <v>0.86635280267063952</v>
      </c>
      <c r="I106">
        <f t="shared" ca="1" si="52"/>
        <v>0.96541012606936438</v>
      </c>
      <c r="M106" t="str">
        <f t="shared" ca="1" si="34"/>
        <v>안 지정 캐릭터 PP 일반등급</v>
      </c>
      <c r="N106">
        <f t="shared" ca="1" si="35"/>
        <v>53542</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2700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0.86211062218240608</v>
      </c>
      <c r="E107">
        <f t="shared" ca="1" si="52"/>
        <v>0.83552731176178596</v>
      </c>
      <c r="F107">
        <f t="shared" ca="1" si="52"/>
        <v>0.85205060710127922</v>
      </c>
      <c r="G107">
        <f t="shared" ca="1" si="52"/>
        <v>0.9155239996475758</v>
      </c>
      <c r="H107">
        <f t="shared" ca="1" si="52"/>
        <v>0.73772558392068321</v>
      </c>
      <c r="I107">
        <f t="shared" ca="1" si="52"/>
        <v>0.61264295432634841</v>
      </c>
      <c r="M107" t="str">
        <f t="shared" ca="1" si="34"/>
        <v>안 지정 캐릭터 PP 일반등급</v>
      </c>
      <c r="N107">
        <f t="shared" ca="1" si="35"/>
        <v>83552</v>
      </c>
      <c r="O107">
        <f t="shared" ca="1" si="36"/>
        <v>13</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125</v>
      </c>
      <c r="Z107">
        <v>1200</v>
      </c>
      <c r="AA107" t="str">
        <f t="shared" ca="1" si="38"/>
        <v>fe</v>
      </c>
      <c r="AB107" t="s">
        <v>82</v>
      </c>
      <c r="AC107" t="s">
        <v>191</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v>
      </c>
      <c r="AN107" t="str">
        <f t="shared" ca="1" si="42"/>
        <v>{"dy":11,"sl":5,"tp":"fe","vl":"Equip6001","cn":1,"pt":"GO","pr":2300}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0.16967346130094196</v>
      </c>
      <c r="E108">
        <f t="shared" ca="1" si="52"/>
        <v>0.6168651128021313</v>
      </c>
      <c r="F108">
        <f t="shared" ca="1" si="52"/>
        <v>0.35771617889614538</v>
      </c>
      <c r="G108">
        <f t="shared" ca="1" si="52"/>
        <v>0.63451085139702257</v>
      </c>
      <c r="H108">
        <f t="shared" ca="1" si="52"/>
        <v>0.13062086695344299</v>
      </c>
      <c r="I108">
        <f t="shared" ca="1" si="52"/>
        <v>0.93795716891133851</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381</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0.73249249320125298</v>
      </c>
      <c r="E109">
        <f t="shared" ca="1" si="52"/>
        <v>0.60706354979768307</v>
      </c>
      <c r="F109">
        <f t="shared" ca="1" si="52"/>
        <v>0.94751476746433938</v>
      </c>
      <c r="G109">
        <f t="shared" ca="1" si="52"/>
        <v>0.25835861305837549</v>
      </c>
      <c r="H109">
        <f t="shared" ca="1" si="52"/>
        <v>0.48330703748636339</v>
      </c>
      <c r="I109">
        <f t="shared" ca="1" si="52"/>
        <v>2.2574798469860324E-2</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0.94135948850979778</v>
      </c>
      <c r="E110">
        <f t="shared" ca="1" si="52"/>
        <v>0.43258720942995355</v>
      </c>
      <c r="F110">
        <f t="shared" ca="1" si="52"/>
        <v>0.28428966496170882</v>
      </c>
      <c r="G110">
        <f t="shared" ca="1" si="52"/>
        <v>8.4768022619483352E-2</v>
      </c>
      <c r="H110">
        <f t="shared" ca="1" si="52"/>
        <v>0.58170866133441956</v>
      </c>
      <c r="I110">
        <f t="shared" ca="1" si="52"/>
        <v>2.1535063209204952E-2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v>
      </c>
      <c r="AN110" t="str">
        <f t="shared" ca="1" si="42"/>
        <v>{"dy":11,"sl":8}</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0.49607651804962483</v>
      </c>
      <c r="E111">
        <f t="shared" ca="1" si="52"/>
        <v>4.4766391988000698E-2</v>
      </c>
      <c r="F111">
        <f t="shared" ca="1" si="52"/>
        <v>0.3779151067358536</v>
      </c>
      <c r="G111">
        <f t="shared" ca="1" si="52"/>
        <v>0.2531928517442722</v>
      </c>
      <c r="H111">
        <f t="shared" ca="1" si="52"/>
        <v>0.29214087856686022</v>
      </c>
      <c r="I111">
        <f t="shared" ca="1" si="52"/>
        <v>0.26191367447447722</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v>
      </c>
      <c r="AN111" t="str">
        <f t="shared" ca="1" si="42"/>
        <v>{"dy":11,"sl":9}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0.71675528031422076</v>
      </c>
      <c r="E112">
        <f t="shared" ca="1" si="53"/>
        <v>0.85490014485503407</v>
      </c>
      <c r="F112">
        <f t="shared" ca="1" si="53"/>
        <v>0.44324812959465354</v>
      </c>
      <c r="G112">
        <f t="shared" ca="1" si="53"/>
        <v>0.40361300769581165</v>
      </c>
      <c r="H112">
        <f t="shared" ca="1" si="53"/>
        <v>0.41070133015835775</v>
      </c>
      <c r="I112">
        <f t="shared" ca="1" si="53"/>
        <v>6.3595365845191987E-2</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e">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#VALUE!</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0.96516397501400752</v>
      </c>
      <c r="E113">
        <f t="shared" ca="1" si="53"/>
        <v>0.94917162906269814</v>
      </c>
      <c r="F113">
        <f t="shared" ca="1" si="53"/>
        <v>0.2104146955154278</v>
      </c>
      <c r="G113">
        <f t="shared" ca="1" si="53"/>
        <v>0.26367950106813398</v>
      </c>
      <c r="H113">
        <f t="shared" ca="1" si="53"/>
        <v>0.34636175534139912</v>
      </c>
      <c r="I113">
        <f t="shared" ca="1" si="53"/>
        <v>0.93245073484967622</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485</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0.10695687706445056</v>
      </c>
      <c r="E114">
        <f t="shared" ca="1" si="53"/>
        <v>0.40211356263324149</v>
      </c>
      <c r="F114">
        <f t="shared" ca="1" si="53"/>
        <v>0.70487032584622678</v>
      </c>
      <c r="G114">
        <f t="shared" ca="1" si="53"/>
        <v>0.63593493498986109</v>
      </c>
      <c r="H114">
        <f t="shared" ca="1" si="53"/>
        <v>0.70911267689485824</v>
      </c>
      <c r="I114">
        <f t="shared" ca="1" si="53"/>
        <v>0.43777280274420161</v>
      </c>
      <c r="M114" t="str">
        <f t="shared" ca="1" si="34"/>
        <v>안 지정 캐릭터 PP 영웅등급</v>
      </c>
      <c r="N114">
        <f t="shared" ca="1" si="35"/>
        <v>40211</v>
      </c>
      <c r="O114">
        <f t="shared" ca="1" si="36"/>
        <v>7</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2100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0.2855212996955977</v>
      </c>
      <c r="E115">
        <f t="shared" ca="1" si="53"/>
        <v>9.7707973493112554E-2</v>
      </c>
      <c r="F115">
        <f t="shared" ca="1" si="53"/>
        <v>0.12909768763420104</v>
      </c>
      <c r="G115">
        <f t="shared" ca="1" si="53"/>
        <v>0.99088912909812021</v>
      </c>
      <c r="H115">
        <f t="shared" ca="1" si="53"/>
        <v>0.86076864610087667</v>
      </c>
      <c r="I115">
        <f t="shared" ca="1" si="53"/>
        <v>0.32006925687099852</v>
      </c>
      <c r="M115" t="str">
        <f t="shared" ca="1" si="34"/>
        <v>안 지정 캐릭터 PP 일반등급</v>
      </c>
      <c r="N115">
        <f t="shared" ca="1" si="35"/>
        <v>9770</v>
      </c>
      <c r="O115">
        <f t="shared" ca="1" si="36"/>
        <v>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527</v>
      </c>
      <c r="AD115">
        <v>1</v>
      </c>
      <c r="AE115" t="s">
        <v>129</v>
      </c>
      <c r="AF115">
        <v>189</v>
      </c>
      <c r="AG115">
        <v>119</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전설</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단단한 칼날 메이스</v>
      </c>
      <c r="AL115">
        <v>1</v>
      </c>
      <c r="AM11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v>
      </c>
      <c r="AN115" t="str">
        <f t="shared" ca="1" si="42"/>
        <v>{"dy":12,"sl":3,"tp":"fe","vl":"Equip4401","cn":1,"pt":"DI","pp":189,"pr":119}</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0.98972175034462551</v>
      </c>
      <c r="E116">
        <f t="shared" ca="1" si="53"/>
        <v>0.41694641843439639</v>
      </c>
      <c r="F116">
        <f t="shared" ca="1" si="53"/>
        <v>0.32051203352486801</v>
      </c>
      <c r="G116">
        <f t="shared" ca="1" si="53"/>
        <v>0.18480931194884365</v>
      </c>
      <c r="H116">
        <f t="shared" ca="1" si="53"/>
        <v>0.22577083271506104</v>
      </c>
      <c r="I116">
        <f t="shared" ca="1" si="53"/>
        <v>0.36656001405046734</v>
      </c>
      <c r="M116" t="str">
        <f t="shared" ca="1" si="34"/>
        <v>안 지정 캐릭터 PP 일반등급</v>
      </c>
      <c r="N116">
        <f t="shared" ca="1" si="35"/>
        <v>41694</v>
      </c>
      <c r="O116">
        <f t="shared" ca="1" si="36"/>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357</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0.98940479325319541</v>
      </c>
      <c r="E117">
        <f t="shared" ca="1" si="53"/>
        <v>7.8931915999148838E-2</v>
      </c>
      <c r="F117">
        <f t="shared" ca="1" si="53"/>
        <v>0.53439619737579835</v>
      </c>
      <c r="G117">
        <f t="shared" ca="1" si="53"/>
        <v>0.75705759019553842</v>
      </c>
      <c r="H117">
        <f t="shared" ca="1" si="53"/>
        <v>0.5487089211740459</v>
      </c>
      <c r="I117">
        <f t="shared" ca="1" si="53"/>
        <v>7.6175539225497024E-2</v>
      </c>
      <c r="M117" t="str">
        <f t="shared" ca="1" si="34"/>
        <v>안 지정 캐릭터 PP 일반등급</v>
      </c>
      <c r="N117">
        <f t="shared" ca="1" si="35"/>
        <v>7893</v>
      </c>
      <c r="O117">
        <f t="shared" ca="1" si="36"/>
        <v>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900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125</v>
      </c>
      <c r="Z117">
        <v>1300</v>
      </c>
      <c r="AA117" t="str">
        <f t="shared" ca="1" si="38"/>
        <v>fe</v>
      </c>
      <c r="AB117" t="s">
        <v>82</v>
      </c>
      <c r="AC117" t="s">
        <v>424</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0.4663131292051037</v>
      </c>
      <c r="E118">
        <f t="shared" ca="1" si="53"/>
        <v>0.29728795455018586</v>
      </c>
      <c r="F118">
        <f t="shared" ca="1" si="53"/>
        <v>0.13591336004670562</v>
      </c>
      <c r="G118">
        <f t="shared" ca="1" si="53"/>
        <v>0.97969362987717812</v>
      </c>
      <c r="H118">
        <f t="shared" ca="1" si="53"/>
        <v>0.70447088048411388</v>
      </c>
      <c r="I118">
        <f t="shared" ca="1" si="53"/>
        <v>0.42746637749806526</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425</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v>
      </c>
      <c r="AN118" t="str">
        <f t="shared" ca="1" si="42"/>
        <v>{"dy":12,"sl":6,"tp":"fe","vl":"Equip7201","cn":1,"pt":"GO","pr":9600}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0.37200839873742331</v>
      </c>
      <c r="E119">
        <f t="shared" ca="1" si="53"/>
        <v>9.8757885409884727E-3</v>
      </c>
      <c r="F119">
        <f t="shared" ca="1" si="53"/>
        <v>0.91000393488588172</v>
      </c>
      <c r="G119">
        <f t="shared" ca="1" si="53"/>
        <v>0.44940079214095341</v>
      </c>
      <c r="H119">
        <f t="shared" ca="1" si="53"/>
        <v>0.72544761894240084</v>
      </c>
      <c r="I119">
        <f t="shared" ca="1" si="53"/>
        <v>0.80841623776379101</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360</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0.66431392623473062</v>
      </c>
      <c r="E120">
        <f t="shared" ca="1" si="53"/>
        <v>0.76851733832282121</v>
      </c>
      <c r="F120">
        <f t="shared" ca="1" si="53"/>
        <v>5.833741944509252E-3</v>
      </c>
      <c r="G120">
        <f t="shared" ca="1" si="53"/>
        <v>0.50314556342569128</v>
      </c>
      <c r="H120">
        <f t="shared" ca="1" si="53"/>
        <v>0.30827780260657245</v>
      </c>
      <c r="I120">
        <f t="shared" ca="1" si="53"/>
        <v>0.27975977844453559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0.51552321744973328</v>
      </c>
      <c r="E121">
        <f t="shared" ca="1" si="53"/>
        <v>0.98259830005751247</v>
      </c>
      <c r="F121">
        <f t="shared" ca="1" si="53"/>
        <v>0.90811850297066943</v>
      </c>
      <c r="G121">
        <f t="shared" ca="1" si="53"/>
        <v>0.45984535536296678</v>
      </c>
      <c r="H121">
        <f t="shared" ca="1" si="53"/>
        <v>0.90037446334079718</v>
      </c>
      <c r="I121">
        <f t="shared" ca="1" si="53"/>
        <v>0.96688078503712716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0.14032054480194389</v>
      </c>
      <c r="E122">
        <f t="shared" ca="1" si="54"/>
        <v>5.9823615026893262E-2</v>
      </c>
      <c r="F122">
        <f t="shared" ca="1" si="54"/>
        <v>0.50558970897754052</v>
      </c>
      <c r="G122">
        <f t="shared" ca="1" si="54"/>
        <v>0.2603307177346913</v>
      </c>
      <c r="H122">
        <f t="shared" ca="1" si="54"/>
        <v>0.14208033071805304</v>
      </c>
      <c r="I122">
        <f t="shared" ca="1" si="54"/>
        <v>5.5643050981159625E-2</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426</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0.35467586253558736</v>
      </c>
      <c r="E123">
        <f t="shared" ca="1" si="54"/>
        <v>0.13119289212867868</v>
      </c>
      <c r="F123">
        <f t="shared" ca="1" si="54"/>
        <v>0.84811803038450762</v>
      </c>
      <c r="G123">
        <f t="shared" ca="1" si="54"/>
        <v>0.11668323638728784</v>
      </c>
      <c r="H123">
        <f t="shared" ca="1" si="54"/>
        <v>0.74446747113269163</v>
      </c>
      <c r="I123">
        <f t="shared" ca="1" si="54"/>
        <v>0.4975002538277149</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427</v>
      </c>
      <c r="AD123">
        <v>1</v>
      </c>
      <c r="AE123" t="s">
        <v>125</v>
      </c>
      <c r="AG123">
        <v>1100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v>
      </c>
      <c r="AN123" t="str">
        <f t="shared" ca="1" si="42"/>
        <v>{"dy":13,"sl":1,"tp":"fe","vl":"Equip5101","cn":1,"pt":"GO","pr":1100}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0.93856416297975487</v>
      </c>
      <c r="E124">
        <f t="shared" ca="1" si="54"/>
        <v>0.58987818304069761</v>
      </c>
      <c r="F124">
        <f t="shared" ca="1" si="54"/>
        <v>0.98370832009382925</v>
      </c>
      <c r="G124">
        <f t="shared" ca="1" si="54"/>
        <v>0.78629922314026701</v>
      </c>
      <c r="H124">
        <f t="shared" ca="1" si="54"/>
        <v>0.8685993458831045</v>
      </c>
      <c r="I124">
        <f t="shared" ca="1" si="54"/>
        <v>0.50302166193203979</v>
      </c>
      <c r="M124" t="str">
        <f t="shared" ca="1" si="34"/>
        <v>안 지정 캐릭터 PP 영웅등급</v>
      </c>
      <c r="N124">
        <f t="shared" ca="1" si="35"/>
        <v>58987</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428</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v>
      </c>
      <c r="AN124" t="str">
        <f t="shared" ca="1" si="42"/>
        <v>{"dy":13,"sl":2,"tp":"fe","vl":"Equip0301","cn":1,"pt":"DI","pr":10}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0.57425928691296235</v>
      </c>
      <c r="E125">
        <f t="shared" ca="1" si="54"/>
        <v>0.13151572541979861</v>
      </c>
      <c r="F125">
        <f t="shared" ca="1" si="54"/>
        <v>0.51238858662198705</v>
      </c>
      <c r="G125">
        <f t="shared" ca="1" si="54"/>
        <v>8.0259757323448366E-2</v>
      </c>
      <c r="H125">
        <f t="shared" ca="1" si="54"/>
        <v>0.83718420288504203</v>
      </c>
      <c r="I125">
        <f t="shared" ca="1" si="54"/>
        <v>0.33093211888575191</v>
      </c>
      <c r="M125" t="str">
        <f t="shared" ca="1" si="34"/>
        <v>안 지정 캐릭터 PP 일반등급</v>
      </c>
      <c r="N125">
        <f t="shared" ca="1" si="35"/>
        <v>13151</v>
      </c>
      <c r="O125">
        <f t="shared" ca="1" si="36"/>
        <v>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0.37356589080645242</v>
      </c>
      <c r="E126">
        <f t="shared" ca="1" si="54"/>
        <v>0.71539138014533699</v>
      </c>
      <c r="F126">
        <f t="shared" ca="1" si="54"/>
        <v>0.64282179096567438</v>
      </c>
      <c r="G126">
        <f t="shared" ca="1" si="54"/>
        <v>0.50017008629094017</v>
      </c>
      <c r="H126">
        <f t="shared" ca="1" si="54"/>
        <v>0.2701256205447975</v>
      </c>
      <c r="I126">
        <f t="shared" ca="1" si="54"/>
        <v>0.42393981065469621</v>
      </c>
      <c r="M126" t="str">
        <f t="shared" ca="1" si="34"/>
        <v>안 지정 캐릭터 PP 일반등급</v>
      </c>
      <c r="N126">
        <f t="shared" ca="1" si="35"/>
        <v>71539</v>
      </c>
      <c r="O126">
        <f t="shared" ca="1" si="36"/>
        <v>11</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3300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3.2428658615534012E-2</v>
      </c>
      <c r="E127">
        <f t="shared" ca="1" si="54"/>
        <v>0.75506983027171337</v>
      </c>
      <c r="F127">
        <f t="shared" ca="1" si="54"/>
        <v>0.77143673632956167</v>
      </c>
      <c r="G127">
        <f t="shared" ca="1" si="54"/>
        <v>8.8410927033396591E-3</v>
      </c>
      <c r="H127">
        <f t="shared" ca="1" si="54"/>
        <v>0.87164123636739421</v>
      </c>
      <c r="I127">
        <f t="shared" ca="1" si="54"/>
        <v>0.64345024731172507</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DI</v>
      </c>
      <c r="Q127" t="e">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#VALUE!</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0.56647509765237969</v>
      </c>
      <c r="E128">
        <f t="shared" ca="1" si="54"/>
        <v>0.43637367607914457</v>
      </c>
      <c r="F128">
        <f t="shared" ca="1" si="54"/>
        <v>0.27557325477613925</v>
      </c>
      <c r="G128">
        <f t="shared" ca="1" si="54"/>
        <v>0.69455255986963027</v>
      </c>
      <c r="H128">
        <f t="shared" ca="1" si="54"/>
        <v>0.77908347743526152</v>
      </c>
      <c r="I128">
        <f t="shared" ca="1" si="54"/>
        <v>6.6841119679358907E-2</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0.96555288422818708</v>
      </c>
      <c r="E129">
        <f t="shared" ca="1" si="54"/>
        <v>0.56182319900125766</v>
      </c>
      <c r="F129">
        <f t="shared" ca="1" si="54"/>
        <v>0.86123188804048822</v>
      </c>
      <c r="G129">
        <f t="shared" ca="1" si="54"/>
        <v>0.94367773360857765</v>
      </c>
      <c r="H129">
        <f t="shared" ca="1" si="54"/>
        <v>0.724599673338571</v>
      </c>
      <c r="I129">
        <f t="shared" ca="1" si="54"/>
        <v>0.42895441481366403</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0.12399824789994096</v>
      </c>
      <c r="E130">
        <f t="shared" ca="1" si="54"/>
        <v>0.62178386116530382</v>
      </c>
      <c r="F130">
        <f t="shared" ca="1" si="54"/>
        <v>0.19808434377617168</v>
      </c>
      <c r="G130">
        <f t="shared" ca="1" si="54"/>
        <v>0.78155395448809395</v>
      </c>
      <c r="H130">
        <f t="shared" ca="1" si="54"/>
        <v>0.97822977382899279</v>
      </c>
      <c r="I130">
        <f t="shared" ca="1" si="54"/>
        <v>0.19789359622441993</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0.42086388115561091</v>
      </c>
      <c r="E131">
        <f t="shared" ca="1" si="54"/>
        <v>0.38249518866833465</v>
      </c>
      <c r="F131">
        <f t="shared" ca="1" si="54"/>
        <v>0.62047966373531316</v>
      </c>
      <c r="G131">
        <f t="shared" ca="1" si="54"/>
        <v>0.40816206164133895</v>
      </c>
      <c r="H131">
        <f t="shared" ca="1" si="54"/>
        <v>0.77499285787350891</v>
      </c>
      <c r="I131">
        <f t="shared" ca="1" si="54"/>
        <v>0.5112333348555046</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0.8242850215714248</v>
      </c>
      <c r="E132">
        <f t="shared" ca="1" si="65"/>
        <v>0.1230500110075925</v>
      </c>
      <c r="F132">
        <f t="shared" ca="1" si="65"/>
        <v>0.55713660434368206</v>
      </c>
      <c r="G132">
        <f t="shared" ca="1" si="65"/>
        <v>0.69515006917898847</v>
      </c>
      <c r="H132">
        <f t="shared" ca="1" si="65"/>
        <v>0.77958279525455909</v>
      </c>
      <c r="I132">
        <f t="shared" ca="1" si="65"/>
        <v>0.40939339281109521</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429</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0.47609916494595339</v>
      </c>
      <c r="E133">
        <f t="shared" ca="1" si="65"/>
        <v>0.7921957203508343</v>
      </c>
      <c r="F133">
        <f t="shared" ca="1" si="65"/>
        <v>0.83887876427638985</v>
      </c>
      <c r="G133">
        <f t="shared" ca="1" si="65"/>
        <v>0.57046684339050191</v>
      </c>
      <c r="H133">
        <f t="shared" ca="1" si="65"/>
        <v>0.23443844394351909</v>
      </c>
      <c r="I133">
        <f t="shared" ca="1" si="65"/>
        <v>0.1643645139477985</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430</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v>
      </c>
      <c r="AN133" t="str">
        <f t="shared" ca="1" si="64"/>
        <v>{"dy":14,"sl":1,"tp":"fe","vl":"Equip1001","cn":1,"pt":"GO","pr":800}</v>
      </c>
    </row>
    <row r="134" spans="1:40">
      <c r="A134">
        <v>14</v>
      </c>
      <c r="B134">
        <v>2</v>
      </c>
      <c r="C134">
        <f t="shared" si="55"/>
        <v>0</v>
      </c>
      <c r="D134">
        <f t="shared" ca="1" si="65"/>
        <v>0.85484623032767715</v>
      </c>
      <c r="E134">
        <f t="shared" ca="1" si="65"/>
        <v>0.49735010013085712</v>
      </c>
      <c r="F134">
        <f t="shared" ca="1" si="65"/>
        <v>0.29937317417182463</v>
      </c>
      <c r="G134">
        <f t="shared" ca="1" si="65"/>
        <v>0.39013790076891031</v>
      </c>
      <c r="H134">
        <f t="shared" ca="1" si="65"/>
        <v>0.34574712812927855</v>
      </c>
      <c r="I134">
        <f t="shared" ca="1" si="65"/>
        <v>0.72680323875910591</v>
      </c>
      <c r="M134" t="str">
        <f t="shared" ca="1" si="56"/>
        <v>안 지정 캐릭터 PP 영웅등급</v>
      </c>
      <c r="N134">
        <f t="shared" ca="1" si="57"/>
        <v>49735</v>
      </c>
      <c r="O134">
        <f t="shared" ca="1" si="58"/>
        <v>8</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2400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t="shared" ca="1" si="64"/>
        <v>{"dy":14,"sl":2,"tp":"upn","vl":"33450","cn":11,"pt":"GO","pr":3300}</v>
      </c>
    </row>
    <row r="135" spans="1:40">
      <c r="A135">
        <v>14</v>
      </c>
      <c r="B135">
        <v>3</v>
      </c>
      <c r="C135">
        <f t="shared" si="55"/>
        <v>0</v>
      </c>
      <c r="D135">
        <f t="shared" ca="1" si="65"/>
        <v>0.65904543922003322</v>
      </c>
      <c r="E135">
        <f t="shared" ca="1" si="65"/>
        <v>0.47480386330478153</v>
      </c>
      <c r="F135">
        <f t="shared" ca="1" si="65"/>
        <v>0.32561291581686169</v>
      </c>
      <c r="G135">
        <f t="shared" ca="1" si="65"/>
        <v>8.6056865017052897E-2</v>
      </c>
      <c r="H135">
        <f t="shared" ca="1" si="65"/>
        <v>0.3339102726672315</v>
      </c>
      <c r="I135">
        <f t="shared" ca="1" si="65"/>
        <v>0.40792906043036747</v>
      </c>
      <c r="M135" t="str">
        <f t="shared" ca="1" si="56"/>
        <v>안 지정 캐릭터 PP 일반등급</v>
      </c>
      <c r="N135">
        <f t="shared" ca="1" si="57"/>
        <v>47480</v>
      </c>
      <c r="O135">
        <f t="shared" ca="1" si="58"/>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358</v>
      </c>
      <c r="AD135">
        <v>1</v>
      </c>
      <c r="AE135" t="s">
        <v>125</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v>
      </c>
      <c r="AN135" t="str">
        <f t="shared" ca="1" si="64"/>
        <v>{"dy":14,"sl":3,"tp":"fe","vl":"Equip2302","cn":1,"pt":"GO","pr":7600}</v>
      </c>
    </row>
    <row r="136" spans="1:40">
      <c r="A136">
        <v>14</v>
      </c>
      <c r="B136">
        <v>4</v>
      </c>
      <c r="C136">
        <f t="shared" si="55"/>
        <v>0</v>
      </c>
      <c r="D136">
        <f t="shared" ca="1" si="65"/>
        <v>0.28460440088422034</v>
      </c>
      <c r="E136">
        <f t="shared" ca="1" si="65"/>
        <v>0.51587032512384556</v>
      </c>
      <c r="F136">
        <f t="shared" ca="1" si="65"/>
        <v>0.17101784645892015</v>
      </c>
      <c r="G136">
        <f t="shared" ca="1" si="65"/>
        <v>0.59747538903951303</v>
      </c>
      <c r="H136">
        <f t="shared" ca="1" si="65"/>
        <v>0.22523521591841644</v>
      </c>
      <c r="I136">
        <f t="shared" ca="1" si="65"/>
        <v>3.6656597252365142E-2</v>
      </c>
      <c r="M136" t="str">
        <f t="shared" ca="1" si="56"/>
        <v>안 지정 캐릭터 PP 일반등급</v>
      </c>
      <c r="N136">
        <f t="shared" ca="1" si="57"/>
        <v>51587</v>
      </c>
      <c r="O136">
        <f t="shared" ca="1" si="58"/>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2700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478</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v>
      </c>
      <c r="AN136" t="str">
        <f t="shared" ca="1" si="64"/>
        <v>{"dy":14,"sl":4,"tp":"fe","vl":"Equip0101","cn":1,"pt":"GO","pr":1200}</v>
      </c>
    </row>
    <row r="137" spans="1:40">
      <c r="A137">
        <v>14</v>
      </c>
      <c r="B137">
        <v>5</v>
      </c>
      <c r="C137">
        <f t="shared" si="55"/>
        <v>0</v>
      </c>
      <c r="D137">
        <f t="shared" ca="1" si="65"/>
        <v>0.65489577436810487</v>
      </c>
      <c r="E137">
        <f t="shared" ca="1" si="65"/>
        <v>0.41914157724106582</v>
      </c>
      <c r="F137">
        <f t="shared" ca="1" si="65"/>
        <v>0.23882006634881037</v>
      </c>
      <c r="G137">
        <f t="shared" ca="1" si="65"/>
        <v>0.43914496595470032</v>
      </c>
      <c r="H137">
        <f t="shared" ca="1" si="65"/>
        <v>0.86559469006434309</v>
      </c>
      <c r="I137">
        <f t="shared" ca="1" si="65"/>
        <v>0.36490255649349368</v>
      </c>
      <c r="M137" t="str">
        <f t="shared" ca="1" si="56"/>
        <v>안 지정 캐릭터 PP 영웅등급</v>
      </c>
      <c r="N137">
        <f t="shared" ca="1" si="57"/>
        <v>41914</v>
      </c>
      <c r="O137">
        <f t="shared" ca="1" si="58"/>
        <v>8</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2400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199</v>
      </c>
      <c r="W137">
        <v>1</v>
      </c>
      <c r="X137" t="s">
        <v>125</v>
      </c>
      <c r="Z137">
        <v>3100</v>
      </c>
      <c r="AA137" t="str">
        <f t="shared" ca="1" si="60"/>
        <v>fe</v>
      </c>
      <c r="AB137" t="s">
        <v>82</v>
      </c>
      <c r="AC137" t="s">
        <v>417</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v>
      </c>
      <c r="AN137" t="str">
        <f t="shared" ca="1" si="64"/>
        <v>{"dy":14,"sl":5,"tp":"fe","vl":"Equip4202","cn":1,"pt":"GO","pr":3300}</v>
      </c>
    </row>
    <row r="138" spans="1:40">
      <c r="A138">
        <v>14</v>
      </c>
      <c r="B138">
        <v>6</v>
      </c>
      <c r="C138">
        <f t="shared" si="55"/>
        <v>0</v>
      </c>
      <c r="D138">
        <f t="shared" ca="1" si="65"/>
        <v>0.68420725519871528</v>
      </c>
      <c r="E138">
        <f t="shared" ca="1" si="65"/>
        <v>0.33055102700143446</v>
      </c>
      <c r="F138">
        <f t="shared" ca="1" si="65"/>
        <v>6.8361604799289655E-3</v>
      </c>
      <c r="G138">
        <f t="shared" ca="1" si="65"/>
        <v>0.6839949618310045</v>
      </c>
      <c r="H138">
        <f t="shared" ca="1" si="65"/>
        <v>0.30186260303690682</v>
      </c>
      <c r="I138">
        <f t="shared" ca="1" si="65"/>
        <v>0.84618233439193125</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v>
      </c>
      <c r="AN138" t="str">
        <f t="shared" ca="1" si="64"/>
        <v>{"dy":14,"sl":6,"tp":"uph","vl":"84504","cn":14,"pt":"GO","pr":4200}</v>
      </c>
    </row>
    <row r="139" spans="1:40">
      <c r="A139">
        <v>14</v>
      </c>
      <c r="B139">
        <v>7</v>
      </c>
      <c r="C139">
        <f t="shared" si="55"/>
        <v>0</v>
      </c>
      <c r="D139">
        <f t="shared" ca="1" si="65"/>
        <v>4.8218000495256819E-2</v>
      </c>
      <c r="E139">
        <f t="shared" ca="1" si="65"/>
        <v>0.67734824379156788</v>
      </c>
      <c r="F139">
        <f t="shared" ca="1" si="65"/>
        <v>0.82761340595486876</v>
      </c>
      <c r="G139">
        <f t="shared" ca="1" si="65"/>
        <v>0.51459586680100911</v>
      </c>
      <c r="H139">
        <f t="shared" ca="1" si="65"/>
        <v>7.0260476322725696E-2</v>
      </c>
      <c r="I139">
        <f t="shared" ca="1" si="65"/>
        <v>0.37980560716268663</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431</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v>
      </c>
      <c r="AN139" t="str">
        <f t="shared" ca="1" si="64"/>
        <v>{"dy":14,"sl":7,"tp":"fe","vl":"Equip8002","cn":1,"pt":"GO","pr":5100}</v>
      </c>
    </row>
    <row r="140" spans="1:40">
      <c r="A140">
        <v>14</v>
      </c>
      <c r="B140">
        <v>8</v>
      </c>
      <c r="C140">
        <f t="shared" si="55"/>
        <v>0</v>
      </c>
      <c r="D140">
        <f t="shared" ca="1" si="65"/>
        <v>4.9412089713802509E-2</v>
      </c>
      <c r="E140">
        <f t="shared" ca="1" si="65"/>
        <v>0.99466320153611709</v>
      </c>
      <c r="F140">
        <f t="shared" ca="1" si="65"/>
        <v>0.66301056627966881</v>
      </c>
      <c r="G140">
        <f t="shared" ca="1" si="65"/>
        <v>0.72450934198346606</v>
      </c>
      <c r="H140">
        <f t="shared" ca="1" si="65"/>
        <v>0.38188826186680314</v>
      </c>
      <c r="I140">
        <f t="shared" ca="1" si="65"/>
        <v>0.249302219038536</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fl2</v>
      </c>
      <c r="AB140" t="s">
        <v>88</v>
      </c>
      <c r="AC140" t="s">
        <v>529</v>
      </c>
      <c r="AD140">
        <v>1</v>
      </c>
      <c r="AE140" t="s">
        <v>129</v>
      </c>
      <c r="AF140">
        <v>70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딘즈</v>
      </c>
      <c r="AL140">
        <v>1</v>
      </c>
      <c r="AM14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v>
      </c>
      <c r="AN140" t="str">
        <f t="shared" ca="1" si="64"/>
        <v>{"dy":14,"sl":8,"tp":"fl2","vl":"Actor3022","cn":1,"pt":"DI","pp":70,"pr":49}</v>
      </c>
    </row>
    <row r="141" spans="1:40">
      <c r="A141">
        <v>14</v>
      </c>
      <c r="B141">
        <v>9</v>
      </c>
      <c r="C141">
        <f t="shared" si="55"/>
        <v>0</v>
      </c>
      <c r="D141">
        <f t="shared" ca="1" si="65"/>
        <v>0.57729306797826185</v>
      </c>
      <c r="E141">
        <f t="shared" ca="1" si="65"/>
        <v>0.69284361232670411</v>
      </c>
      <c r="F141">
        <f t="shared" ca="1" si="65"/>
        <v>0.20683027889503103</v>
      </c>
      <c r="G141">
        <f t="shared" ca="1" si="65"/>
        <v>0.26776949713527221</v>
      </c>
      <c r="H141">
        <f t="shared" ca="1" si="65"/>
        <v>0.10709209067339476</v>
      </c>
      <c r="I141">
        <f t="shared" ca="1" si="65"/>
        <v>0.18169937207746079</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529</v>
      </c>
      <c r="AD141">
        <v>1</v>
      </c>
      <c r="AE141" t="s">
        <v>129</v>
      </c>
      <c r="AF141">
        <v>70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딘즈</v>
      </c>
      <c r="AL141">
        <v>1</v>
      </c>
      <c r="AM14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v>
      </c>
      <c r="AN141" t="str">
        <f t="shared" ca="1" si="64"/>
        <v>{"dy":14,"sl":9,"tp":"fl3","vl":"Actor3022","cn":1,"pt":"DI","pp":70,"pr":49}</v>
      </c>
    </row>
    <row r="142" spans="1:40">
      <c r="A142">
        <v>15</v>
      </c>
      <c r="B142">
        <v>0</v>
      </c>
      <c r="C142">
        <f t="shared" si="55"/>
        <v>0</v>
      </c>
      <c r="D142">
        <f t="shared" ref="D142:I151" ca="1" si="66">RAND()</f>
        <v>0.72924687122479115</v>
      </c>
      <c r="E142">
        <f t="shared" ca="1" si="66"/>
        <v>0.11037919429592435</v>
      </c>
      <c r="F142">
        <f t="shared" ca="1" si="66"/>
        <v>0.96539021314561535</v>
      </c>
      <c r="G142">
        <f t="shared" ca="1" si="66"/>
        <v>0.41184483334603483</v>
      </c>
      <c r="H142">
        <f t="shared" ca="1" si="66"/>
        <v>0.19855668665242732</v>
      </c>
      <c r="I142">
        <f t="shared" ca="1" si="66"/>
        <v>0.4944187270575694</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e">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#VALUE!</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v>
      </c>
      <c r="AN142" t="str">
        <f t="shared" ca="1" si="64"/>
        <v>{"dy":15,"sl":0,"tp":"fe","vl":"Equip0102","cn":1,"pt":"GO","pr":1100}</v>
      </c>
    </row>
    <row r="143" spans="1:40">
      <c r="A143">
        <v>15</v>
      </c>
      <c r="B143">
        <v>1</v>
      </c>
      <c r="C143">
        <f t="shared" si="55"/>
        <v>0</v>
      </c>
      <c r="D143">
        <f t="shared" ca="1" si="66"/>
        <v>0.42969208529086922</v>
      </c>
      <c r="E143">
        <f t="shared" ca="1" si="66"/>
        <v>0.59640039113862287</v>
      </c>
      <c r="F143">
        <f t="shared" ca="1" si="66"/>
        <v>0.66109434913905218</v>
      </c>
      <c r="G143">
        <f t="shared" ca="1" si="66"/>
        <v>0.4754306981663754</v>
      </c>
      <c r="H143">
        <f t="shared" ca="1" si="66"/>
        <v>0.26404172372255452</v>
      </c>
      <c r="I143">
        <f t="shared" ca="1" si="66"/>
        <v>0.43479328467146849</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v>
      </c>
      <c r="AN143" t="str">
        <f t="shared" ca="1" si="64"/>
        <v>{"dy":15,"sl":1,"tp":"upn","vl":"69684","cn":12,"pt":"GO","pr":3600}</v>
      </c>
    </row>
    <row r="144" spans="1:40">
      <c r="A144">
        <v>15</v>
      </c>
      <c r="B144">
        <v>2</v>
      </c>
      <c r="C144">
        <f t="shared" si="55"/>
        <v>0</v>
      </c>
      <c r="D144">
        <f t="shared" ca="1" si="66"/>
        <v>0.40713757011736329</v>
      </c>
      <c r="E144">
        <f t="shared" ca="1" si="66"/>
        <v>0.56552991163165423</v>
      </c>
      <c r="F144">
        <f t="shared" ca="1" si="66"/>
        <v>4.7684901189744888E-2</v>
      </c>
      <c r="G144">
        <f t="shared" ca="1" si="66"/>
        <v>0.27503916046964716</v>
      </c>
      <c r="H144">
        <f t="shared" ca="1" si="66"/>
        <v>0.32645492940892984</v>
      </c>
      <c r="I144">
        <f t="shared" ca="1" si="66"/>
        <v>0.69706686343367597</v>
      </c>
      <c r="M144" t="str">
        <f t="shared" ca="1" si="56"/>
        <v>안 지정 캐릭터 PP 영웅등급</v>
      </c>
      <c r="N144">
        <f t="shared" ca="1" si="57"/>
        <v>56552</v>
      </c>
      <c r="O144">
        <f t="shared" ca="1" si="58"/>
        <v>9</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2700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0.2109518229972438</v>
      </c>
      <c r="E145">
        <f t="shared" ca="1" si="66"/>
        <v>0.94294849649765078</v>
      </c>
      <c r="F145">
        <f t="shared" ca="1" si="66"/>
        <v>0.72633428482791274</v>
      </c>
      <c r="G145">
        <f t="shared" ca="1" si="66"/>
        <v>0.37554006174679666</v>
      </c>
      <c r="H145">
        <f t="shared" ca="1" si="66"/>
        <v>0.12227360071761961</v>
      </c>
      <c r="I145">
        <f t="shared" ca="1" si="66"/>
        <v>0.16093560560358566</v>
      </c>
      <c r="M145" t="str">
        <f t="shared" ca="1" si="56"/>
        <v>안 지정 캐릭터 PP 영웅등급</v>
      </c>
      <c r="N145">
        <f t="shared" ca="1" si="57"/>
        <v>94294</v>
      </c>
      <c r="O145">
        <f t="shared" ca="1" si="58"/>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4200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0.36917357175634491</v>
      </c>
      <c r="E146">
        <f t="shared" ca="1" si="66"/>
        <v>0.65877081134301319</v>
      </c>
      <c r="F146">
        <f t="shared" ca="1" si="66"/>
        <v>0.21969136891179664</v>
      </c>
      <c r="G146">
        <f t="shared" ca="1" si="66"/>
        <v>0.74311402703462104</v>
      </c>
      <c r="H146">
        <f t="shared" ca="1" si="66"/>
        <v>0.89294329768281966</v>
      </c>
      <c r="I146">
        <f t="shared" ca="1" si="66"/>
        <v>0.84467028638283947</v>
      </c>
      <c r="M146" t="str">
        <f t="shared" ca="1" si="56"/>
        <v>안 지정 캐릭터 PP 일반등급</v>
      </c>
      <c r="N146">
        <f t="shared" ca="1" si="57"/>
        <v>65877</v>
      </c>
      <c r="O146">
        <f t="shared" ca="1" si="58"/>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528</v>
      </c>
      <c r="AD146">
        <v>1</v>
      </c>
      <c r="AE146" t="s">
        <v>129</v>
      </c>
      <c r="AF146">
        <v>193</v>
      </c>
      <c r="AG146">
        <v>79</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전설</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유물 약탈자</v>
      </c>
      <c r="AL146">
        <v>1</v>
      </c>
      <c r="AM14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v>
      </c>
      <c r="AN146" t="str">
        <f t="shared" ca="1" si="64"/>
        <v>{"dy":15,"sl":4,"tp":"fe","vl":"Equip0402","cn":1,"pt":"DI","pp":193,"pr":79}</v>
      </c>
    </row>
    <row r="147" spans="1:40">
      <c r="A147">
        <v>15</v>
      </c>
      <c r="B147">
        <v>5</v>
      </c>
      <c r="C147">
        <f t="shared" si="55"/>
        <v>0</v>
      </c>
      <c r="D147">
        <f t="shared" ca="1" si="66"/>
        <v>0.60639245778658502</v>
      </c>
      <c r="E147">
        <f t="shared" ca="1" si="66"/>
        <v>0.27404846917588932</v>
      </c>
      <c r="F147">
        <f t="shared" ca="1" si="66"/>
        <v>0.73237547925489033</v>
      </c>
      <c r="G147">
        <f t="shared" ca="1" si="66"/>
        <v>0.61766636141051234</v>
      </c>
      <c r="H147">
        <f t="shared" ca="1" si="66"/>
        <v>0.61333021116390329</v>
      </c>
      <c r="I147">
        <f t="shared" ca="1" si="66"/>
        <v>0.63095966200834253</v>
      </c>
      <c r="M147" t="str">
        <f t="shared" ca="1" si="56"/>
        <v>안 지정 캐릭터 PP 영웅등급</v>
      </c>
      <c r="N147">
        <f t="shared" ca="1" si="57"/>
        <v>27404</v>
      </c>
      <c r="O147">
        <f t="shared" ca="1" si="58"/>
        <v>6</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1800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v>
      </c>
      <c r="AN147" t="str">
        <f t="shared" ca="1" si="64"/>
        <v>{"dy":15,"sl":5,"tp":"uph","vl":"70085","cn":10,"pt":"GO","pr":3000}</v>
      </c>
    </row>
    <row r="148" spans="1:40">
      <c r="A148">
        <v>15</v>
      </c>
      <c r="B148">
        <v>6</v>
      </c>
      <c r="C148">
        <f t="shared" si="55"/>
        <v>0</v>
      </c>
      <c r="D148">
        <f t="shared" ca="1" si="66"/>
        <v>0.95494599168341865</v>
      </c>
      <c r="E148">
        <f t="shared" ca="1" si="66"/>
        <v>0.76031333938759837</v>
      </c>
      <c r="F148">
        <f t="shared" ca="1" si="66"/>
        <v>5.0179405851105807E-2</v>
      </c>
      <c r="G148">
        <f t="shared" ca="1" si="66"/>
        <v>0.40460554797158188</v>
      </c>
      <c r="H148">
        <f t="shared" ca="1" si="66"/>
        <v>2.4641732953088691E-2</v>
      </c>
      <c r="I148">
        <f t="shared" ca="1" si="66"/>
        <v>0.94216532422881571</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195</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v>
      </c>
      <c r="AN148" t="str">
        <f t="shared" ca="1" si="64"/>
        <v>{"dy":15,"sl":6,"tp":"fe","vl":"Equip7302","cn":1,"pt":"GO","pr":22400}</v>
      </c>
    </row>
    <row r="149" spans="1:40">
      <c r="A149">
        <v>15</v>
      </c>
      <c r="B149">
        <v>7</v>
      </c>
      <c r="C149">
        <f t="shared" si="55"/>
        <v>0</v>
      </c>
      <c r="D149">
        <f t="shared" ca="1" si="66"/>
        <v>0.20009736390842958</v>
      </c>
      <c r="E149">
        <f t="shared" ca="1" si="66"/>
        <v>0.57261565297471995</v>
      </c>
      <c r="F149">
        <f t="shared" ca="1" si="66"/>
        <v>0.87758789707982865</v>
      </c>
      <c r="G149">
        <f t="shared" ca="1" si="66"/>
        <v>0.83149859870868181</v>
      </c>
      <c r="H149">
        <f t="shared" ca="1" si="66"/>
        <v>0.3909725015799268</v>
      </c>
      <c r="I149">
        <f t="shared" ca="1" si="66"/>
        <v>0.20690280388546389</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7.0113790970758094E-2</v>
      </c>
      <c r="E150">
        <f t="shared" ca="1" si="66"/>
        <v>0.57729681519129017</v>
      </c>
      <c r="F150">
        <f t="shared" ca="1" si="66"/>
        <v>0.3257631881933043</v>
      </c>
      <c r="G150">
        <f t="shared" ca="1" si="66"/>
        <v>0.59646290633097843</v>
      </c>
      <c r="H150">
        <f t="shared" ca="1" si="66"/>
        <v>0.39581046169695633</v>
      </c>
      <c r="I150">
        <f t="shared" ca="1" si="66"/>
        <v>0.26364435131955832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v>
      </c>
      <c r="AN150" t="str">
        <f t="shared" ca="1" si="64"/>
        <v>{"dy":15,"sl":8}</v>
      </c>
    </row>
    <row r="151" spans="1:40">
      <c r="A151">
        <v>15</v>
      </c>
      <c r="B151">
        <v>9</v>
      </c>
      <c r="C151">
        <f t="shared" si="55"/>
        <v>0</v>
      </c>
      <c r="D151">
        <f t="shared" ca="1" si="66"/>
        <v>0.13026099623172294</v>
      </c>
      <c r="E151">
        <f t="shared" ca="1" si="66"/>
        <v>0.10964988049738666</v>
      </c>
      <c r="F151">
        <f t="shared" ca="1" si="66"/>
        <v>0.30459216316746973</v>
      </c>
      <c r="G151">
        <f t="shared" ca="1" si="66"/>
        <v>0.30006000512915343</v>
      </c>
      <c r="H151">
        <f t="shared" ca="1" si="66"/>
        <v>0.63878720687246182</v>
      </c>
      <c r="I151">
        <f t="shared" ca="1" si="66"/>
        <v>0.8855546014533997</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0.44175428366765312</v>
      </c>
      <c r="E152">
        <f t="shared" ca="1" si="67"/>
        <v>3.2119975049054061E-2</v>
      </c>
      <c r="F152">
        <f t="shared" ca="1" si="67"/>
        <v>0.97326223701581638</v>
      </c>
      <c r="G152">
        <f t="shared" ca="1" si="67"/>
        <v>0.94773347877351044</v>
      </c>
      <c r="H152">
        <f t="shared" ca="1" si="67"/>
        <v>0.13387026787986478</v>
      </c>
      <c r="I152">
        <f t="shared" ca="1" si="67"/>
        <v>7.0265982210945488E-2</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204</v>
      </c>
      <c r="W152">
        <v>1</v>
      </c>
      <c r="X152" t="s">
        <v>125</v>
      </c>
      <c r="Z152">
        <v>3400</v>
      </c>
      <c r="AA152" t="str">
        <f t="shared" ca="1" si="60"/>
        <v>fe</v>
      </c>
      <c r="AB152" t="s">
        <v>82</v>
      </c>
      <c r="AC152" t="s">
        <v>376</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v>
      </c>
      <c r="AN152" t="str">
        <f t="shared" ca="1" si="64"/>
        <v>{"dy":16,"sl":0,"tp":"fe","vl":"Equip2202","cn":1,"pt":"GO","pr":3400}</v>
      </c>
    </row>
    <row r="153" spans="1:40">
      <c r="A153">
        <v>16</v>
      </c>
      <c r="B153">
        <v>1</v>
      </c>
      <c r="C153">
        <f t="shared" si="55"/>
        <v>0</v>
      </c>
      <c r="D153">
        <f t="shared" ca="1" si="67"/>
        <v>0.12945184075355776</v>
      </c>
      <c r="E153">
        <f t="shared" ca="1" si="67"/>
        <v>0.33400650304482948</v>
      </c>
      <c r="F153">
        <f t="shared" ca="1" si="67"/>
        <v>0.91177857857976485</v>
      </c>
      <c r="G153">
        <f t="shared" ca="1" si="67"/>
        <v>0.72046876941228322</v>
      </c>
      <c r="H153">
        <f t="shared" ca="1" si="67"/>
        <v>1.4466005568702034E-2</v>
      </c>
      <c r="I153">
        <f t="shared" ca="1" si="67"/>
        <v>0.45094004485669781</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178</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v>
      </c>
      <c r="AN153" t="str">
        <f t="shared" ca="1" si="64"/>
        <v>{"dy":16,"sl":1,"tp":"fe","vl":"Equip3102","cn":1,"pt":"GO","pr":1200}</v>
      </c>
    </row>
    <row r="154" spans="1:40">
      <c r="A154">
        <v>16</v>
      </c>
      <c r="B154">
        <v>2</v>
      </c>
      <c r="C154">
        <f t="shared" si="55"/>
        <v>0</v>
      </c>
      <c r="D154">
        <f t="shared" ca="1" si="67"/>
        <v>0.26668633388565322</v>
      </c>
      <c r="E154">
        <f t="shared" ca="1" si="67"/>
        <v>0.76515402194856907</v>
      </c>
      <c r="F154">
        <f t="shared" ca="1" si="67"/>
        <v>0.10189475273785364</v>
      </c>
      <c r="G154">
        <f t="shared" ca="1" si="67"/>
        <v>0.51008401342106469</v>
      </c>
      <c r="H154">
        <f t="shared" ca="1" si="67"/>
        <v>0.53866239484533951</v>
      </c>
      <c r="I154">
        <f t="shared" ca="1" si="67"/>
        <v>0.66370077231014757</v>
      </c>
      <c r="M154" t="str">
        <f t="shared" ca="1" si="56"/>
        <v>안 지정 캐릭터 PP 영웅등급</v>
      </c>
      <c r="N154">
        <f t="shared" ca="1" si="57"/>
        <v>76515</v>
      </c>
      <c r="O154">
        <f t="shared" ca="1" si="58"/>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3600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uph</v>
      </c>
      <c r="AB154" t="s">
        <v>91</v>
      </c>
      <c r="AC154">
        <v>11315</v>
      </c>
      <c r="AD154">
        <v>11</v>
      </c>
      <c r="AE154" t="s">
        <v>357</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v>
      </c>
      <c r="AN154" t="str">
        <f t="shared" ca="1" si="64"/>
        <v>{"dy":16,"sl":2,"tp":"uph","vl":"11315","cn":11,"pt":"DI","pr":3}</v>
      </c>
    </row>
    <row r="155" spans="1:40">
      <c r="A155">
        <v>16</v>
      </c>
      <c r="B155">
        <v>3</v>
      </c>
      <c r="C155">
        <f t="shared" si="55"/>
        <v>0</v>
      </c>
      <c r="D155">
        <f t="shared" ca="1" si="67"/>
        <v>0.89999993056433414</v>
      </c>
      <c r="E155">
        <f t="shared" ca="1" si="67"/>
        <v>0.25696969176520368</v>
      </c>
      <c r="F155">
        <f t="shared" ca="1" si="67"/>
        <v>0.17543971100513345</v>
      </c>
      <c r="G155">
        <f t="shared" ca="1" si="67"/>
        <v>0.36109120559667429</v>
      </c>
      <c r="H155">
        <f t="shared" ca="1" si="67"/>
        <v>0.34926463231565708</v>
      </c>
      <c r="I155">
        <f t="shared" ca="1" si="67"/>
        <v>0.94096556308677382</v>
      </c>
      <c r="M155" t="str">
        <f t="shared" ca="1" si="56"/>
        <v>안 지정 캐릭터 PP 일반등급</v>
      </c>
      <c r="N155">
        <f t="shared" ca="1" si="57"/>
        <v>25696</v>
      </c>
      <c r="O155">
        <f t="shared" ca="1" si="58"/>
        <v>6</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1800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433</v>
      </c>
      <c r="AD155">
        <v>1</v>
      </c>
      <c r="AE155" t="s">
        <v>125</v>
      </c>
      <c r="AG155">
        <v>1100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v>
      </c>
      <c r="AN155" t="str">
        <f t="shared" ca="1" si="64"/>
        <v>{"dy":16,"sl":3,"tp":"fe","vl":"Equip1101","cn":1,"pt":"GO","pr":1100}</v>
      </c>
    </row>
    <row r="156" spans="1:40">
      <c r="A156">
        <v>16</v>
      </c>
      <c r="B156">
        <v>4</v>
      </c>
      <c r="C156">
        <f t="shared" si="55"/>
        <v>0</v>
      </c>
      <c r="D156">
        <f t="shared" ca="1" si="67"/>
        <v>0.48870395020508262</v>
      </c>
      <c r="E156">
        <f t="shared" ca="1" si="67"/>
        <v>0.84155266402314344</v>
      </c>
      <c r="F156">
        <f t="shared" ca="1" si="67"/>
        <v>0.21513794355451821</v>
      </c>
      <c r="G156">
        <f t="shared" ca="1" si="67"/>
        <v>0.81469208616785482</v>
      </c>
      <c r="H156">
        <f t="shared" ca="1" si="67"/>
        <v>0.9824354198405949</v>
      </c>
      <c r="I156">
        <f t="shared" ca="1" si="67"/>
        <v>0.85981354486125428</v>
      </c>
      <c r="M156" t="str">
        <f t="shared" ca="1" si="56"/>
        <v>안 지정 캐릭터 PP 일반등급</v>
      </c>
      <c r="N156">
        <f t="shared" ca="1" si="57"/>
        <v>84155</v>
      </c>
      <c r="O156">
        <f t="shared" ca="1" si="58"/>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t="shared" ca="1" si="64"/>
        <v>{"dy":16,"sl":4,"tp":"upn","vl":"83631","cn":6,"pt":"GO","pr":1800}</v>
      </c>
    </row>
    <row r="157" spans="1:40">
      <c r="A157">
        <v>16</v>
      </c>
      <c r="B157">
        <v>5</v>
      </c>
      <c r="C157">
        <f t="shared" si="55"/>
        <v>0</v>
      </c>
      <c r="D157">
        <f t="shared" ca="1" si="67"/>
        <v>0.19807693160974515</v>
      </c>
      <c r="E157">
        <f t="shared" ca="1" si="67"/>
        <v>0.16002779834877201</v>
      </c>
      <c r="F157">
        <f t="shared" ca="1" si="67"/>
        <v>0.66009642457022</v>
      </c>
      <c r="G157">
        <f t="shared" ca="1" si="67"/>
        <v>0.25730165286993301</v>
      </c>
      <c r="H157">
        <f t="shared" ca="1" si="67"/>
        <v>0.36908331149279217</v>
      </c>
      <c r="I157">
        <f t="shared" ca="1" si="67"/>
        <v>0.60380073870034345</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187</v>
      </c>
      <c r="W157">
        <v>1</v>
      </c>
      <c r="X157" t="s">
        <v>125</v>
      </c>
      <c r="Z157">
        <v>7900</v>
      </c>
      <c r="AA157" t="str">
        <f t="shared" ca="1" si="60"/>
        <v>fe</v>
      </c>
      <c r="AB157" t="s">
        <v>82</v>
      </c>
      <c r="AC157" t="s">
        <v>434</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t="shared" ca="1" si="64"/>
        <v>{"dy":16,"sl":5,"tp":"fe","vl":"Equip5201","cn":1,"pt":"GO","pr":2700}</v>
      </c>
    </row>
    <row r="158" spans="1:40">
      <c r="A158">
        <v>16</v>
      </c>
      <c r="B158">
        <v>6</v>
      </c>
      <c r="C158">
        <f t="shared" si="55"/>
        <v>0</v>
      </c>
      <c r="D158">
        <f t="shared" ca="1" si="67"/>
        <v>0.6345668907797779</v>
      </c>
      <c r="E158">
        <f t="shared" ca="1" si="67"/>
        <v>5.5064489962228791E-2</v>
      </c>
      <c r="F158">
        <f t="shared" ca="1" si="67"/>
        <v>0.82598471138557628</v>
      </c>
      <c r="G158">
        <f t="shared" ca="1" si="67"/>
        <v>0.99637433377191365</v>
      </c>
      <c r="H158">
        <f t="shared" ca="1" si="67"/>
        <v>0.92356887239406293</v>
      </c>
      <c r="I158">
        <f t="shared" ca="1" si="67"/>
        <v>0.4309205231255997</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t="shared" ca="1" si="64"/>
        <v>{"dy":16,"sl":6,"tp":"uph","vl":"85863","cn":14,"pt":"GO","pr":4200}</v>
      </c>
    </row>
    <row r="159" spans="1:40">
      <c r="A159">
        <v>16</v>
      </c>
      <c r="B159">
        <v>7</v>
      </c>
      <c r="C159">
        <f t="shared" si="55"/>
        <v>0</v>
      </c>
      <c r="D159">
        <f t="shared" ca="1" si="67"/>
        <v>0.87676349420668731</v>
      </c>
      <c r="E159">
        <f t="shared" ca="1" si="67"/>
        <v>0.37568598661665553</v>
      </c>
      <c r="F159">
        <f t="shared" ca="1" si="67"/>
        <v>0.62084919407099592</v>
      </c>
      <c r="G159">
        <f t="shared" ca="1" si="67"/>
        <v>0.73614055343698681</v>
      </c>
      <c r="H159">
        <f t="shared" ca="1" si="67"/>
        <v>0.26638846794480842</v>
      </c>
      <c r="I159">
        <f t="shared" ca="1" si="67"/>
        <v>0.27364569554052964</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432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t="shared" ca="1" si="64"/>
        <v>{"dy":16,"sl":7,"tp":"fe","vl":"Equip6202","cn":1,"pt":"GO","pr":9600}</v>
      </c>
    </row>
    <row r="160" spans="1:40">
      <c r="A160">
        <v>16</v>
      </c>
      <c r="B160">
        <v>8</v>
      </c>
      <c r="C160">
        <f t="shared" si="55"/>
        <v>0</v>
      </c>
      <c r="D160">
        <f t="shared" ca="1" si="67"/>
        <v>0.74345163541514259</v>
      </c>
      <c r="E160">
        <f t="shared" ca="1" si="67"/>
        <v>0.34549118453764915</v>
      </c>
      <c r="F160">
        <f t="shared" ca="1" si="67"/>
        <v>0.62022001990145703</v>
      </c>
      <c r="G160">
        <f t="shared" ca="1" si="67"/>
        <v>0.40350011464213298</v>
      </c>
      <c r="H160">
        <f t="shared" ca="1" si="67"/>
        <v>0.33071038256990082</v>
      </c>
      <c r="I160">
        <f t="shared" ca="1" si="67"/>
        <v>0.73758406115684827</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t="shared" ca="1" si="64"/>
        <v>{"dy":16,"sl":8}</v>
      </c>
    </row>
    <row r="161" spans="1:40">
      <c r="A161">
        <v>16</v>
      </c>
      <c r="B161">
        <v>9</v>
      </c>
      <c r="C161">
        <f t="shared" si="55"/>
        <v>0</v>
      </c>
      <c r="D161">
        <f t="shared" ca="1" si="67"/>
        <v>0.68138105270044769</v>
      </c>
      <c r="E161">
        <f t="shared" ca="1" si="67"/>
        <v>0.11440841690743264</v>
      </c>
      <c r="F161">
        <f t="shared" ca="1" si="67"/>
        <v>2.7566471941967596E-2</v>
      </c>
      <c r="G161">
        <f t="shared" ca="1" si="67"/>
        <v>0.15240367390810439</v>
      </c>
      <c r="H161">
        <f t="shared" ca="1" si="67"/>
        <v>0.73881613632991583</v>
      </c>
      <c r="I161">
        <f t="shared" ca="1" si="67"/>
        <v>2.719613993913661E-2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t="shared" ca="1" si="64"/>
        <v>{"dy":16,"sl":9}</v>
      </c>
    </row>
    <row r="162" spans="1:40">
      <c r="A162">
        <v>17</v>
      </c>
      <c r="B162">
        <v>0</v>
      </c>
      <c r="C162">
        <f t="shared" si="55"/>
        <v>0</v>
      </c>
      <c r="D162">
        <f t="shared" ref="D162:I171" ca="1" si="68">RAND()</f>
        <v>0.3004515063612675</v>
      </c>
      <c r="E162">
        <f t="shared" ca="1" si="68"/>
        <v>0.37294973976569701</v>
      </c>
      <c r="F162">
        <f t="shared" ca="1" si="68"/>
        <v>0.4962756467365087</v>
      </c>
      <c r="G162">
        <f t="shared" ca="1" si="68"/>
        <v>0.23574988153338194</v>
      </c>
      <c r="H162">
        <f t="shared" ca="1" si="68"/>
        <v>0.67646456918094744</v>
      </c>
      <c r="I162">
        <f t="shared" ca="1" si="68"/>
        <v>0.18692623084628035</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187</v>
      </c>
      <c r="W162">
        <v>1</v>
      </c>
      <c r="X162" t="s">
        <v>125</v>
      </c>
      <c r="Z162">
        <v>8300</v>
      </c>
      <c r="AA162" t="str">
        <f t="shared" ca="1" si="60"/>
        <v>fe</v>
      </c>
      <c r="AB162" t="s">
        <v>82</v>
      </c>
      <c r="AC162" t="s">
        <v>113</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t="shared" ca="1" si="64"/>
        <v>{"dy":17,"sl":0,"tp":"fe","vl":"Equip0102","cn":1,"pt":"GO","pr":1000}</v>
      </c>
    </row>
    <row r="163" spans="1:40">
      <c r="A163">
        <v>17</v>
      </c>
      <c r="B163">
        <v>1</v>
      </c>
      <c r="C163">
        <f t="shared" si="55"/>
        <v>0</v>
      </c>
      <c r="D163">
        <f t="shared" ca="1" si="68"/>
        <v>0.72171958630985078</v>
      </c>
      <c r="E163">
        <f t="shared" ca="1" si="68"/>
        <v>0.44067653935078444</v>
      </c>
      <c r="F163">
        <f t="shared" ca="1" si="68"/>
        <v>0.62455634909474467</v>
      </c>
      <c r="G163">
        <f t="shared" ca="1" si="68"/>
        <v>0.43533259506480193</v>
      </c>
      <c r="H163">
        <f t="shared" ca="1" si="68"/>
        <v>0.29924441887704611</v>
      </c>
      <c r="I163">
        <f t="shared" ca="1" si="68"/>
        <v>0.26778617204891797</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t="shared" ca="1" si="64"/>
        <v>{"dy":17,"sl":1,"tp":"upn","vl":"24840","cn":7,"pt":"GO","pr":2100}</v>
      </c>
    </row>
    <row r="164" spans="1:40">
      <c r="A164">
        <v>17</v>
      </c>
      <c r="B164">
        <v>2</v>
      </c>
      <c r="C164">
        <f t="shared" si="55"/>
        <v>0</v>
      </c>
      <c r="D164">
        <f t="shared" ca="1" si="68"/>
        <v>0.55909168904301731</v>
      </c>
      <c r="E164">
        <f t="shared" ca="1" si="68"/>
        <v>0.33517808589039122</v>
      </c>
      <c r="F164">
        <f t="shared" ca="1" si="68"/>
        <v>0.70581033430791817</v>
      </c>
      <c r="G164">
        <f t="shared" ca="1" si="68"/>
        <v>0.19029565313755958</v>
      </c>
      <c r="H164">
        <f t="shared" ca="1" si="68"/>
        <v>0.72655370339703451</v>
      </c>
      <c r="I164">
        <f t="shared" ca="1" si="68"/>
        <v>0.63209923521037925</v>
      </c>
      <c r="M164" t="str">
        <f t="shared" ca="1" si="56"/>
        <v>안 지정 캐릭터 PP 영웅등급</v>
      </c>
      <c r="N164">
        <f t="shared" ca="1" si="57"/>
        <v>33517</v>
      </c>
      <c r="O164">
        <f t="shared" ca="1" si="58"/>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359</v>
      </c>
      <c r="AD164">
        <v>1</v>
      </c>
      <c r="AE164" t="s">
        <v>380</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t="shared" ca="1" si="64"/>
        <v>{"dy":17,"sl":2,"tp":"fe","vl":"Equip1202","cn":1,"pt":"GO","pr":3300}</v>
      </c>
    </row>
    <row r="165" spans="1:40">
      <c r="A165">
        <v>17</v>
      </c>
      <c r="B165">
        <v>3</v>
      </c>
      <c r="C165">
        <f t="shared" si="55"/>
        <v>0</v>
      </c>
      <c r="D165">
        <f t="shared" ca="1" si="68"/>
        <v>4.262778631558295E-2</v>
      </c>
      <c r="E165">
        <f t="shared" ca="1" si="68"/>
        <v>0.15042508654008746</v>
      </c>
      <c r="F165">
        <f t="shared" ca="1" si="68"/>
        <v>0.13457981260803686</v>
      </c>
      <c r="G165">
        <f t="shared" ca="1" si="68"/>
        <v>0.2976236023085832</v>
      </c>
      <c r="H165">
        <f t="shared" ca="1" si="68"/>
        <v>0.51896490428226627</v>
      </c>
      <c r="I165">
        <f t="shared" ca="1" si="68"/>
        <v>0.63514772969297695</v>
      </c>
      <c r="M165" t="str">
        <f t="shared" ca="1" si="56"/>
        <v>안 지정 캐릭터 PP 영웅등급</v>
      </c>
      <c r="N165">
        <f t="shared" ca="1" si="57"/>
        <v>15042</v>
      </c>
      <c r="O165">
        <f t="shared" ca="1" si="58"/>
        <v>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377</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t="shared" ca="1" si="64"/>
        <v>{"dy":17,"sl":3,"tp":"uph","vl":"86575","cn":14,"pt":"DI","pr":4}</v>
      </c>
    </row>
    <row r="166" spans="1:40">
      <c r="A166">
        <v>17</v>
      </c>
      <c r="B166">
        <v>4</v>
      </c>
      <c r="C166">
        <f t="shared" si="55"/>
        <v>0</v>
      </c>
      <c r="D166">
        <f t="shared" ca="1" si="68"/>
        <v>0.19690892273285854</v>
      </c>
      <c r="E166">
        <f t="shared" ca="1" si="68"/>
        <v>0.77744008019961852</v>
      </c>
      <c r="F166">
        <f t="shared" ca="1" si="68"/>
        <v>0.40019540454847591</v>
      </c>
      <c r="G166">
        <f t="shared" ca="1" si="68"/>
        <v>0.70576506249629944</v>
      </c>
      <c r="H166">
        <f t="shared" ca="1" si="68"/>
        <v>5.3456294570330187E-2</v>
      </c>
      <c r="I166">
        <f t="shared" ca="1" si="68"/>
        <v>3.064631979574084E-2</v>
      </c>
      <c r="M166" t="str">
        <f t="shared" ca="1" si="56"/>
        <v>안 지정 캐릭터 PP 일반등급</v>
      </c>
      <c r="N166">
        <f t="shared" ca="1" si="57"/>
        <v>77744</v>
      </c>
      <c r="O166">
        <f t="shared" ca="1" si="58"/>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3600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375</v>
      </c>
      <c r="AD166">
        <v>1</v>
      </c>
      <c r="AE166" t="s">
        <v>125</v>
      </c>
      <c r="AG166">
        <v>3100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t="shared" ca="1" si="64"/>
        <v>{"dy":17,"sl":4,"tp":"fe","vl":"Equip6101","cn":1,"pt":"GO","pr":3100}</v>
      </c>
    </row>
    <row r="167" spans="1:40">
      <c r="A167">
        <v>17</v>
      </c>
      <c r="B167">
        <v>5</v>
      </c>
      <c r="C167">
        <f t="shared" si="55"/>
        <v>0</v>
      </c>
      <c r="D167">
        <f t="shared" ca="1" si="68"/>
        <v>0.49595999510797506</v>
      </c>
      <c r="E167">
        <f t="shared" ca="1" si="68"/>
        <v>0.95174175701009678</v>
      </c>
      <c r="F167">
        <f t="shared" ca="1" si="68"/>
        <v>0.94736036336113016</v>
      </c>
      <c r="G167">
        <f t="shared" ca="1" si="68"/>
        <v>0.78232263204927155</v>
      </c>
      <c r="H167">
        <f t="shared" ca="1" si="68"/>
        <v>0.66465065108304155</v>
      </c>
      <c r="I167">
        <f t="shared" ca="1" si="68"/>
        <v>0.63978477072494422</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t="shared" ca="1" si="64"/>
        <v>{"dy":17,"sl":5,"tp":"upn","vl":"10498","cn":9,"pt":"GO","pr":2700}</v>
      </c>
    </row>
    <row r="168" spans="1:40">
      <c r="A168">
        <v>17</v>
      </c>
      <c r="B168">
        <v>6</v>
      </c>
      <c r="C168">
        <f t="shared" si="55"/>
        <v>0</v>
      </c>
      <c r="D168">
        <f t="shared" ca="1" si="68"/>
        <v>8.1020499603116303E-2</v>
      </c>
      <c r="E168">
        <f t="shared" ca="1" si="68"/>
        <v>0.57488843379200483</v>
      </c>
      <c r="F168">
        <f t="shared" ca="1" si="68"/>
        <v>0.50130437485372059</v>
      </c>
      <c r="G168">
        <f t="shared" ca="1" si="68"/>
        <v>0.19939318442151799</v>
      </c>
      <c r="H168">
        <f t="shared" ca="1" si="68"/>
        <v>0.1063980084884345</v>
      </c>
      <c r="I168">
        <f t="shared" ca="1" si="68"/>
        <v>0.34739367564678258</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e">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#VALUE!</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181</v>
      </c>
      <c r="AD168">
        <v>1</v>
      </c>
      <c r="AE168" t="s">
        <v>129</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0.58682395182062141</v>
      </c>
      <c r="E169">
        <f t="shared" ca="1" si="68"/>
        <v>0.58730013324796781</v>
      </c>
      <c r="F169">
        <f t="shared" ca="1" si="68"/>
        <v>0.91594132581851195</v>
      </c>
      <c r="G169">
        <f t="shared" ca="1" si="68"/>
        <v>0.43590531908159835</v>
      </c>
      <c r="H169">
        <f t="shared" ca="1" si="68"/>
        <v>0.94148502172509918</v>
      </c>
      <c r="I169">
        <f t="shared" ca="1" si="68"/>
        <v>0.25282978420706814</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187</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2.3187428734741777E-2</v>
      </c>
      <c r="E170">
        <f t="shared" ca="1" si="68"/>
        <v>0.15833810636641521</v>
      </c>
      <c r="F170">
        <f t="shared" ca="1" si="68"/>
        <v>0.61013711049220143</v>
      </c>
      <c r="G170">
        <f t="shared" ca="1" si="68"/>
        <v>0.45733922390455117</v>
      </c>
      <c r="H170">
        <f t="shared" ca="1" si="68"/>
        <v>0.94847140322408452</v>
      </c>
      <c r="I170">
        <f t="shared" ca="1" si="68"/>
        <v>0.44537903519689959</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435</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t="shared" ca="1" si="64"/>
        <v>{"dy":17,"sl":8,"tp":"fc","vl":"Actor1109","cn":1,"pt":"DI","pp":219,"pr":159}</v>
      </c>
    </row>
    <row r="171" spans="1:40">
      <c r="A171">
        <v>17</v>
      </c>
      <c r="B171">
        <v>9</v>
      </c>
      <c r="C171">
        <f t="shared" si="55"/>
        <v>0</v>
      </c>
      <c r="D171">
        <f t="shared" ca="1" si="68"/>
        <v>0.88791522702981707</v>
      </c>
      <c r="E171">
        <f t="shared" ca="1" si="68"/>
        <v>7.8470298563478647E-2</v>
      </c>
      <c r="F171">
        <f t="shared" ca="1" si="68"/>
        <v>0.85928854266348043</v>
      </c>
      <c r="G171">
        <f t="shared" ca="1" si="68"/>
        <v>0.3444791240629963</v>
      </c>
      <c r="H171">
        <f t="shared" ca="1" si="68"/>
        <v>0.57193224491088146</v>
      </c>
      <c r="I171">
        <f t="shared" ca="1" si="68"/>
        <v>0.25531009343373789</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435</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t="shared" ca="1" si="64"/>
        <v>{"dy":17,"sl":9,"tp":"fp","vl":"Actor1109","cn":72,"pt":"DI","pp":164,"pr":59}</v>
      </c>
    </row>
    <row r="172" spans="1:40">
      <c r="A172">
        <v>18</v>
      </c>
      <c r="B172">
        <v>0</v>
      </c>
      <c r="C172">
        <f t="shared" si="55"/>
        <v>0</v>
      </c>
      <c r="D172">
        <f t="shared" ref="D172:I181" ca="1" si="69">RAND()</f>
        <v>0.54079127653779302</v>
      </c>
      <c r="E172">
        <f t="shared" ca="1" si="69"/>
        <v>0.55975070771435631</v>
      </c>
      <c r="F172">
        <f t="shared" ca="1" si="69"/>
        <v>0.49786486544228803</v>
      </c>
      <c r="G172">
        <f t="shared" ca="1" si="69"/>
        <v>0.42676177591995657</v>
      </c>
      <c r="H172">
        <f t="shared" ca="1" si="69"/>
        <v>2.4687427518088501E-2</v>
      </c>
      <c r="I172">
        <f t="shared" ca="1" si="69"/>
        <v>0.43607737286047898</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184</v>
      </c>
      <c r="W172">
        <v>1</v>
      </c>
      <c r="X172" t="s">
        <v>125</v>
      </c>
      <c r="Z172">
        <v>7300</v>
      </c>
      <c r="AA172" t="str">
        <f t="shared" ca="1" si="60"/>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t="shared" ca="1" si="64"/>
        <v>{"dy":18,"sl":0,"tp":"upn","vl":"3427","cn":9,"pt":"GO","pr":2700}</v>
      </c>
    </row>
    <row r="173" spans="1:40">
      <c r="A173">
        <v>18</v>
      </c>
      <c r="B173">
        <v>1</v>
      </c>
      <c r="C173">
        <f t="shared" si="55"/>
        <v>0</v>
      </c>
      <c r="D173">
        <f t="shared" ca="1" si="69"/>
        <v>0.19757907737286762</v>
      </c>
      <c r="E173">
        <f t="shared" ca="1" si="69"/>
        <v>0.57189827436842766</v>
      </c>
      <c r="F173">
        <f t="shared" ca="1" si="69"/>
        <v>0.53193441237503791</v>
      </c>
      <c r="G173">
        <f t="shared" ca="1" si="69"/>
        <v>0.76439096095148451</v>
      </c>
      <c r="H173">
        <f t="shared" ca="1" si="69"/>
        <v>0.24313305591665024</v>
      </c>
      <c r="I173">
        <f t="shared" ca="1" si="69"/>
        <v>0.44511176230339877</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439</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t="shared" ca="1" si="64"/>
        <v>{"dy":18,"sl":1,"tp":"fe","vl":"Equip2301","cn":1,"pt":"GO","pr":7300}</v>
      </c>
    </row>
    <row r="174" spans="1:40">
      <c r="A174">
        <v>18</v>
      </c>
      <c r="B174">
        <v>2</v>
      </c>
      <c r="C174">
        <f t="shared" si="55"/>
        <v>0</v>
      </c>
      <c r="D174">
        <f t="shared" ca="1" si="69"/>
        <v>0.9499029135379069</v>
      </c>
      <c r="E174">
        <f t="shared" ca="1" si="69"/>
        <v>0.4323474347227847</v>
      </c>
      <c r="F174">
        <f t="shared" ca="1" si="69"/>
        <v>0.62014828946249467</v>
      </c>
      <c r="G174">
        <f t="shared" ca="1" si="69"/>
        <v>0.32252212164173155</v>
      </c>
      <c r="H174">
        <f t="shared" ca="1" si="69"/>
        <v>0.21331149486837397</v>
      </c>
      <c r="I174">
        <f t="shared" ca="1" si="69"/>
        <v>0.30979628978623364</v>
      </c>
      <c r="M174" t="str">
        <f t="shared" ca="1" si="56"/>
        <v>안 지정 캐릭터 PP 영웅등급</v>
      </c>
      <c r="N174">
        <f t="shared" ca="1" si="57"/>
        <v>43234</v>
      </c>
      <c r="O174">
        <f t="shared" ca="1" si="58"/>
        <v>8</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436</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t="shared" ca="1" si="64"/>
        <v>{"dy":18,"sl":2,"tp":"fe","vl":"Equip5102","cn":1,"pt":"GO","pr":1500}</v>
      </c>
    </row>
    <row r="175" spans="1:40">
      <c r="A175">
        <v>18</v>
      </c>
      <c r="B175">
        <v>3</v>
      </c>
      <c r="C175">
        <f t="shared" si="55"/>
        <v>0</v>
      </c>
      <c r="D175">
        <f t="shared" ca="1" si="69"/>
        <v>0.18125022644864019</v>
      </c>
      <c r="E175">
        <f t="shared" ca="1" si="69"/>
        <v>4.488595194979339E-2</v>
      </c>
      <c r="F175">
        <f t="shared" ca="1" si="69"/>
        <v>8.6204735016143452E-2</v>
      </c>
      <c r="G175">
        <f t="shared" ca="1" si="69"/>
        <v>0.24051388637868154</v>
      </c>
      <c r="H175">
        <f t="shared" ca="1" si="69"/>
        <v>0.77661138876443037</v>
      </c>
      <c r="I175">
        <f t="shared" ca="1" si="69"/>
        <v>6.0962045864632053E-4</v>
      </c>
      <c r="M175" t="str">
        <f t="shared" ca="1" si="56"/>
        <v>안 지정 캐릭터 PP 영웅등급</v>
      </c>
      <c r="N175">
        <f t="shared" ca="1" si="57"/>
        <v>4488</v>
      </c>
      <c r="O175">
        <f t="shared" ca="1" si="58"/>
        <v>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t="shared" ca="1" si="64"/>
        <v>{"dy":18,"sl":3,"tp":"upn","vl":"85725","cn":6,"pt":"GO","pr":1800}</v>
      </c>
    </row>
    <row r="176" spans="1:40">
      <c r="A176">
        <v>18</v>
      </c>
      <c r="B176">
        <v>4</v>
      </c>
      <c r="C176">
        <f t="shared" si="55"/>
        <v>0</v>
      </c>
      <c r="D176">
        <f t="shared" ca="1" si="69"/>
        <v>0.6694101162114996</v>
      </c>
      <c r="E176">
        <f t="shared" ca="1" si="69"/>
        <v>0.33158150437866807</v>
      </c>
      <c r="F176">
        <f t="shared" ca="1" si="69"/>
        <v>0.40023928571465994</v>
      </c>
      <c r="G176">
        <f t="shared" ca="1" si="69"/>
        <v>0.39168830173068481</v>
      </c>
      <c r="H176">
        <f t="shared" ca="1" si="69"/>
        <v>0.24681754683036217</v>
      </c>
      <c r="I176">
        <f t="shared" ca="1" si="69"/>
        <v>0.78945003066962405</v>
      </c>
      <c r="M176" t="str">
        <f t="shared" ca="1" si="56"/>
        <v>안 지정 캐릭터 PP 일반등급</v>
      </c>
      <c r="N176">
        <f t="shared" ca="1" si="57"/>
        <v>33158</v>
      </c>
      <c r="O176">
        <f t="shared" ca="1" si="58"/>
        <v>6</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1800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438</v>
      </c>
      <c r="AD176">
        <v>1</v>
      </c>
      <c r="AE176" t="s">
        <v>129</v>
      </c>
      <c r="AF176">
        <v>199</v>
      </c>
      <c r="AG176">
        <v>99</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t="shared" ca="1" si="64"/>
        <v>{"dy":18,"sl":4,"tp":"fe","vl":"Equip1402","cn":1,"pt":"DI","pp":199,"pr":99}</v>
      </c>
    </row>
    <row r="177" spans="1:40">
      <c r="A177">
        <v>18</v>
      </c>
      <c r="B177">
        <v>5</v>
      </c>
      <c r="C177">
        <f t="shared" si="55"/>
        <v>0</v>
      </c>
      <c r="D177">
        <f t="shared" ca="1" si="69"/>
        <v>0.44614632870537529</v>
      </c>
      <c r="E177">
        <f t="shared" ca="1" si="69"/>
        <v>0.51361574135926813</v>
      </c>
      <c r="F177">
        <f t="shared" ca="1" si="69"/>
        <v>0.63635083654947688</v>
      </c>
      <c r="G177">
        <f t="shared" ca="1" si="69"/>
        <v>0.39528955747872463</v>
      </c>
      <c r="H177">
        <f t="shared" ca="1" si="69"/>
        <v>0.96098524882172032</v>
      </c>
      <c r="I177">
        <f t="shared" ca="1" si="69"/>
        <v>0.89939436689090313</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249</v>
      </c>
      <c r="W177">
        <v>1</v>
      </c>
      <c r="X177" t="s">
        <v>125</v>
      </c>
      <c r="Z177">
        <v>1500</v>
      </c>
      <c r="AA177" t="str">
        <f t="shared" ca="1" si="60"/>
        <v>fe</v>
      </c>
      <c r="AB177" t="s">
        <v>82</v>
      </c>
      <c r="AC177" t="s">
        <v>437</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t="shared" ca="1" si="64"/>
        <v>{"dy":18,"sl":5,"tp":"fe","vl":"Equip7101","cn":1,"pt":"GO","pr":3600}</v>
      </c>
    </row>
    <row r="178" spans="1:40">
      <c r="A178">
        <v>18</v>
      </c>
      <c r="B178">
        <v>6</v>
      </c>
      <c r="C178">
        <f t="shared" si="55"/>
        <v>0</v>
      </c>
      <c r="D178">
        <f t="shared" ca="1" si="69"/>
        <v>0.17745254465227067</v>
      </c>
      <c r="E178">
        <f t="shared" ca="1" si="69"/>
        <v>0.19341474710948336</v>
      </c>
      <c r="F178">
        <f t="shared" ca="1" si="69"/>
        <v>0.48275488704460068</v>
      </c>
      <c r="G178">
        <f t="shared" ca="1" si="69"/>
        <v>0.95532478699626067</v>
      </c>
      <c r="H178">
        <f t="shared" ca="1" si="69"/>
        <v>0.54752992621711571</v>
      </c>
      <c r="I178">
        <f t="shared" ca="1" si="69"/>
        <v>0.84695717048449515</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t="shared" ca="1" si="64"/>
        <v>{"dy":18,"sl":6,"tp":"uph","vl":"22126","cn":10,"pt":"GO","pr":3000}</v>
      </c>
    </row>
    <row r="179" spans="1:40">
      <c r="A179">
        <v>18</v>
      </c>
      <c r="B179">
        <v>7</v>
      </c>
      <c r="C179">
        <f t="shared" si="55"/>
        <v>0</v>
      </c>
      <c r="D179">
        <f t="shared" ca="1" si="69"/>
        <v>0.75656750749155599</v>
      </c>
      <c r="E179">
        <f t="shared" ca="1" si="69"/>
        <v>0.66786331280460687</v>
      </c>
      <c r="F179">
        <f t="shared" ca="1" si="69"/>
        <v>0.55435401360285741</v>
      </c>
      <c r="G179">
        <f t="shared" ca="1" si="69"/>
        <v>3.2873823108922839E-2</v>
      </c>
      <c r="H179">
        <f t="shared" ca="1" si="69"/>
        <v>0.90922220042444502</v>
      </c>
      <c r="I179">
        <f t="shared" ca="1" si="69"/>
        <v>0.3861949489169022</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e">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#VALUE!</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293</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t="shared" ca="1" si="64"/>
        <v>{"dy":18,"sl":7,"tp":"fe","vl":"Equip8001","cn":1,"pt":"GO","pr":4500}</v>
      </c>
    </row>
    <row r="180" spans="1:40">
      <c r="A180">
        <v>18</v>
      </c>
      <c r="B180">
        <v>8</v>
      </c>
      <c r="C180">
        <f t="shared" si="55"/>
        <v>0</v>
      </c>
      <c r="D180">
        <f t="shared" ca="1" si="69"/>
        <v>0.24160663452031761</v>
      </c>
      <c r="E180">
        <f t="shared" ca="1" si="69"/>
        <v>0.74353822326158303</v>
      </c>
      <c r="F180">
        <f t="shared" ca="1" si="69"/>
        <v>0.33399918091483471</v>
      </c>
      <c r="G180">
        <f t="shared" ca="1" si="69"/>
        <v>0.21695757805088134</v>
      </c>
      <c r="H180">
        <f t="shared" ca="1" si="69"/>
        <v>0.87448356011065587</v>
      </c>
      <c r="I180">
        <f t="shared" ca="1" si="69"/>
        <v>7.2846876705621844E-2</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t="shared" ca="1" si="64"/>
        <v>{"dy":18,"sl":8}</v>
      </c>
    </row>
    <row r="181" spans="1:40">
      <c r="A181">
        <v>18</v>
      </c>
      <c r="B181">
        <v>9</v>
      </c>
      <c r="C181">
        <f t="shared" si="55"/>
        <v>0</v>
      </c>
      <c r="D181">
        <f t="shared" ca="1" si="69"/>
        <v>0.7430397177185446</v>
      </c>
      <c r="E181">
        <f t="shared" ca="1" si="69"/>
        <v>0.73750419551528223</v>
      </c>
      <c r="F181">
        <f t="shared" ca="1" si="69"/>
        <v>0.10665233853867984</v>
      </c>
      <c r="G181">
        <f t="shared" ca="1" si="69"/>
        <v>0.77028422164462085</v>
      </c>
      <c r="H181">
        <f t="shared" ca="1" si="69"/>
        <v>0.68589846361668394</v>
      </c>
      <c r="I181">
        <f t="shared" ca="1" si="69"/>
        <v>0.95444650029871869</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t="shared" ca="1" si="64"/>
        <v>{"dy":18,"sl":9}</v>
      </c>
    </row>
    <row r="182" spans="1:40">
      <c r="A182">
        <v>19</v>
      </c>
      <c r="B182">
        <v>0</v>
      </c>
      <c r="C182">
        <f t="shared" si="55"/>
        <v>0</v>
      </c>
      <c r="D182">
        <f t="shared" ref="D182:I191" ca="1" si="70">RAND()</f>
        <v>0.81332548922946402</v>
      </c>
      <c r="E182">
        <f t="shared" ca="1" si="70"/>
        <v>0.65626393696046903</v>
      </c>
      <c r="F182">
        <f t="shared" ca="1" si="70"/>
        <v>0.36478557605437445</v>
      </c>
      <c r="G182">
        <f t="shared" ca="1" si="70"/>
        <v>0.24679366058898444</v>
      </c>
      <c r="H182">
        <f t="shared" ca="1" si="70"/>
        <v>0.6123914657407753</v>
      </c>
      <c r="I182">
        <f t="shared" ca="1" si="70"/>
        <v>0.53694176005901295</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292</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t="shared" ca="1" si="64"/>
        <v>{"dy":19,"sl":0,"tp":"fe","vl":"Equip2101","cn":1,"pt":"GO","pr":1300}</v>
      </c>
    </row>
    <row r="183" spans="1:40">
      <c r="A183">
        <v>19</v>
      </c>
      <c r="B183">
        <v>1</v>
      </c>
      <c r="C183">
        <f t="shared" si="55"/>
        <v>0</v>
      </c>
      <c r="D183">
        <f t="shared" ca="1" si="70"/>
        <v>0.71206663646875668</v>
      </c>
      <c r="E183">
        <f t="shared" ca="1" si="70"/>
        <v>7.7634732675378348E-2</v>
      </c>
      <c r="F183">
        <f t="shared" ca="1" si="70"/>
        <v>0.52462284466238618</v>
      </c>
      <c r="G183">
        <f t="shared" ca="1" si="70"/>
        <v>0.87565759482926209</v>
      </c>
      <c r="H183">
        <f t="shared" ca="1" si="70"/>
        <v>0.1213747324575648</v>
      </c>
      <c r="I183">
        <f t="shared" ca="1" si="70"/>
        <v>0.23369878517165865</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246</v>
      </c>
      <c r="AD183">
        <v>1</v>
      </c>
      <c r="AE183" t="s">
        <v>129</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0.52043655764768715</v>
      </c>
      <c r="E184">
        <f t="shared" ca="1" si="70"/>
        <v>0.16671867074422841</v>
      </c>
      <c r="F184">
        <f t="shared" ca="1" si="70"/>
        <v>0.97019550293175805</v>
      </c>
      <c r="G184">
        <f t="shared" ca="1" si="70"/>
        <v>0.46096967499740071</v>
      </c>
      <c r="H184">
        <f t="shared" ca="1" si="70"/>
        <v>0.22356194561591358</v>
      </c>
      <c r="I184">
        <f t="shared" ca="1" si="70"/>
        <v>9.4355811596085415E-2</v>
      </c>
      <c r="M184" t="str">
        <f t="shared" ca="1" si="56"/>
        <v>안 지정 캐릭터 PP 영웅등급</v>
      </c>
      <c r="N184">
        <f t="shared" ca="1" si="57"/>
        <v>16671</v>
      </c>
      <c r="O184">
        <f t="shared" ca="1" si="58"/>
        <v>5</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1500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0.3163390270899471</v>
      </c>
      <c r="E185">
        <f t="shared" ca="1" si="70"/>
        <v>0.1530982356615419</v>
      </c>
      <c r="F185">
        <f t="shared" ca="1" si="70"/>
        <v>0.75164419389063353</v>
      </c>
      <c r="G185">
        <f t="shared" ca="1" si="70"/>
        <v>0.55463006783861823</v>
      </c>
      <c r="H185">
        <f t="shared" ca="1" si="70"/>
        <v>8.9512340781314426E-2</v>
      </c>
      <c r="I185">
        <f t="shared" ca="1" si="70"/>
        <v>0.27796529045579277</v>
      </c>
      <c r="M185" t="str">
        <f t="shared" ca="1" si="56"/>
        <v>안 지정 캐릭터 PP 일반등급</v>
      </c>
      <c r="N185">
        <f t="shared" ca="1" si="57"/>
        <v>15309</v>
      </c>
      <c r="O185">
        <f t="shared" ca="1" si="58"/>
        <v>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0.4511689013295036</v>
      </c>
      <c r="E186">
        <f t="shared" ca="1" si="70"/>
        <v>0.22669109076058802</v>
      </c>
      <c r="F186">
        <f t="shared" ca="1" si="70"/>
        <v>0.1738575570881884</v>
      </c>
      <c r="G186">
        <f t="shared" ca="1" si="70"/>
        <v>0.11447881528121484</v>
      </c>
      <c r="H186">
        <f t="shared" ca="1" si="70"/>
        <v>0.45025340674014025</v>
      </c>
      <c r="I186">
        <f t="shared" ca="1" si="70"/>
        <v>0.25970404047605922</v>
      </c>
      <c r="M186" t="str">
        <f t="shared" ca="1" si="56"/>
        <v>안 지정 캐릭터 PP 일반등급</v>
      </c>
      <c r="N186">
        <f t="shared" ca="1" si="57"/>
        <v>22669</v>
      </c>
      <c r="O186">
        <f t="shared" ca="1" si="58"/>
        <v>5</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1500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180</v>
      </c>
      <c r="AD186">
        <v>1</v>
      </c>
      <c r="AE186" t="s">
        <v>125</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0.77408686999574106</v>
      </c>
      <c r="E187">
        <f t="shared" ca="1" si="70"/>
        <v>0.67047753747727157</v>
      </c>
      <c r="F187">
        <f t="shared" ca="1" si="70"/>
        <v>0.71074329347430232</v>
      </c>
      <c r="G187">
        <f t="shared" ca="1" si="70"/>
        <v>0.94312202593323535</v>
      </c>
      <c r="H187">
        <f t="shared" ca="1" si="70"/>
        <v>0.75589164440031631</v>
      </c>
      <c r="I187">
        <f t="shared" ca="1" si="70"/>
        <v>0.21893190970351306</v>
      </c>
      <c r="M187" t="str">
        <f t="shared" ca="1" si="56"/>
        <v>안 지정 캐릭터 PP 일반등급</v>
      </c>
      <c r="N187">
        <f t="shared" ca="1" si="57"/>
        <v>67047</v>
      </c>
      <c r="O187">
        <f t="shared" ca="1" si="58"/>
        <v>11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3300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0.4977800240491902</v>
      </c>
      <c r="E188">
        <f t="shared" ca="1" si="70"/>
        <v>0.48539301940382795</v>
      </c>
      <c r="F188">
        <f t="shared" ca="1" si="70"/>
        <v>0.88834529373926496</v>
      </c>
      <c r="G188">
        <f t="shared" ca="1" si="70"/>
        <v>0.80924275028784431</v>
      </c>
      <c r="H188">
        <f t="shared" ca="1" si="70"/>
        <v>5.7677341381312752E-2</v>
      </c>
      <c r="I188">
        <f t="shared" ca="1" si="70"/>
        <v>0.58442091873832558</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201</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0.45514869683545067</v>
      </c>
      <c r="E189">
        <f t="shared" ca="1" si="70"/>
        <v>0.70268299378623023</v>
      </c>
      <c r="F189">
        <f t="shared" ca="1" si="70"/>
        <v>0.23987931411236751</v>
      </c>
      <c r="G189">
        <f t="shared" ca="1" si="70"/>
        <v>0.22529846529179309</v>
      </c>
      <c r="H189">
        <f t="shared" ca="1" si="70"/>
        <v>6.0583266294516491E-2</v>
      </c>
      <c r="I189">
        <f t="shared" ca="1" si="70"/>
        <v>0.94847937056067311</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e">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#VALUE!</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0.40795980887616945</v>
      </c>
      <c r="E190">
        <f t="shared" ca="1" si="70"/>
        <v>0.5415550366944627</v>
      </c>
      <c r="F190">
        <f t="shared" ca="1" si="70"/>
        <v>0.48041563917478736</v>
      </c>
      <c r="G190">
        <f t="shared" ca="1" si="70"/>
        <v>0.1006693117409595</v>
      </c>
      <c r="H190">
        <f t="shared" ca="1" si="70"/>
        <v>0.96921553336707855</v>
      </c>
      <c r="I190">
        <f t="shared" ca="1" si="70"/>
        <v>0.88923080661584497</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378</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0.32797404343777004</v>
      </c>
      <c r="E191">
        <f t="shared" ca="1" si="70"/>
        <v>0.29231459806665416</v>
      </c>
      <c r="F191">
        <f t="shared" ca="1" si="70"/>
        <v>6.1339677043546037E-2</v>
      </c>
      <c r="G191">
        <f t="shared" ca="1" si="70"/>
        <v>0.24603577785383723</v>
      </c>
      <c r="H191">
        <f t="shared" ca="1" si="70"/>
        <v>0.64437997113487011</v>
      </c>
      <c r="I191">
        <f t="shared" ca="1" si="70"/>
        <v>0.69791637209021573</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0.53503723670561054</v>
      </c>
      <c r="E192">
        <f t="shared" ca="1" si="71"/>
        <v>2.2852433349185297E-2</v>
      </c>
      <c r="F192">
        <f t="shared" ca="1" si="71"/>
        <v>6.7312231982850079E-2</v>
      </c>
      <c r="G192">
        <f t="shared" ca="1" si="71"/>
        <v>0.4320525529687852</v>
      </c>
      <c r="H192">
        <f t="shared" ca="1" si="71"/>
        <v>1.2278697565137886E-2</v>
      </c>
      <c r="I192">
        <f t="shared" ca="1" si="71"/>
        <v>0.28985770510906372</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390</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v>
      </c>
      <c r="AN192" t="str">
        <f t="shared" ca="1" si="64"/>
        <v>{"dy":20,"sl":0,"tp":"upn","vl":"69160","cn":10,"pt":"GO","pr":3000}</v>
      </c>
    </row>
    <row r="193" spans="1:40">
      <c r="A193">
        <v>20</v>
      </c>
      <c r="B193">
        <v>1</v>
      </c>
      <c r="C193">
        <f t="shared" si="55"/>
        <v>0</v>
      </c>
      <c r="D193">
        <f t="shared" ca="1" si="71"/>
        <v>0.23695301911212185</v>
      </c>
      <c r="E193">
        <f t="shared" ca="1" si="71"/>
        <v>0.25947533941085854</v>
      </c>
      <c r="F193">
        <f t="shared" ca="1" si="71"/>
        <v>0.50777877488686585</v>
      </c>
      <c r="G193">
        <f t="shared" ca="1" si="71"/>
        <v>5.8591712749185954E-2</v>
      </c>
      <c r="H193">
        <f t="shared" ca="1" si="71"/>
        <v>0.1405887985336387</v>
      </c>
      <c r="I193">
        <f t="shared" ca="1" si="71"/>
        <v>0.51347446996530055</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e">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#VALUE!</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442</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은빛 유산</v>
      </c>
      <c r="AL193">
        <v>1</v>
      </c>
      <c r="AM19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v>
      </c>
      <c r="AN193" t="str">
        <f t="shared" ca="1" si="64"/>
        <v>{"dy":20,"sl":1,"tp":"fe","vl":"Equip0202","cn":1,"pt":"DI","pr":5}</v>
      </c>
    </row>
    <row r="194" spans="1:40">
      <c r="A194">
        <v>20</v>
      </c>
      <c r="B194">
        <v>2</v>
      </c>
      <c r="C194">
        <f t="shared" ref="C194:C257" si="72">IF(B194&lt;=9,0,
IF(B194=10,1,2))</f>
        <v>0</v>
      </c>
      <c r="D194">
        <f t="shared" ca="1" si="71"/>
        <v>0.97515711154102114</v>
      </c>
      <c r="E194">
        <f t="shared" ca="1" si="71"/>
        <v>0.40155165998061726</v>
      </c>
      <c r="F194">
        <f t="shared" ca="1" si="71"/>
        <v>0.71637088383842717</v>
      </c>
      <c r="G194">
        <f t="shared" ca="1" si="71"/>
        <v>0.72049060434037282</v>
      </c>
      <c r="H194">
        <f t="shared" ca="1" si="71"/>
        <v>0.66245749865466408</v>
      </c>
      <c r="I194">
        <f t="shared" ca="1" si="71"/>
        <v>0.84365930171491155</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40155</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0.84846829739268459</v>
      </c>
      <c r="E195">
        <f t="shared" ca="1" si="71"/>
        <v>0.84966849368922348</v>
      </c>
      <c r="F195">
        <f t="shared" ca="1" si="71"/>
        <v>0.74140132718326268</v>
      </c>
      <c r="G195">
        <f t="shared" ca="1" si="71"/>
        <v>0.68580703735220483</v>
      </c>
      <c r="H195">
        <f t="shared" ca="1" si="71"/>
        <v>0.91845420744565198</v>
      </c>
      <c r="I195">
        <f t="shared" ca="1" si="71"/>
        <v>6.222017818741099E-2</v>
      </c>
      <c r="M195" t="str">
        <f t="shared" ca="1" si="73"/>
        <v>안 지정 캐릭터 PP 일반등급</v>
      </c>
      <c r="N195">
        <f t="shared" ca="1" si="74"/>
        <v>84966</v>
      </c>
      <c r="O195">
        <f t="shared" ca="1" si="75"/>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443</v>
      </c>
      <c r="AD195">
        <v>1</v>
      </c>
      <c r="AE195" t="s">
        <v>125</v>
      </c>
      <c r="AG195">
        <v>1200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그림자 단검</v>
      </c>
      <c r="AL195">
        <v>1</v>
      </c>
      <c r="AM19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v>
      </c>
      <c r="AN195" t="str">
        <f t="shared" ca="1" si="81"/>
        <v>{"dy":20,"sl":3,"tp":"fe","vl":"Equip1102","cn":1,"pt":"GO","pr":1200}</v>
      </c>
    </row>
    <row r="196" spans="1:40">
      <c r="A196">
        <v>20</v>
      </c>
      <c r="B196">
        <v>4</v>
      </c>
      <c r="C196">
        <f t="shared" si="72"/>
        <v>0</v>
      </c>
      <c r="D196">
        <f t="shared" ca="1" si="71"/>
        <v>0.93208551211092294</v>
      </c>
      <c r="E196">
        <f t="shared" ca="1" si="71"/>
        <v>9.7294959747120546E-2</v>
      </c>
      <c r="F196">
        <f t="shared" ca="1" si="71"/>
        <v>0.81515815713366024</v>
      </c>
      <c r="G196">
        <f t="shared" ca="1" si="71"/>
        <v>8.1437250707280251E-3</v>
      </c>
      <c r="H196">
        <f t="shared" ca="1" si="71"/>
        <v>0.13401276105591242</v>
      </c>
      <c r="I196">
        <f t="shared" ca="1" si="71"/>
        <v>0.64074392227646249</v>
      </c>
      <c r="M196" t="str">
        <f t="shared" ca="1" si="73"/>
        <v>안 지정 캐릭터 PP 일반등급</v>
      </c>
      <c r="N196">
        <f t="shared" ca="1" si="74"/>
        <v>9729</v>
      </c>
      <c r="O196">
        <f t="shared" ca="1" si="75"/>
        <v>4</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1200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444</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푸른 보석 지팡이</v>
      </c>
      <c r="AL196">
        <v>1</v>
      </c>
      <c r="AM19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v>
      </c>
      <c r="AN196" t="str">
        <f t="shared" ca="1" si="81"/>
        <v>{"dy":20,"sl":4,"tp":"fe","vl":"Equip3001","cn":1,"pt":"GO","pr":800}</v>
      </c>
    </row>
    <row r="197" spans="1:40">
      <c r="A197">
        <v>20</v>
      </c>
      <c r="B197">
        <v>5</v>
      </c>
      <c r="C197">
        <f t="shared" si="72"/>
        <v>0</v>
      </c>
      <c r="D197">
        <f t="shared" ca="1" si="71"/>
        <v>0.40598969483762815</v>
      </c>
      <c r="E197">
        <f t="shared" ca="1" si="71"/>
        <v>6.407870486785916E-2</v>
      </c>
      <c r="F197">
        <f t="shared" ca="1" si="71"/>
        <v>0.68665276487510607</v>
      </c>
      <c r="G197">
        <f t="shared" ca="1" si="71"/>
        <v>0.67463051600800605</v>
      </c>
      <c r="H197">
        <f t="shared" ca="1" si="71"/>
        <v>0.40151727252036851</v>
      </c>
      <c r="I197">
        <f t="shared" ca="1" si="71"/>
        <v>5.6725787398915206E-2</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250</v>
      </c>
      <c r="W197">
        <v>1</v>
      </c>
      <c r="X197" t="s">
        <v>125</v>
      </c>
      <c r="Z197">
        <v>800</v>
      </c>
      <c r="AA197" t="str">
        <f t="shared" ca="1" si="77"/>
        <v>fe</v>
      </c>
      <c r="AB197" t="s">
        <v>82</v>
      </c>
      <c r="AC197" t="s">
        <v>445</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빅 바디</v>
      </c>
      <c r="AL197">
        <v>1</v>
      </c>
      <c r="AM19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v>
      </c>
      <c r="AN197" t="str">
        <f t="shared" ca="1" si="81"/>
        <v>{"dy":20,"sl":5,"tp":"fe","vl":"Equip6101","cn":1,"pt":"GO","pr":3800}</v>
      </c>
    </row>
    <row r="198" spans="1:40">
      <c r="A198">
        <v>20</v>
      </c>
      <c r="B198">
        <v>6</v>
      </c>
      <c r="C198">
        <f t="shared" si="72"/>
        <v>0</v>
      </c>
      <c r="D198">
        <f t="shared" ca="1" si="71"/>
        <v>0.34680126651116328</v>
      </c>
      <c r="E198">
        <f t="shared" ca="1" si="71"/>
        <v>0.65240053375194562</v>
      </c>
      <c r="F198">
        <f t="shared" ca="1" si="71"/>
        <v>0.62788413245764341</v>
      </c>
      <c r="G198">
        <f t="shared" ca="1" si="71"/>
        <v>3.8942569997504561E-2</v>
      </c>
      <c r="H198">
        <f t="shared" ca="1" si="71"/>
        <v>0.9599468831953325</v>
      </c>
      <c r="I198">
        <f t="shared" ca="1" si="71"/>
        <v>0.70738765028681583</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e">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#VALUE!</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446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v>
      </c>
      <c r="AN198" t="str">
        <f t="shared" ca="1" si="81"/>
        <v>{"dy":20,"sl":6,"tp":"fe","vl":"Equip8001","cn":1,"pt":"GO","pr":4600}</v>
      </c>
    </row>
    <row r="199" spans="1:40">
      <c r="A199">
        <v>20</v>
      </c>
      <c r="B199">
        <v>7</v>
      </c>
      <c r="C199">
        <f t="shared" si="72"/>
        <v>0</v>
      </c>
      <c r="D199">
        <f t="shared" ca="1" si="71"/>
        <v>0.27278384345956752</v>
      </c>
      <c r="E199">
        <f t="shared" ca="1" si="71"/>
        <v>0.38142845501556566</v>
      </c>
      <c r="F199">
        <f t="shared" ca="1" si="71"/>
        <v>0.77239306062120372</v>
      </c>
      <c r="G199">
        <f t="shared" ca="1" si="71"/>
        <v>0.26669961440987044</v>
      </c>
      <c r="H199">
        <f t="shared" ca="1" si="71"/>
        <v>0.79134958613629758</v>
      </c>
      <c r="I199">
        <f t="shared" ca="1" si="71"/>
        <v>0.34765779513801776</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447</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v>
      </c>
      <c r="AN199" t="str">
        <f t="shared" ca="1" si="81"/>
        <v>{"dy":20,"sl":7,"tp":"uph","vl":"88102","cn":14,"pt":"DI","pr":3}</v>
      </c>
    </row>
    <row r="200" spans="1:40">
      <c r="A200">
        <v>20</v>
      </c>
      <c r="B200">
        <v>8</v>
      </c>
      <c r="C200">
        <f t="shared" si="72"/>
        <v>0</v>
      </c>
      <c r="D200">
        <f t="shared" ca="1" si="71"/>
        <v>0.33661575862544579</v>
      </c>
      <c r="E200">
        <f t="shared" ca="1" si="71"/>
        <v>0.35720200921090639</v>
      </c>
      <c r="F200">
        <f t="shared" ca="1" si="71"/>
        <v>0.59908711414101912</v>
      </c>
      <c r="G200">
        <f t="shared" ca="1" si="71"/>
        <v>0.46079448451992489</v>
      </c>
      <c r="H200">
        <f t="shared" ca="1" si="71"/>
        <v>0.50057657363970298</v>
      </c>
      <c r="I200">
        <f t="shared" ca="1" si="71"/>
        <v>0.1818744666508979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v>
      </c>
      <c r="AN200" t="str">
        <f t="shared" ca="1" si="81"/>
        <v>{"dy":20,"sl":8}</v>
      </c>
    </row>
    <row r="201" spans="1:40">
      <c r="A201">
        <v>20</v>
      </c>
      <c r="B201">
        <v>9</v>
      </c>
      <c r="C201">
        <f t="shared" si="72"/>
        <v>0</v>
      </c>
      <c r="D201">
        <f t="shared" ca="1" si="71"/>
        <v>0.49402511815796402</v>
      </c>
      <c r="E201">
        <f t="shared" ca="1" si="71"/>
        <v>0.52651536048975922</v>
      </c>
      <c r="F201">
        <f t="shared" ca="1" si="71"/>
        <v>0.96122728101260346</v>
      </c>
      <c r="G201">
        <f t="shared" ca="1" si="71"/>
        <v>0.208712393901195</v>
      </c>
      <c r="H201">
        <f t="shared" ca="1" si="71"/>
        <v>0.1550733859485528</v>
      </c>
      <c r="I201">
        <f t="shared" ca="1" si="71"/>
        <v>0.36176835897568715</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v>
      </c>
      <c r="AN201" t="str">
        <f t="shared" ca="1" si="81"/>
        <v>{"dy":20,"sl":9}</v>
      </c>
    </row>
    <row r="202" spans="1:40">
      <c r="A202">
        <v>21</v>
      </c>
      <c r="B202">
        <v>0</v>
      </c>
      <c r="C202">
        <f t="shared" si="72"/>
        <v>0</v>
      </c>
      <c r="D202">
        <f t="shared" ref="D202:I211" ca="1" si="82">RAND()</f>
        <v>0.75583392046095998</v>
      </c>
      <c r="E202">
        <f t="shared" ca="1" si="82"/>
        <v>0.23459587544442628</v>
      </c>
      <c r="F202">
        <f t="shared" ca="1" si="82"/>
        <v>0.48681283687672605</v>
      </c>
      <c r="G202">
        <f t="shared" ca="1" si="82"/>
        <v>0.6361320980336781</v>
      </c>
      <c r="H202">
        <f t="shared" ca="1" si="82"/>
        <v>0.50754460062510465</v>
      </c>
      <c r="I202">
        <f t="shared" ca="1" si="82"/>
        <v>0.25047895737587156</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385</v>
      </c>
      <c r="AC202">
        <v>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v>
      </c>
      <c r="AN202" t="str">
        <f t="shared" ca="1" si="81"/>
        <v>{"dy":21,"sl":0,"tp":"upn","vl":"6467","cn":4,"pt":"GO","pr":1200}</v>
      </c>
    </row>
    <row r="203" spans="1:40">
      <c r="A203">
        <v>21</v>
      </c>
      <c r="B203">
        <v>1</v>
      </c>
      <c r="C203">
        <f t="shared" si="72"/>
        <v>0</v>
      </c>
      <c r="D203">
        <f t="shared" ca="1" si="82"/>
        <v>0.66879403762187084</v>
      </c>
      <c r="E203">
        <f t="shared" ca="1" si="82"/>
        <v>0.39190401960878063</v>
      </c>
      <c r="F203">
        <f t="shared" ca="1" si="82"/>
        <v>0.3243774898229479</v>
      </c>
      <c r="G203">
        <f t="shared" ca="1" si="82"/>
        <v>9.6774837878538356E-2</v>
      </c>
      <c r="H203">
        <f t="shared" ca="1" si="82"/>
        <v>0.76855610396148566</v>
      </c>
      <c r="I203">
        <f t="shared" ca="1" si="82"/>
        <v>0.29239226855288758</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384</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v>
      </c>
      <c r="AN203" t="str">
        <f t="shared" ca="1" si="81"/>
        <v>{"dy":21,"sl":1,"tp":"uph","vl":"94861","cn":14,"pt":"DI","pr":4}</v>
      </c>
    </row>
    <row r="204" spans="1:40">
      <c r="A204">
        <v>21</v>
      </c>
      <c r="B204">
        <v>2</v>
      </c>
      <c r="C204">
        <f t="shared" si="72"/>
        <v>0</v>
      </c>
      <c r="D204">
        <f t="shared" ca="1" si="82"/>
        <v>6.3531374203780855E-2</v>
      </c>
      <c r="E204">
        <f t="shared" ca="1" si="82"/>
        <v>0.79768830584485662</v>
      </c>
      <c r="F204">
        <f t="shared" ca="1" si="82"/>
        <v>0.52173093463791309</v>
      </c>
      <c r="G204">
        <f t="shared" ca="1" si="82"/>
        <v>0.67320320461252192</v>
      </c>
      <c r="H204">
        <f t="shared" ca="1" si="82"/>
        <v>0.18739798002723507</v>
      </c>
      <c r="I204">
        <f t="shared" ca="1" si="82"/>
        <v>0.9862812032998699</v>
      </c>
      <c r="M204" t="str">
        <f t="shared" ca="1" si="73"/>
        <v>안 지정 캐릭터 PP 영웅등급</v>
      </c>
      <c r="N204">
        <f t="shared" ca="1" si="74"/>
        <v>79768</v>
      </c>
      <c r="O204">
        <f t="shared" ca="1" si="75"/>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298</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v>
      </c>
      <c r="AN204" t="str">
        <f t="shared" ca="1" si="81"/>
        <v>{"dy":21,"sl":2,"tp":"fe","vl":"Equip0302","cn":1,"pt":"DI","pr":11}</v>
      </c>
    </row>
    <row r="205" spans="1:40">
      <c r="A205">
        <v>21</v>
      </c>
      <c r="B205">
        <v>3</v>
      </c>
      <c r="C205">
        <f t="shared" si="72"/>
        <v>0</v>
      </c>
      <c r="D205">
        <f t="shared" ca="1" si="82"/>
        <v>0.71820007642802086</v>
      </c>
      <c r="E205">
        <f t="shared" ca="1" si="82"/>
        <v>0.75353947834648394</v>
      </c>
      <c r="F205">
        <f t="shared" ca="1" si="82"/>
        <v>0.78952053808985823</v>
      </c>
      <c r="G205">
        <f t="shared" ca="1" si="82"/>
        <v>0.48785152517976182</v>
      </c>
      <c r="H205">
        <f t="shared" ca="1" si="82"/>
        <v>2.0952688319322399E-2</v>
      </c>
      <c r="I205">
        <f t="shared" ca="1" si="82"/>
        <v>0.51305710817879246</v>
      </c>
      <c r="M205" t="str">
        <f t="shared" ca="1" si="73"/>
        <v>안 지정 캐릭터 PP 일반등급</v>
      </c>
      <c r="N205">
        <f t="shared" ca="1" si="74"/>
        <v>75353</v>
      </c>
      <c r="O205">
        <f t="shared" ca="1" si="75"/>
        <v>12</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3600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448</v>
      </c>
      <c r="AD205">
        <v>1</v>
      </c>
      <c r="AE205" t="s">
        <v>125</v>
      </c>
      <c r="AG205">
        <v>1200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v>
      </c>
      <c r="AN205" t="str">
        <f t="shared" ca="1" si="81"/>
        <v>{"dy":21,"sl":3,"tp":"fe","vl":"Equip2101","cn":1,"pt":"GO","pr":1200}</v>
      </c>
    </row>
    <row r="206" spans="1:40">
      <c r="A206">
        <v>21</v>
      </c>
      <c r="B206">
        <v>4</v>
      </c>
      <c r="C206">
        <f t="shared" si="72"/>
        <v>0</v>
      </c>
      <c r="D206">
        <f t="shared" ca="1" si="82"/>
        <v>0.70703899704283779</v>
      </c>
      <c r="E206">
        <f t="shared" ca="1" si="82"/>
        <v>0.93229083397024182</v>
      </c>
      <c r="F206">
        <f t="shared" ca="1" si="82"/>
        <v>9.0380258171546268E-2</v>
      </c>
      <c r="G206">
        <f t="shared" ca="1" si="82"/>
        <v>0.1883529303506587</v>
      </c>
      <c r="H206">
        <f t="shared" ca="1" si="82"/>
        <v>0.19041642654573498</v>
      </c>
      <c r="I206">
        <f t="shared" ca="1" si="82"/>
        <v>0.26898889660204206</v>
      </c>
      <c r="M206" t="str">
        <f t="shared" ca="1" si="73"/>
        <v>안 지정 캐릭터 PP 일반등급</v>
      </c>
      <c r="N206">
        <f t="shared" ca="1" si="74"/>
        <v>93229</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4200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111</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v>
      </c>
      <c r="AN206" t="str">
        <f t="shared" ca="1" si="81"/>
        <v>{"dy":21,"sl":4,"tp":"fe","vl":"Equip4001","cn":1,"pt":"GO","pr":700}</v>
      </c>
    </row>
    <row r="207" spans="1:40">
      <c r="A207">
        <v>21</v>
      </c>
      <c r="B207">
        <v>5</v>
      </c>
      <c r="C207">
        <f t="shared" si="72"/>
        <v>0</v>
      </c>
      <c r="D207">
        <f t="shared" ca="1" si="82"/>
        <v>8.0647196229791995E-2</v>
      </c>
      <c r="E207">
        <f t="shared" ca="1" si="82"/>
        <v>0.72390003774778999</v>
      </c>
      <c r="F207">
        <f t="shared" ca="1" si="82"/>
        <v>7.4073310251976832E-2</v>
      </c>
      <c r="G207">
        <f t="shared" ca="1" si="82"/>
        <v>7.7585732342863034E-3</v>
      </c>
      <c r="H207">
        <f t="shared" ca="1" si="82"/>
        <v>8.7996876442308025E-2</v>
      </c>
      <c r="I207">
        <f t="shared" ca="1" si="82"/>
        <v>0.73865470650031873</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DI</v>
      </c>
      <c r="Q207" t="e">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#VALUE!</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111</v>
      </c>
      <c r="W207">
        <v>1</v>
      </c>
      <c r="X207" t="s">
        <v>125</v>
      </c>
      <c r="Z207">
        <v>700</v>
      </c>
      <c r="AA207" t="str">
        <f t="shared" ca="1" si="77"/>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v>
      </c>
      <c r="AN207" t="str">
        <f t="shared" ca="1" si="81"/>
        <v>{"dy":21,"sl":5,"tp":"upn","vl":"43155","cn":11,"pt":"GO","pr":3300}</v>
      </c>
    </row>
    <row r="208" spans="1:40">
      <c r="A208">
        <v>21</v>
      </c>
      <c r="B208">
        <v>6</v>
      </c>
      <c r="C208">
        <f t="shared" si="72"/>
        <v>0</v>
      </c>
      <c r="D208">
        <f t="shared" ca="1" si="82"/>
        <v>0.65384412442190198</v>
      </c>
      <c r="E208">
        <f t="shared" ca="1" si="82"/>
        <v>0.33726887055948285</v>
      </c>
      <c r="F208">
        <f t="shared" ca="1" si="82"/>
        <v>0.42897379440787275</v>
      </c>
      <c r="G208">
        <f t="shared" ca="1" si="82"/>
        <v>0.61128936580724114</v>
      </c>
      <c r="H208">
        <f t="shared" ca="1" si="82"/>
        <v>0.96462515402651805</v>
      </c>
      <c r="I208">
        <f t="shared" ca="1" si="82"/>
        <v>0.11063830604951164</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0.18730337778442041</v>
      </c>
      <c r="E209">
        <f t="shared" ca="1" si="82"/>
        <v>0.80587642044910623</v>
      </c>
      <c r="F209">
        <f t="shared" ca="1" si="82"/>
        <v>0.22470027811402427</v>
      </c>
      <c r="G209">
        <f t="shared" ca="1" si="82"/>
        <v>0.90815769369715704</v>
      </c>
      <c r="H209">
        <f t="shared" ca="1" si="82"/>
        <v>0.45964607761382503</v>
      </c>
      <c r="I209">
        <f t="shared" ca="1" si="82"/>
        <v>0.38302852324266567</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194</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0.11289158210430639</v>
      </c>
      <c r="E210">
        <f t="shared" ca="1" si="82"/>
        <v>0.97277565481114547</v>
      </c>
      <c r="F210">
        <f t="shared" ca="1" si="82"/>
        <v>0.89747147941502303</v>
      </c>
      <c r="G210">
        <f t="shared" ca="1" si="82"/>
        <v>0.49390199492992692</v>
      </c>
      <c r="H210">
        <f t="shared" ca="1" si="82"/>
        <v>6.9694017435895872E-2</v>
      </c>
      <c r="I210">
        <f t="shared" ca="1" si="82"/>
        <v>0.95611564660129356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v>
      </c>
      <c r="AN210" t="str">
        <f t="shared" ca="1" si="81"/>
        <v>{"dy":21,"sl":8}</v>
      </c>
    </row>
    <row r="211" spans="1:40">
      <c r="A211">
        <v>21</v>
      </c>
      <c r="B211">
        <v>9</v>
      </c>
      <c r="C211">
        <f t="shared" si="72"/>
        <v>0</v>
      </c>
      <c r="D211">
        <f t="shared" ca="1" si="82"/>
        <v>0.18663658433547259</v>
      </c>
      <c r="E211">
        <f t="shared" ca="1" si="82"/>
        <v>0.65289799543384364</v>
      </c>
      <c r="F211">
        <f t="shared" ca="1" si="82"/>
        <v>0.59665631688942988</v>
      </c>
      <c r="G211">
        <f t="shared" ca="1" si="82"/>
        <v>0.53367757264824967</v>
      </c>
      <c r="H211">
        <f t="shared" ca="1" si="82"/>
        <v>0.50721427791021467</v>
      </c>
      <c r="I211">
        <f t="shared" ca="1" si="82"/>
        <v>0.716803029769294</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v>
      </c>
      <c r="AN211" t="str">
        <f t="shared" ca="1" si="81"/>
        <v>{"dy":21,"sl":9}</v>
      </c>
    </row>
    <row r="212" spans="1:40">
      <c r="A212">
        <v>22</v>
      </c>
      <c r="B212">
        <v>0</v>
      </c>
      <c r="C212">
        <f t="shared" si="72"/>
        <v>0</v>
      </c>
      <c r="D212">
        <f t="shared" ref="D212:I221" ca="1" si="83">RAND()</f>
        <v>0.19098612269882376</v>
      </c>
      <c r="E212">
        <f t="shared" ca="1" si="83"/>
        <v>3.2965556967992526E-2</v>
      </c>
      <c r="F212">
        <f t="shared" ca="1" si="83"/>
        <v>2.7814365519062245E-2</v>
      </c>
      <c r="G212">
        <f t="shared" ca="1" si="83"/>
        <v>0.76298240753066549</v>
      </c>
      <c r="H212">
        <f t="shared" ca="1" si="83"/>
        <v>1.1230855611025548E-2</v>
      </c>
      <c r="I212">
        <f t="shared" ca="1" si="83"/>
        <v>0.79796617751089005</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92746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v>
      </c>
      <c r="AN212" t="str">
        <f t="shared" ca="1" si="81"/>
        <v>{"dy":22,"sl":0,"tp":"upn","vl":"92746","cn":12,"pt":"GO","pr":3600}</v>
      </c>
    </row>
    <row r="213" spans="1:40">
      <c r="A213">
        <v>22</v>
      </c>
      <c r="B213">
        <v>1</v>
      </c>
      <c r="C213">
        <f t="shared" si="72"/>
        <v>0</v>
      </c>
      <c r="D213">
        <f t="shared" ca="1" si="83"/>
        <v>0.76644455178229332</v>
      </c>
      <c r="E213">
        <f t="shared" ca="1" si="83"/>
        <v>0.93499743178240524</v>
      </c>
      <c r="F213">
        <f t="shared" ca="1" si="83"/>
        <v>0.21059313753210251</v>
      </c>
      <c r="G213">
        <f t="shared" ca="1" si="83"/>
        <v>0.59520502416241916</v>
      </c>
      <c r="H213">
        <f t="shared" ca="1" si="83"/>
        <v>9.5270871419081082E-2</v>
      </c>
      <c r="I213">
        <f t="shared" ca="1" si="83"/>
        <v>0.12772656816587813</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449</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흑진주 칼날</v>
      </c>
      <c r="AL213">
        <v>1</v>
      </c>
      <c r="AM21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v>
      </c>
      <c r="AN213" t="str">
        <f t="shared" ca="1" si="81"/>
        <v>{"dy":22,"sl":1,"tp":"fe","vl":"Equip1302","cn":1,"pt":"DI","pr":10}</v>
      </c>
    </row>
    <row r="214" spans="1:40">
      <c r="A214">
        <v>22</v>
      </c>
      <c r="B214">
        <v>2</v>
      </c>
      <c r="C214">
        <f t="shared" si="72"/>
        <v>0</v>
      </c>
      <c r="D214">
        <f t="shared" ca="1" si="83"/>
        <v>0.60402410691188901</v>
      </c>
      <c r="E214">
        <f t="shared" ca="1" si="83"/>
        <v>0.1552859187805018</v>
      </c>
      <c r="F214">
        <f t="shared" ca="1" si="83"/>
        <v>0.30900024549744187</v>
      </c>
      <c r="G214">
        <f t="shared" ca="1" si="83"/>
        <v>0.77671484256557444</v>
      </c>
      <c r="H214">
        <f t="shared" ca="1" si="83"/>
        <v>0.70519281813141765</v>
      </c>
      <c r="I214">
        <f t="shared" ca="1" si="83"/>
        <v>0.49837625142211128</v>
      </c>
      <c r="M214" t="str">
        <f t="shared" ca="1" si="73"/>
        <v>안 지정 캐릭터 PP 영웅등급</v>
      </c>
      <c r="N214">
        <f t="shared" ca="1" si="74"/>
        <v>15528</v>
      </c>
      <c r="O214">
        <f t="shared" ca="1" si="75"/>
        <v>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450</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v>
      </c>
      <c r="AN214" t="str">
        <f t="shared" ca="1" si="81"/>
        <v>{"dy":22,"sl":2,"tp":"fe","vl":"Equip2002","cn":1,"pt":"GO","pr":800}</v>
      </c>
    </row>
    <row r="215" spans="1:40">
      <c r="A215">
        <v>22</v>
      </c>
      <c r="B215">
        <v>3</v>
      </c>
      <c r="C215">
        <f t="shared" si="72"/>
        <v>0</v>
      </c>
      <c r="D215">
        <f t="shared" ca="1" si="83"/>
        <v>0.89606898189200901</v>
      </c>
      <c r="E215">
        <f t="shared" ca="1" si="83"/>
        <v>0.48666759451432118</v>
      </c>
      <c r="F215">
        <f t="shared" ca="1" si="83"/>
        <v>0.76926440356076675</v>
      </c>
      <c r="G215">
        <f t="shared" ca="1" si="83"/>
        <v>0.3424442006305215</v>
      </c>
      <c r="H215">
        <f t="shared" ca="1" si="83"/>
        <v>1.3784720628019165E-2</v>
      </c>
      <c r="I215">
        <f t="shared" ca="1" si="83"/>
        <v>0.7494139722563441</v>
      </c>
      <c r="M215" t="str">
        <f t="shared" ca="1" si="73"/>
        <v>안 지정 캐릭터 PP 일반등급</v>
      </c>
      <c r="N215">
        <f t="shared" ca="1" si="74"/>
        <v>48666</v>
      </c>
      <c r="O215">
        <f t="shared" ca="1" si="75"/>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389</v>
      </c>
      <c r="AD215">
        <v>1</v>
      </c>
      <c r="AE215" t="s">
        <v>383</v>
      </c>
      <c r="AF215">
        <v>179</v>
      </c>
      <c r="AG215">
        <v>99</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반중력 스태프</v>
      </c>
      <c r="AL215">
        <v>1</v>
      </c>
      <c r="AM21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v>
      </c>
      <c r="AN215" t="str">
        <f t="shared" ca="1" si="81"/>
        <v>{"dy":22,"sl":3,"tp":"fe","vl":"Equip3401","cn":1,"pt":"DI","pp":179,"pr":99}</v>
      </c>
    </row>
    <row r="216" spans="1:40">
      <c r="A216">
        <v>22</v>
      </c>
      <c r="B216">
        <v>4</v>
      </c>
      <c r="C216">
        <f t="shared" si="72"/>
        <v>0</v>
      </c>
      <c r="D216">
        <f t="shared" ca="1" si="83"/>
        <v>0.14019106810031012</v>
      </c>
      <c r="E216">
        <f t="shared" ca="1" si="83"/>
        <v>0.53365117604276358</v>
      </c>
      <c r="F216">
        <f t="shared" ca="1" si="83"/>
        <v>0.46212545248001913</v>
      </c>
      <c r="G216">
        <f t="shared" ca="1" si="83"/>
        <v>0.5896796741337369</v>
      </c>
      <c r="H216">
        <f t="shared" ca="1" si="83"/>
        <v>0.57206007304490036</v>
      </c>
      <c r="I216">
        <f t="shared" ca="1" si="83"/>
        <v>0.41021161649994831</v>
      </c>
      <c r="M216" t="str">
        <f t="shared" ca="1" si="73"/>
        <v>안 지정 캐릭터 PP 일반등급</v>
      </c>
      <c r="N216">
        <f t="shared" ca="1" si="74"/>
        <v>53365</v>
      </c>
      <c r="O216">
        <f t="shared" ca="1" si="75"/>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45187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v>
      </c>
      <c r="AN216" t="str">
        <f t="shared" ca="1" si="81"/>
        <v>{"dy":22,"sl":4,"tp":"upn","vl":"45187","cn":5,"pt":"GO","pr":1500}</v>
      </c>
    </row>
    <row r="217" spans="1:40">
      <c r="A217">
        <v>22</v>
      </c>
      <c r="B217">
        <v>5</v>
      </c>
      <c r="C217">
        <f t="shared" si="72"/>
        <v>0</v>
      </c>
      <c r="D217">
        <f t="shared" ca="1" si="83"/>
        <v>0.66715050593790159</v>
      </c>
      <c r="E217">
        <f t="shared" ca="1" si="83"/>
        <v>0.90051468250270195</v>
      </c>
      <c r="F217">
        <f t="shared" ca="1" si="83"/>
        <v>0.60502671795399032</v>
      </c>
      <c r="G217">
        <f t="shared" ca="1" si="83"/>
        <v>0.38329695702939903</v>
      </c>
      <c r="H217">
        <f t="shared" ca="1" si="83"/>
        <v>0.30400432318855009</v>
      </c>
      <c r="I217">
        <f t="shared" ca="1" si="83"/>
        <v>0.68372472784442484</v>
      </c>
      <c r="M217" t="str">
        <f t="shared" ca="1" si="73"/>
        <v>안 지정 캐릭터 PP 영웅등급</v>
      </c>
      <c r="N217">
        <f t="shared" ca="1" si="74"/>
        <v>90051</v>
      </c>
      <c r="O217">
        <f t="shared" ca="1" si="75"/>
        <v>13</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188</v>
      </c>
      <c r="W217">
        <v>1</v>
      </c>
      <c r="X217" t="s">
        <v>129</v>
      </c>
      <c r="Z217">
        <v>11</v>
      </c>
      <c r="AA217" t="str">
        <f t="shared" ca="1" si="77"/>
        <v>fe</v>
      </c>
      <c r="AB217" t="s">
        <v>82</v>
      </c>
      <c r="AC217" t="s">
        <v>451</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그린 아이즈</v>
      </c>
      <c r="AL217">
        <v>1</v>
      </c>
      <c r="AM21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v>
      </c>
      <c r="AN217" t="str">
        <f t="shared" ca="1" si="81"/>
        <v>{"dy":22,"sl":5,"tp":"fe","vl":"Equip5002","cn":1,"pt":"GO","pr":900}</v>
      </c>
    </row>
    <row r="218" spans="1:40">
      <c r="A218">
        <v>22</v>
      </c>
      <c r="B218">
        <v>6</v>
      </c>
      <c r="C218">
        <f t="shared" si="72"/>
        <v>0</v>
      </c>
      <c r="D218">
        <f t="shared" ca="1" si="83"/>
        <v>0.24013808890587018</v>
      </c>
      <c r="E218">
        <f t="shared" ca="1" si="83"/>
        <v>0.41071407375804969</v>
      </c>
      <c r="F218">
        <f t="shared" ca="1" si="83"/>
        <v>5.3249450537275256E-2</v>
      </c>
      <c r="G218">
        <f t="shared" ca="1" si="83"/>
        <v>0.68841961002926</v>
      </c>
      <c r="H218">
        <f t="shared" ca="1" si="83"/>
        <v>0.49525283873406301</v>
      </c>
      <c r="I218">
        <f t="shared" ca="1" si="83"/>
        <v>0.35126226682948325</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v>
      </c>
      <c r="AN218" t="str">
        <f t="shared" ca="1" si="81"/>
        <v>{"dy":22,"sl":6,"tp":"uph","vl":"38584","cn":9,"pt":"GO","pr":2700}</v>
      </c>
    </row>
    <row r="219" spans="1:40">
      <c r="A219">
        <v>22</v>
      </c>
      <c r="B219">
        <v>7</v>
      </c>
      <c r="C219">
        <f t="shared" si="72"/>
        <v>0</v>
      </c>
      <c r="D219">
        <f t="shared" ca="1" si="83"/>
        <v>0.94671619908652083</v>
      </c>
      <c r="E219">
        <f t="shared" ca="1" si="83"/>
        <v>0.93043052050082753</v>
      </c>
      <c r="F219">
        <f t="shared" ca="1" si="83"/>
        <v>0.35227072174965168</v>
      </c>
      <c r="G219">
        <f t="shared" ca="1" si="83"/>
        <v>0.51939482034748063</v>
      </c>
      <c r="H219">
        <f t="shared" ca="1" si="83"/>
        <v>0.32056855691159369</v>
      </c>
      <c r="I219">
        <f t="shared" ca="1" si="83"/>
        <v>0.4936928480731555</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452</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v>
      </c>
      <c r="AN219" t="str">
        <f t="shared" ca="1" si="81"/>
        <v>{"dy":22,"sl":7,"tp":"fe","vl":"Equip8101","cn":1,"pt":"GO","pr":8000}</v>
      </c>
    </row>
    <row r="220" spans="1:40">
      <c r="A220">
        <v>22</v>
      </c>
      <c r="B220">
        <v>8</v>
      </c>
      <c r="C220">
        <f t="shared" si="72"/>
        <v>0</v>
      </c>
      <c r="D220">
        <f t="shared" ca="1" si="83"/>
        <v>0.5536770864191779</v>
      </c>
      <c r="E220">
        <f t="shared" ca="1" si="83"/>
        <v>0.20654490407834691</v>
      </c>
      <c r="F220">
        <f t="shared" ca="1" si="83"/>
        <v>0.27994098145361623</v>
      </c>
      <c r="G220">
        <f t="shared" ca="1" si="83"/>
        <v>0.37481042284114896</v>
      </c>
      <c r="H220">
        <f t="shared" ca="1" si="83"/>
        <v>0.37121133218313773</v>
      </c>
      <c r="I220">
        <f t="shared" ca="1" si="83"/>
        <v>0.31192421734210385</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fl5</v>
      </c>
      <c r="AB220" t="s">
        <v>460</v>
      </c>
      <c r="AC220" t="s">
        <v>462</v>
      </c>
      <c r="AD220">
        <v>1</v>
      </c>
      <c r="AE220" t="s">
        <v>129</v>
      </c>
      <c r="AF220">
        <v>90</v>
      </c>
      <c r="AG220">
        <v>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소하</v>
      </c>
      <c r="AL220">
        <v>1</v>
      </c>
      <c r="AM22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v>
      </c>
      <c r="AN220" t="str">
        <f t="shared" ca="1" si="81"/>
        <v>{"dy":22,"sl":8,"tp":"fl5","vl":"Actor1002","cn":1,"pt":"DI","pp":90,"pr":59}</v>
      </c>
    </row>
    <row r="221" spans="1:40">
      <c r="A221">
        <v>22</v>
      </c>
      <c r="B221">
        <v>9</v>
      </c>
      <c r="C221">
        <f t="shared" si="72"/>
        <v>0</v>
      </c>
      <c r="D221">
        <f t="shared" ca="1" si="83"/>
        <v>0.86493545455852738</v>
      </c>
      <c r="E221">
        <f t="shared" ca="1" si="83"/>
        <v>0.83501358740184994</v>
      </c>
      <c r="F221">
        <f t="shared" ca="1" si="83"/>
        <v>0.19836061892255874</v>
      </c>
      <c r="G221">
        <f t="shared" ca="1" si="83"/>
        <v>0.7359475177350685</v>
      </c>
      <c r="H221">
        <f t="shared" ca="1" si="83"/>
        <v>0.85912128586664582</v>
      </c>
      <c r="I221">
        <f t="shared" ca="1" si="83"/>
        <v>0.27622592468081031</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fl6</v>
      </c>
      <c r="AB221" t="s">
        <v>461</v>
      </c>
      <c r="AC221" t="s">
        <v>462</v>
      </c>
      <c r="AD221">
        <v>1</v>
      </c>
      <c r="AE221" t="s">
        <v>129</v>
      </c>
      <c r="AF221">
        <v>90</v>
      </c>
      <c r="AG221">
        <v>59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소하</v>
      </c>
      <c r="AL221">
        <v>1</v>
      </c>
      <c r="AM22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v>
      </c>
      <c r="AN221" t="str">
        <f t="shared" ca="1" si="81"/>
        <v>{"dy":22,"sl":9,"tp":"fl6","vl":"Actor1002","cn":1,"pt":"DI","pp":90,"pr":59}</v>
      </c>
    </row>
    <row r="222" spans="1:40">
      <c r="A222">
        <v>23</v>
      </c>
      <c r="B222">
        <v>0</v>
      </c>
      <c r="C222">
        <f t="shared" si="72"/>
        <v>0</v>
      </c>
      <c r="D222">
        <f t="shared" ref="D222:I231" ca="1" si="84">RAND()</f>
        <v>0.50742248575985205</v>
      </c>
      <c r="E222">
        <f t="shared" ca="1" si="84"/>
        <v>0.87268862632761079</v>
      </c>
      <c r="F222">
        <f t="shared" ca="1" si="84"/>
        <v>0.38091459598453359</v>
      </c>
      <c r="G222">
        <f t="shared" ca="1" si="84"/>
        <v>0.21595944966200298</v>
      </c>
      <c r="H222">
        <f t="shared" ca="1" si="84"/>
        <v>0.54568522067561309</v>
      </c>
      <c r="I222">
        <f t="shared" ca="1" si="84"/>
        <v>0.67562033332026084</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10153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v>
      </c>
      <c r="AN222" t="str">
        <f t="shared" ca="1" si="81"/>
        <v>{"dy":23,"sl":0,"tp":"upn","vl":"10153","cn":11,"pt":"GO","pr":3300}</v>
      </c>
    </row>
    <row r="223" spans="1:40">
      <c r="A223">
        <v>23</v>
      </c>
      <c r="B223">
        <v>1</v>
      </c>
      <c r="C223">
        <f t="shared" si="72"/>
        <v>0</v>
      </c>
      <c r="D223">
        <f t="shared" ca="1" si="84"/>
        <v>0.902641649373083</v>
      </c>
      <c r="E223">
        <f t="shared" ca="1" si="84"/>
        <v>0.55032697403870701</v>
      </c>
      <c r="F223">
        <f t="shared" ca="1" si="84"/>
        <v>0.47146619959048952</v>
      </c>
      <c r="G223">
        <f t="shared" ca="1" si="84"/>
        <v>0.25115695487286915</v>
      </c>
      <c r="H223">
        <f t="shared" ca="1" si="84"/>
        <v>0.31638295800656813</v>
      </c>
      <c r="I223">
        <f t="shared" ca="1" si="84"/>
        <v>5.6624594245681226E-2</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453</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v>
      </c>
      <c r="AN223" t="str">
        <f t="shared" ca="1" si="81"/>
        <v>{"dy":23,"sl":1,"tp":"fe","vl":"Equip5302","cn":1,"pt":"GO","pr":7000}</v>
      </c>
    </row>
    <row r="224" spans="1:40">
      <c r="A224">
        <v>23</v>
      </c>
      <c r="B224">
        <v>2</v>
      </c>
      <c r="C224">
        <f t="shared" si="72"/>
        <v>0</v>
      </c>
      <c r="D224">
        <f t="shared" ca="1" si="84"/>
        <v>0.90340974190901102</v>
      </c>
      <c r="E224">
        <f t="shared" ca="1" si="84"/>
        <v>0.67886471285833583</v>
      </c>
      <c r="F224">
        <f t="shared" ca="1" si="84"/>
        <v>0.41109264950704438</v>
      </c>
      <c r="G224">
        <f t="shared" ca="1" si="84"/>
        <v>0.26044111724576857</v>
      </c>
      <c r="H224">
        <f t="shared" ca="1" si="84"/>
        <v>0.15343832816080027</v>
      </c>
      <c r="I224">
        <f t="shared" ca="1" si="84"/>
        <v>0.56289682316226008</v>
      </c>
      <c r="M224" t="str">
        <f t="shared" ca="1" si="73"/>
        <v>안 지정 캐릭터 PP 영웅등급</v>
      </c>
      <c r="N224">
        <f t="shared" ca="1" si="74"/>
        <v>67886</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390</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v>
      </c>
      <c r="AN224" t="str">
        <f t="shared" ca="1" si="81"/>
        <v>{"dy":23,"sl":2,"tp":"upn","vl":"98118","cn":6,"pt":"GO","pr":1800}</v>
      </c>
    </row>
    <row r="225" spans="1:40">
      <c r="A225">
        <v>23</v>
      </c>
      <c r="B225">
        <v>3</v>
      </c>
      <c r="C225">
        <f t="shared" si="72"/>
        <v>0</v>
      </c>
      <c r="D225">
        <f t="shared" ca="1" si="84"/>
        <v>0.76379247859115629</v>
      </c>
      <c r="E225">
        <f t="shared" ca="1" si="84"/>
        <v>0.55577690438029392</v>
      </c>
      <c r="F225">
        <f t="shared" ca="1" si="84"/>
        <v>0.49564549191130591</v>
      </c>
      <c r="G225">
        <f t="shared" ca="1" si="84"/>
        <v>0.32253060202705863</v>
      </c>
      <c r="H225">
        <f t="shared" ca="1" si="84"/>
        <v>0.58637826332932286</v>
      </c>
      <c r="I225">
        <f t="shared" ca="1" si="84"/>
        <v>0.37186645285361974</v>
      </c>
      <c r="M225" t="str">
        <f t="shared" ca="1" si="73"/>
        <v>안 지정 캐릭터 PP 일반등급</v>
      </c>
      <c r="N225">
        <f t="shared" ca="1" si="74"/>
        <v>55577</v>
      </c>
      <c r="O225">
        <f t="shared" ca="1" si="75"/>
        <v>9</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2700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454</v>
      </c>
      <c r="AD225">
        <v>1</v>
      </c>
      <c r="AE225" t="s">
        <v>125</v>
      </c>
      <c r="AG225">
        <v>3400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야만인의 분노</v>
      </c>
      <c r="AL225">
        <v>1</v>
      </c>
      <c r="AM22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v>
      </c>
      <c r="AN225" t="str">
        <f t="shared" ca="1" si="81"/>
        <v>{"dy":23,"sl":3,"tp":"fe","vl":"Equip0201","cn":1,"pt":"GO","pr":3400}</v>
      </c>
    </row>
    <row r="226" spans="1:40">
      <c r="A226">
        <v>23</v>
      </c>
      <c r="B226">
        <v>4</v>
      </c>
      <c r="C226">
        <f t="shared" si="72"/>
        <v>0</v>
      </c>
      <c r="D226">
        <f t="shared" ca="1" si="84"/>
        <v>5.4566026381030142E-2</v>
      </c>
      <c r="E226">
        <f t="shared" ca="1" si="84"/>
        <v>0.60517994675590836</v>
      </c>
      <c r="F226">
        <f t="shared" ca="1" si="84"/>
        <v>0.78980423345251016</v>
      </c>
      <c r="G226">
        <f t="shared" ca="1" si="84"/>
        <v>0.20155650195564512</v>
      </c>
      <c r="H226">
        <f t="shared" ca="1" si="84"/>
        <v>0.81939369597436817</v>
      </c>
      <c r="I226">
        <f t="shared" ca="1" si="84"/>
        <v>0.63880710713784639</v>
      </c>
      <c r="M226" t="str">
        <f t="shared" ca="1" si="73"/>
        <v>안 지정 캐릭터 PP 일반등급</v>
      </c>
      <c r="N226">
        <f t="shared" ca="1" si="74"/>
        <v>60517</v>
      </c>
      <c r="O226">
        <f t="shared" ca="1" si="75"/>
        <v>10</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3000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455</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빛의 트랩</v>
      </c>
      <c r="AL226">
        <v>1</v>
      </c>
      <c r="AM22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v>
      </c>
      <c r="AN226" t="str">
        <f t="shared" ca="1" si="81"/>
        <v>{"dy":23,"sl":4,"tp":"fe","vl":"Equip3201","cn":1,"pt":"GO","pr":3500}</v>
      </c>
    </row>
    <row r="227" spans="1:40">
      <c r="A227">
        <v>23</v>
      </c>
      <c r="B227">
        <v>5</v>
      </c>
      <c r="C227">
        <f t="shared" si="72"/>
        <v>0</v>
      </c>
      <c r="D227">
        <f t="shared" ca="1" si="84"/>
        <v>0.71044478542985889</v>
      </c>
      <c r="E227">
        <f t="shared" ca="1" si="84"/>
        <v>0.17850729011389532</v>
      </c>
      <c r="F227">
        <f t="shared" ca="1" si="84"/>
        <v>0.22127468997891686</v>
      </c>
      <c r="G227">
        <f t="shared" ca="1" si="84"/>
        <v>6.6974638245850704E-2</v>
      </c>
      <c r="H227">
        <f t="shared" ca="1" si="84"/>
        <v>0.72525861590177154</v>
      </c>
      <c r="I227">
        <f t="shared" ca="1" si="84"/>
        <v>9.1142750615234136E-2</v>
      </c>
      <c r="M227" t="str">
        <f t="shared" ca="1" si="73"/>
        <v>안 지정 캐릭터 PP 영웅등급</v>
      </c>
      <c r="N227">
        <f t="shared" ca="1" si="74"/>
        <v>17850</v>
      </c>
      <c r="O227">
        <f t="shared" ca="1" si="75"/>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201</v>
      </c>
      <c r="W227">
        <v>1</v>
      </c>
      <c r="X227" t="s">
        <v>125</v>
      </c>
      <c r="Z227">
        <v>1700</v>
      </c>
      <c r="AA227" t="str">
        <f t="shared" ca="1" si="77"/>
        <v>uph</v>
      </c>
      <c r="AB227" t="s">
        <v>91</v>
      </c>
      <c r="AC227">
        <v>98421</v>
      </c>
      <c r="AD227">
        <v>14</v>
      </c>
      <c r="AE227" t="s">
        <v>383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v>
      </c>
      <c r="AN227" t="str">
        <f t="shared" ca="1" si="81"/>
        <v>{"dy":23,"sl":5,"tp":"uph","vl":"98421","cn":14,"pt":"DI","pr":3}</v>
      </c>
    </row>
    <row r="228" spans="1:40">
      <c r="A228">
        <v>23</v>
      </c>
      <c r="B228">
        <v>6</v>
      </c>
      <c r="C228">
        <f t="shared" si="72"/>
        <v>0</v>
      </c>
      <c r="D228">
        <f t="shared" ca="1" si="84"/>
        <v>0.50210690384979773</v>
      </c>
      <c r="E228">
        <f t="shared" ca="1" si="84"/>
        <v>0.49045117375583025</v>
      </c>
      <c r="F228">
        <f t="shared" ca="1" si="84"/>
        <v>1.1080002632845254E-2</v>
      </c>
      <c r="G228">
        <f t="shared" ca="1" si="84"/>
        <v>0.53510983154840863</v>
      </c>
      <c r="H228">
        <f t="shared" ca="1" si="84"/>
        <v>0.55037609011783306</v>
      </c>
      <c r="I228">
        <f t="shared" ca="1" si="84"/>
        <v>0.9654179148640113</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456</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해골 벽</v>
      </c>
      <c r="AL228">
        <v>1</v>
      </c>
      <c r="AM22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v>
      </c>
      <c r="AN228" t="str">
        <f t="shared" ca="1" si="81"/>
        <v>{"dy":23,"sl":6,"tp":"fe","vl":"Equip7002","cn":1,"pt":"GO","pr":1700}</v>
      </c>
    </row>
    <row r="229" spans="1:40">
      <c r="A229">
        <v>23</v>
      </c>
      <c r="B229">
        <v>7</v>
      </c>
      <c r="C229">
        <f t="shared" si="72"/>
        <v>0</v>
      </c>
      <c r="D229">
        <f t="shared" ca="1" si="84"/>
        <v>0.34805965287830909</v>
      </c>
      <c r="E229">
        <f t="shared" ca="1" si="84"/>
        <v>0.58460371807213751</v>
      </c>
      <c r="F229">
        <f t="shared" ca="1" si="84"/>
        <v>0.21512704983742714</v>
      </c>
      <c r="G229">
        <f t="shared" ca="1" si="84"/>
        <v>0.23766169232764123</v>
      </c>
      <c r="H229">
        <f t="shared" ca="1" si="84"/>
        <v>0.73989622170354374</v>
      </c>
      <c r="I229">
        <f t="shared" ca="1" si="84"/>
        <v>0.43738942525985103</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e">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#VALUE!</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457</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v>
      </c>
      <c r="AN229" t="str">
        <f t="shared" ca="1" si="81"/>
        <v>{"dy":23,"sl":7,"tp":"fe","vl":"Equip8301","cn":1,"pt":"GO","pr":74200}</v>
      </c>
    </row>
    <row r="230" spans="1:40">
      <c r="A230">
        <v>23</v>
      </c>
      <c r="B230">
        <v>8</v>
      </c>
      <c r="C230">
        <f t="shared" si="72"/>
        <v>0</v>
      </c>
      <c r="D230">
        <f t="shared" ca="1" si="84"/>
        <v>0.8820494959756976</v>
      </c>
      <c r="E230">
        <f t="shared" ca="1" si="84"/>
        <v>0.11898740841702382</v>
      </c>
      <c r="F230">
        <f t="shared" ca="1" si="84"/>
        <v>0.43407096307249571</v>
      </c>
      <c r="G230">
        <f t="shared" ca="1" si="84"/>
        <v>0.1986806763300204</v>
      </c>
      <c r="H230">
        <f t="shared" ca="1" si="84"/>
        <v>0.79588436372525873</v>
      </c>
      <c r="I230">
        <f t="shared" ca="1" si="84"/>
        <v>0.99789728548013312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v>
      </c>
      <c r="AN230" t="str">
        <f t="shared" ca="1" si="81"/>
        <v>{"dy":23,"sl":8}</v>
      </c>
    </row>
    <row r="231" spans="1:40">
      <c r="A231">
        <v>23</v>
      </c>
      <c r="B231">
        <v>9</v>
      </c>
      <c r="C231">
        <f t="shared" si="72"/>
        <v>0</v>
      </c>
      <c r="D231">
        <f t="shared" ca="1" si="84"/>
        <v>0.78147072820392138</v>
      </c>
      <c r="E231">
        <f t="shared" ca="1" si="84"/>
        <v>0.98923033601552923</v>
      </c>
      <c r="F231">
        <f t="shared" ca="1" si="84"/>
        <v>0.57885035242147476</v>
      </c>
      <c r="G231">
        <f t="shared" ca="1" si="84"/>
        <v>0.38042451839433844</v>
      </c>
      <c r="H231">
        <f t="shared" ca="1" si="84"/>
        <v>0.61186998068107923</v>
      </c>
      <c r="I231">
        <f t="shared" ca="1" si="84"/>
        <v>0.73214317650227356</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v>
      </c>
      <c r="AN231" t="str">
        <f t="shared" ca="1" si="81"/>
        <v>{"dy":23,"sl":9}</v>
      </c>
    </row>
    <row r="232" spans="1:40">
      <c r="A232">
        <v>24</v>
      </c>
      <c r="B232">
        <v>0</v>
      </c>
      <c r="C232">
        <f t="shared" si="72"/>
        <v>0</v>
      </c>
      <c r="D232">
        <f t="shared" ref="D232:I241" ca="1" si="85">RAND()</f>
        <v>0.50979100909576813</v>
      </c>
      <c r="E232">
        <f t="shared" ca="1" si="85"/>
        <v>0.78550859399771411</v>
      </c>
      <c r="F232">
        <f t="shared" ca="1" si="85"/>
        <v>0.13995583827754732</v>
      </c>
      <c r="G232">
        <f t="shared" ca="1" si="85"/>
        <v>0.57823100191815602</v>
      </c>
      <c r="H232">
        <f t="shared" ca="1" si="85"/>
        <v>0.14996546487883522</v>
      </c>
      <c r="I232">
        <f t="shared" ca="1" si="85"/>
        <v>0.38846620622171413</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129</v>
      </c>
      <c r="Z232">
        <v>29</v>
      </c>
      <c r="AA232" t="str">
        <f t="shared" ca="1" si="77"/>
        <v>upn</v>
      </c>
      <c r="AB232" t="s">
        <v>92</v>
      </c>
      <c r="AC232">
        <v>11471</v>
      </c>
      <c r="AD232">
        <v>12</v>
      </c>
      <c r="AE232" t="s">
        <v>383</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v>
      </c>
      <c r="AN232" t="str">
        <f t="shared" ca="1" si="81"/>
        <v>{"dy":24,"sl":0,"tp":"upn","vl":"11471","cn":12,"pt":"DI","pr":3}</v>
      </c>
    </row>
    <row r="233" spans="1:40">
      <c r="A233">
        <v>24</v>
      </c>
      <c r="B233">
        <v>1</v>
      </c>
      <c r="C233">
        <f t="shared" si="72"/>
        <v>0</v>
      </c>
      <c r="D233">
        <f t="shared" ca="1" si="85"/>
        <v>0.57593036928652119</v>
      </c>
      <c r="E233">
        <f t="shared" ca="1" si="85"/>
        <v>0.70069710329891532</v>
      </c>
      <c r="F233">
        <f t="shared" ca="1" si="85"/>
        <v>0.40331647543567151</v>
      </c>
      <c r="G233">
        <f t="shared" ca="1" si="85"/>
        <v>0.25554344137194485</v>
      </c>
      <c r="H233">
        <f t="shared" ca="1" si="85"/>
        <v>0.39069526649515962</v>
      </c>
      <c r="I233">
        <f t="shared" ca="1" si="85"/>
        <v>2.5006350045982173E-2</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382</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v>
      </c>
      <c r="AN233" t="str">
        <f t="shared" ca="1" si="81"/>
        <v>{"dy":24,"sl":1,"tp":"fe","vl":"Equip0102","cn":1,"pt":"GO","pr":1000}</v>
      </c>
    </row>
    <row r="234" spans="1:40">
      <c r="A234">
        <v>24</v>
      </c>
      <c r="B234">
        <v>2</v>
      </c>
      <c r="C234">
        <f t="shared" si="72"/>
        <v>0</v>
      </c>
      <c r="D234">
        <f t="shared" ca="1" si="85"/>
        <v>0.39509495657885363</v>
      </c>
      <c r="E234">
        <f t="shared" ca="1" si="85"/>
        <v>0.18628106290710555</v>
      </c>
      <c r="F234">
        <f t="shared" ca="1" si="85"/>
        <v>0.48009343557862072</v>
      </c>
      <c r="G234">
        <f t="shared" ca="1" si="85"/>
        <v>0.55034017245908429</v>
      </c>
      <c r="H234">
        <f t="shared" ca="1" si="85"/>
        <v>0.11790196052136293</v>
      </c>
      <c r="I234">
        <f t="shared" ca="1" si="85"/>
        <v>0.61102444111689835</v>
      </c>
      <c r="M234" t="str">
        <f t="shared" ca="1" si="73"/>
        <v>안 지정 캐릭터 PP 영웅등급</v>
      </c>
      <c r="N234">
        <f t="shared" ca="1" si="74"/>
        <v>18628</v>
      </c>
      <c r="O234">
        <f t="shared" ca="1" si="75"/>
        <v>5</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1500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0.2932094995363107</v>
      </c>
      <c r="E235">
        <f t="shared" ca="1" si="85"/>
        <v>4.913766396691388E-3</v>
      </c>
      <c r="F235">
        <f t="shared" ca="1" si="85"/>
        <v>0.38359356726409266</v>
      </c>
      <c r="G235">
        <f t="shared" ca="1" si="85"/>
        <v>4.8082564735484334E-2</v>
      </c>
      <c r="H235">
        <f t="shared" ca="1" si="85"/>
        <v>0.33388042913692928</v>
      </c>
      <c r="I235">
        <f t="shared" ca="1" si="85"/>
        <v>0.13968849915236226</v>
      </c>
      <c r="M235" t="str">
        <f t="shared" ca="1" si="73"/>
        <v>안 지정 캐릭터 PP 일반등급</v>
      </c>
      <c r="N235">
        <f t="shared" ca="1" si="74"/>
        <v>491</v>
      </c>
      <c r="O235">
        <f t="shared" ca="1" si="75"/>
        <v>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388</v>
      </c>
      <c r="AD235">
        <v>1</v>
      </c>
      <c r="AE235" t="s">
        <v>98</v>
      </c>
      <c r="AF235">
        <v>169</v>
      </c>
      <c r="AG235">
        <v>89</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전설</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고대인의 의식</v>
      </c>
      <c r="AL235">
        <v>1</v>
      </c>
      <c r="AM23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v>
      </c>
      <c r="AN235" t="str">
        <f t="shared" ca="1" si="81"/>
        <v>{"dy":24,"sl":3,"tp":"fe","vl":"Equip2401","cn":1,"pt":"DI","pp":169,"pr":89}</v>
      </c>
    </row>
    <row r="236" spans="1:40">
      <c r="A236">
        <v>24</v>
      </c>
      <c r="B236">
        <v>4</v>
      </c>
      <c r="C236">
        <f t="shared" si="72"/>
        <v>0</v>
      </c>
      <c r="D236">
        <f t="shared" ca="1" si="85"/>
        <v>0.64450550572563392</v>
      </c>
      <c r="E236">
        <f t="shared" ca="1" si="85"/>
        <v>0.70076709590441233</v>
      </c>
      <c r="F236">
        <f t="shared" ca="1" si="85"/>
        <v>0.89999230938140384</v>
      </c>
      <c r="G236">
        <f t="shared" ca="1" si="85"/>
        <v>4.8110351394581308E-4</v>
      </c>
      <c r="H236">
        <f t="shared" ca="1" si="85"/>
        <v>0.37765592195580666</v>
      </c>
      <c r="I236">
        <f t="shared" ca="1" si="85"/>
        <v>0.97037190453466182</v>
      </c>
      <c r="M236" t="str">
        <f t="shared" ca="1" si="73"/>
        <v>안 지정 캐릭터 PP 일반등급</v>
      </c>
      <c r="N236">
        <f t="shared" ca="1" si="74"/>
        <v>70076</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416</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v>
      </c>
      <c r="AN236" t="str">
        <f t="shared" ca="1" si="81"/>
        <v>{"dy":24,"sl":4,"tp":"fe","vl":"Equip3002","cn":1,"pt":"GO","pr":700}</v>
      </c>
    </row>
    <row r="237" spans="1:40">
      <c r="A237">
        <v>24</v>
      </c>
      <c r="B237">
        <v>5</v>
      </c>
      <c r="C237">
        <f t="shared" si="72"/>
        <v>0</v>
      </c>
      <c r="D237">
        <f t="shared" ca="1" si="85"/>
        <v>0.80114538994468043</v>
      </c>
      <c r="E237">
        <f t="shared" ca="1" si="85"/>
        <v>8.3321956165188449E-2</v>
      </c>
      <c r="F237">
        <f t="shared" ca="1" si="85"/>
        <v>0.91206192725798063</v>
      </c>
      <c r="G237">
        <f t="shared" ca="1" si="85"/>
        <v>0.89664379656079618</v>
      </c>
      <c r="H237">
        <f t="shared" ca="1" si="85"/>
        <v>0.2949060602276371</v>
      </c>
      <c r="I237">
        <f t="shared" ca="1" si="85"/>
        <v>0.28349570894029541</v>
      </c>
      <c r="M237" t="str">
        <f t="shared" ca="1" si="73"/>
        <v>안 지정 캐릭터 PP 일반등급</v>
      </c>
      <c r="N237">
        <f t="shared" ca="1" si="74"/>
        <v>8332</v>
      </c>
      <c r="O237">
        <f t="shared" ca="1" si="75"/>
        <v>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125</v>
      </c>
      <c r="Z237">
        <v>900</v>
      </c>
      <c r="AA237" t="str">
        <f t="shared" ca="1" si="77"/>
        <v>fe</v>
      </c>
      <c r="AB237" t="s">
        <v>82</v>
      </c>
      <c r="AC237" t="s">
        <v>419</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v>
      </c>
      <c r="AN237" t="str">
        <f t="shared" ca="1" si="81"/>
        <v>{"dy":24,"sl":5,"tp":"fe","vl":"Equip4102","cn":1,"pt":"GO","pr":1100}</v>
      </c>
    </row>
    <row r="238" spans="1:40">
      <c r="A238">
        <v>24</v>
      </c>
      <c r="B238">
        <v>6</v>
      </c>
      <c r="C238">
        <f t="shared" si="72"/>
        <v>0</v>
      </c>
      <c r="D238">
        <f t="shared" ca="1" si="85"/>
        <v>0.22878475733388193</v>
      </c>
      <c r="E238">
        <f t="shared" ca="1" si="85"/>
        <v>0.89074230689264833</v>
      </c>
      <c r="F238">
        <f t="shared" ca="1" si="85"/>
        <v>0.26458137295064721</v>
      </c>
      <c r="G238">
        <f t="shared" ca="1" si="85"/>
        <v>0.42347630342141784</v>
      </c>
      <c r="H238">
        <f t="shared" ca="1" si="85"/>
        <v>0.33987076879535427</v>
      </c>
      <c r="I238">
        <f t="shared" ca="1" si="85"/>
        <v>0.77820939877024609</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v>
      </c>
      <c r="AN238" t="str">
        <f t="shared" ca="1" si="81"/>
        <v>{"dy":24,"sl":6,"tp":"uph","vl":"15462","cn":10,"pt":"GO","pr":3000}</v>
      </c>
    </row>
    <row r="239" spans="1:40">
      <c r="A239">
        <v>24</v>
      </c>
      <c r="B239">
        <v>7</v>
      </c>
      <c r="C239">
        <f t="shared" si="72"/>
        <v>0</v>
      </c>
      <c r="D239">
        <f t="shared" ca="1" si="85"/>
        <v>0.30385418348077919</v>
      </c>
      <c r="E239">
        <f t="shared" ca="1" si="85"/>
        <v>0.11681390050003893</v>
      </c>
      <c r="F239">
        <f t="shared" ca="1" si="85"/>
        <v>0.1657637487627539</v>
      </c>
      <c r="G239">
        <f t="shared" ca="1" si="85"/>
        <v>0.57712833271164221</v>
      </c>
      <c r="H239">
        <f t="shared" ca="1" si="85"/>
        <v>0.52247247769024863</v>
      </c>
      <c r="I239">
        <f t="shared" ca="1" si="85"/>
        <v>0.37724505610922754</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386</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v>
      </c>
      <c r="AN239" t="str">
        <f t="shared" ca="1" si="81"/>
        <v>{"dy":24,"sl":7,"tp":"fe","vl":"Equip6102","cn":1,"pt":"GO","pr":3100}</v>
      </c>
    </row>
    <row r="240" spans="1:40">
      <c r="A240">
        <v>24</v>
      </c>
      <c r="B240">
        <v>8</v>
      </c>
      <c r="C240">
        <f t="shared" si="72"/>
        <v>0</v>
      </c>
      <c r="D240">
        <f t="shared" ca="1" si="85"/>
        <v>0.57248216841704613</v>
      </c>
      <c r="E240">
        <f t="shared" ca="1" si="85"/>
        <v>0.49699778557960117</v>
      </c>
      <c r="F240">
        <f t="shared" ca="1" si="85"/>
        <v>0.60378650379635235</v>
      </c>
      <c r="G240">
        <f t="shared" ca="1" si="85"/>
        <v>0.61552876044710469</v>
      </c>
      <c r="H240">
        <f t="shared" ca="1" si="85"/>
        <v>0.59803673956883663</v>
      </c>
      <c r="I240">
        <f t="shared" ca="1" si="85"/>
        <v>0.10461885318787967</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v>
      </c>
      <c r="AN240" t="str">
        <f t="shared" ca="1" si="81"/>
        <v>{"dy":24,"sl":8}</v>
      </c>
    </row>
    <row r="241" spans="1:40">
      <c r="A241">
        <v>24</v>
      </c>
      <c r="B241">
        <v>9</v>
      </c>
      <c r="C241">
        <f t="shared" si="72"/>
        <v>0</v>
      </c>
      <c r="D241">
        <f t="shared" ca="1" si="85"/>
        <v>0.55932695063985527</v>
      </c>
      <c r="E241">
        <f t="shared" ca="1" si="85"/>
        <v>0.79101300368278349</v>
      </c>
      <c r="F241">
        <f t="shared" ca="1" si="85"/>
        <v>0.52986511716510909</v>
      </c>
      <c r="G241">
        <f t="shared" ca="1" si="85"/>
        <v>0.31777094851042598</v>
      </c>
      <c r="H241">
        <f t="shared" ca="1" si="85"/>
        <v>0.70825931178007007</v>
      </c>
      <c r="I241">
        <f t="shared" ca="1" si="85"/>
        <v>0.84745543100081333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v>
      </c>
      <c r="AN241" t="str">
        <f t="shared" ca="1" si="81"/>
        <v>{"dy":24,"sl":9}</v>
      </c>
    </row>
    <row r="242" spans="1:40">
      <c r="A242">
        <v>25</v>
      </c>
      <c r="B242">
        <v>0</v>
      </c>
      <c r="C242">
        <f t="shared" si="72"/>
        <v>0</v>
      </c>
      <c r="D242">
        <f t="shared" ref="D242:I251" ca="1" si="86">RAND()</f>
        <v>0.81010060913000193</v>
      </c>
      <c r="E242">
        <f t="shared" ca="1" si="86"/>
        <v>0.72250146604068832</v>
      </c>
      <c r="F242">
        <f t="shared" ca="1" si="86"/>
        <v>0.83713899951034065</v>
      </c>
      <c r="G242">
        <f t="shared" ca="1" si="86"/>
        <v>3.2645788631761041E-2</v>
      </c>
      <c r="H242">
        <f t="shared" ca="1" si="86"/>
        <v>0.27068971785649465</v>
      </c>
      <c r="I242">
        <f t="shared" ca="1" si="86"/>
        <v>0.5471263094230604</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458</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v>
      </c>
      <c r="AN242" t="str">
        <f t="shared" ca="1" si="81"/>
        <v>{"dy":25,"sl":0,"tp":"fe","vl":"Equip1002","cn":1,"pt":"GO","pr":800}</v>
      </c>
    </row>
    <row r="243" spans="1:40">
      <c r="A243">
        <v>25</v>
      </c>
      <c r="B243">
        <v>1</v>
      </c>
      <c r="C243">
        <f t="shared" si="72"/>
        <v>0</v>
      </c>
      <c r="D243">
        <f t="shared" ca="1" si="86"/>
        <v>0.30082972423525733</v>
      </c>
      <c r="E243">
        <f t="shared" ca="1" si="86"/>
        <v>0.76837681607774444</v>
      </c>
      <c r="F243">
        <f t="shared" ca="1" si="86"/>
        <v>0.2756423623094022</v>
      </c>
      <c r="G243">
        <f t="shared" ca="1" si="86"/>
        <v>0.84807252522493781</v>
      </c>
      <c r="H243">
        <f t="shared" ca="1" si="86"/>
        <v>9.5974681957874397E-3</v>
      </c>
      <c r="I243">
        <f t="shared" ca="1" si="86"/>
        <v>7.1697536682261864E-2</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292</v>
      </c>
      <c r="W243">
        <v>1</v>
      </c>
      <c r="X243" t="s">
        <v>125</v>
      </c>
      <c r="Z243">
        <v>1500</v>
      </c>
      <c r="AA243" t="str">
        <f t="shared" ca="1" si="77"/>
        <v>fe</v>
      </c>
      <c r="AB243" t="s">
        <v>82</v>
      </c>
      <c r="AC243" t="s">
        <v>459</v>
      </c>
      <c r="AD243">
        <v>1</v>
      </c>
      <c r="AE243" t="s">
        <v>125</v>
      </c>
      <c r="AG243">
        <v>1000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v>
      </c>
      <c r="AN243" t="str">
        <f t="shared" ca="1" si="81"/>
        <v>{"dy":25,"sl":1,"tp":"fe","vl":"Equip2101","cn":1,"pt":"GO","pr":1000}</v>
      </c>
    </row>
    <row r="244" spans="1:40">
      <c r="A244">
        <v>25</v>
      </c>
      <c r="B244">
        <v>2</v>
      </c>
      <c r="C244">
        <f t="shared" si="72"/>
        <v>0</v>
      </c>
      <c r="D244">
        <f t="shared" ca="1" si="86"/>
        <v>0.11248757170067014</v>
      </c>
      <c r="E244">
        <f t="shared" ca="1" si="86"/>
        <v>0.98300696418932965</v>
      </c>
      <c r="F244">
        <f t="shared" ca="1" si="86"/>
        <v>0.83879764917398447</v>
      </c>
      <c r="G244">
        <f t="shared" ca="1" si="86"/>
        <v>1.6486080364506495E-2</v>
      </c>
      <c r="H244">
        <f t="shared" ca="1" si="86"/>
        <v>0.41965853406089393</v>
      </c>
      <c r="I244">
        <f t="shared" ca="1" si="86"/>
        <v>7.4158409050153473E-2</v>
      </c>
      <c r="M244" t="str">
        <f t="shared" ca="1" si="73"/>
        <v>안 지정 캐릭터 PP 영웅등급</v>
      </c>
      <c r="N244">
        <f t="shared" ca="1" si="74"/>
        <v>98300</v>
      </c>
      <c r="O244">
        <f t="shared" ca="1" si="75"/>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409</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v>
      </c>
      <c r="AN244" t="str">
        <f t="shared" ca="1" si="81"/>
        <v>{"dy":25,"sl":2,"tp":"fe","vl":"Equip5101","cn":1,"pt":"GO","pr":1200}</v>
      </c>
    </row>
    <row r="245" spans="1:40">
      <c r="A245">
        <v>25</v>
      </c>
      <c r="B245">
        <v>3</v>
      </c>
      <c r="C245">
        <f t="shared" si="72"/>
        <v>0</v>
      </c>
      <c r="D245">
        <f t="shared" ca="1" si="86"/>
        <v>0.70011716628666743</v>
      </c>
      <c r="E245">
        <f t="shared" ca="1" si="86"/>
        <v>0.38770179706855501</v>
      </c>
      <c r="F245">
        <f t="shared" ca="1" si="86"/>
        <v>0.20251880991341831</v>
      </c>
      <c r="G245">
        <f t="shared" ca="1" si="86"/>
        <v>0.36183607403721063</v>
      </c>
      <c r="H245">
        <f t="shared" ca="1" si="86"/>
        <v>0.30171183548871017</v>
      </c>
      <c r="I245">
        <f t="shared" ca="1" si="86"/>
        <v>0.22460197780703162</v>
      </c>
      <c r="M245" t="str">
        <f t="shared" ca="1" si="73"/>
        <v>안 지정 캐릭터 PP 일반등급</v>
      </c>
      <c r="N245">
        <f t="shared" ca="1" si="74"/>
        <v>38770</v>
      </c>
      <c r="O245">
        <f t="shared" ca="1" si="75"/>
        <v>7</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84832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v>
      </c>
      <c r="AN245" t="str">
        <f t="shared" ca="1" si="81"/>
        <v>{"dy":25,"sl":3,"tp":"uph","vl":"84832","cn":7,"pt":"GO","pr":2100}</v>
      </c>
    </row>
    <row r="246" spans="1:40">
      <c r="A246">
        <v>25</v>
      </c>
      <c r="B246">
        <v>4</v>
      </c>
      <c r="C246">
        <f t="shared" si="72"/>
        <v>0</v>
      </c>
      <c r="D246">
        <f t="shared" ca="1" si="86"/>
        <v>8.009200171191333E-3</v>
      </c>
      <c r="E246">
        <f t="shared" ca="1" si="86"/>
        <v>0.72900339631141942</v>
      </c>
      <c r="F246">
        <f t="shared" ca="1" si="86"/>
        <v>0.99297379649059836</v>
      </c>
      <c r="G246">
        <f t="shared" ca="1" si="86"/>
        <v>0.41146691811504599</v>
      </c>
      <c r="H246">
        <f t="shared" ca="1" si="86"/>
        <v>8.3801213623567405E-2</v>
      </c>
      <c r="I246">
        <f t="shared" ca="1" si="86"/>
        <v>0.73629566126946833</v>
      </c>
      <c r="M246" t="str">
        <f t="shared" ca="1" si="73"/>
        <v>안 지정 캐릭터 PP 일반등급</v>
      </c>
      <c r="N246">
        <f t="shared" ca="1" si="74"/>
        <v>72900</v>
      </c>
      <c r="O246">
        <f t="shared" ca="1" si="75"/>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v>
      </c>
      <c r="AN246" t="str">
        <f t="shared" ca="1" si="81"/>
        <v>{"dy":25,"sl":4,"tp":"upn","vl":"94548","cn":13,"pt":"GO","pr":3900}</v>
      </c>
    </row>
    <row r="247" spans="1:40">
      <c r="A247">
        <v>25</v>
      </c>
      <c r="B247">
        <v>5</v>
      </c>
      <c r="C247">
        <f t="shared" si="72"/>
        <v>0</v>
      </c>
      <c r="D247">
        <f t="shared" ca="1" si="86"/>
        <v>6.5958287583781749E-2</v>
      </c>
      <c r="E247">
        <f t="shared" ca="1" si="86"/>
        <v>0.96266701638249508</v>
      </c>
      <c r="F247">
        <f t="shared" ca="1" si="86"/>
        <v>6.4507761970642008E-2</v>
      </c>
      <c r="G247">
        <f t="shared" ca="1" si="86"/>
        <v>0.98751412913316439</v>
      </c>
      <c r="H247">
        <f t="shared" ca="1" si="86"/>
        <v>0.22388172736971457</v>
      </c>
      <c r="I247">
        <f t="shared" ca="1" si="86"/>
        <v>0.73312209119096006</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125</v>
      </c>
      <c r="Z247">
        <v>1000</v>
      </c>
      <c r="AA247" t="str">
        <f t="shared" ca="1" si="77"/>
        <v>fe</v>
      </c>
      <c r="AB247" t="s">
        <v>82</v>
      </c>
      <c r="AC247" t="s">
        <v>381</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v>
      </c>
      <c r="AN247" t="str">
        <f t="shared" ca="1" si="81"/>
        <v>{"dy":25,"sl":5,"tp":"fe","vl":"Equip7102","cn":1,"pt":"GO","pr":3600}</v>
      </c>
    </row>
    <row r="248" spans="1:40">
      <c r="A248">
        <v>25</v>
      </c>
      <c r="B248">
        <v>6</v>
      </c>
      <c r="C248">
        <f t="shared" si="72"/>
        <v>0</v>
      </c>
      <c r="D248">
        <f t="shared" ca="1" si="86"/>
        <v>5.7466657819315814E-2</v>
      </c>
      <c r="E248">
        <f t="shared" ca="1" si="86"/>
        <v>0.81820058609504009</v>
      </c>
      <c r="F248">
        <f t="shared" ca="1" si="86"/>
        <v>0.88372379933414669</v>
      </c>
      <c r="G248">
        <f t="shared" ca="1" si="86"/>
        <v>0.1480226027316599</v>
      </c>
      <c r="H248">
        <f t="shared" ca="1" si="86"/>
        <v>0.24305242559509965</v>
      </c>
      <c r="I248">
        <f t="shared" ca="1" si="86"/>
        <v>0.63773927608106828</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e">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#VALUE!</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v>
      </c>
      <c r="AN248" t="str">
        <f t="shared" ca="1" si="81"/>
        <v>{"dy":25,"sl":6,"tp":"upn","vl":"14628","cn":6,"pt":"GO","pr":1800}</v>
      </c>
    </row>
    <row r="249" spans="1:40">
      <c r="A249">
        <v>25</v>
      </c>
      <c r="B249">
        <v>7</v>
      </c>
      <c r="C249">
        <f t="shared" si="72"/>
        <v>0</v>
      </c>
      <c r="D249">
        <f t="shared" ca="1" si="86"/>
        <v>0.88369449925988142</v>
      </c>
      <c r="E249">
        <f t="shared" ca="1" si="86"/>
        <v>0.33218531198637979</v>
      </c>
      <c r="F249">
        <f t="shared" ca="1" si="86"/>
        <v>0.16970705000349862</v>
      </c>
      <c r="G249">
        <f t="shared" ca="1" si="86"/>
        <v>0.8877647245810697</v>
      </c>
      <c r="H249">
        <f t="shared" ca="1" si="86"/>
        <v>0.51437530754251271</v>
      </c>
      <c r="I249">
        <f t="shared" ca="1" si="86"/>
        <v>0.83321488616090367</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v>
      </c>
      <c r="AN249" t="str">
        <f t="shared" ca="1" si="81"/>
        <v>{"dy":25,"sl":7,"tp":"uph","vl":"31175","cn":11,"pt":"GO","pr":3300}</v>
      </c>
    </row>
    <row r="250" spans="1:40">
      <c r="A250">
        <v>25</v>
      </c>
      <c r="B250">
        <v>8</v>
      </c>
      <c r="C250">
        <f t="shared" si="72"/>
        <v>0</v>
      </c>
      <c r="D250">
        <f t="shared" ca="1" si="86"/>
        <v>9.7952208755853754E-3</v>
      </c>
      <c r="E250">
        <f t="shared" ca="1" si="86"/>
        <v>0.96315831245808015</v>
      </c>
      <c r="F250">
        <f t="shared" ca="1" si="86"/>
        <v>0.3310061808307414</v>
      </c>
      <c r="G250">
        <f t="shared" ca="1" si="86"/>
        <v>0.38501194600387612</v>
      </c>
      <c r="H250">
        <f t="shared" ca="1" si="86"/>
        <v>0.19355335185995393</v>
      </c>
      <c r="I250">
        <f t="shared" ca="1" si="86"/>
        <v>0.77491228230038678</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fl5</v>
      </c>
      <c r="AB250" t="s">
        <v>460</v>
      </c>
      <c r="AC250" t="s">
        <v>463</v>
      </c>
      <c r="AD250">
        <v>1</v>
      </c>
      <c r="AE250" t="s">
        <v>129</v>
      </c>
      <c r="AF250">
        <v>90</v>
      </c>
      <c r="AG250">
        <v>59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v>
      </c>
      <c r="AN250" t="str">
        <f t="shared" ca="1" si="81"/>
        <v>{"dy":25,"sl":8,"tp":"fl5","vl":"Actor0007","cn":1,"pt":"DI","pp":90,"pr":59}</v>
      </c>
    </row>
    <row r="251" spans="1:40">
      <c r="A251">
        <v>25</v>
      </c>
      <c r="B251">
        <v>9</v>
      </c>
      <c r="C251">
        <f t="shared" si="72"/>
        <v>0</v>
      </c>
      <c r="D251">
        <f t="shared" ca="1" si="86"/>
        <v>0.54106338038935708</v>
      </c>
      <c r="E251">
        <f t="shared" ca="1" si="86"/>
        <v>0.35136027801852177</v>
      </c>
      <c r="F251">
        <f t="shared" ca="1" si="86"/>
        <v>0.48376314426712264</v>
      </c>
      <c r="G251">
        <f t="shared" ca="1" si="86"/>
        <v>0.27099784097817348</v>
      </c>
      <c r="H251">
        <f t="shared" ca="1" si="86"/>
        <v>0.79888385637143255</v>
      </c>
      <c r="I251">
        <f t="shared" ca="1" si="86"/>
        <v>2.5846126251726997E-2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fl6</v>
      </c>
      <c r="AB251" t="s">
        <v>461</v>
      </c>
      <c r="AC251" t="s">
        <v>463</v>
      </c>
      <c r="AD251">
        <v>1</v>
      </c>
      <c r="AE251" t="s">
        <v>129</v>
      </c>
      <c r="AF251">
        <v>90</v>
      </c>
      <c r="AG251">
        <v>59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v>
      </c>
      <c r="AN251" t="str">
        <f t="shared" ca="1" si="81"/>
        <v>{"dy":25,"sl":9,"tp":"fl6","vl":"Actor0007","cn":1,"pt":"DI","pp":90,"pr":59}</v>
      </c>
    </row>
    <row r="252" spans="1:40">
      <c r="A252">
        <v>26</v>
      </c>
      <c r="B252">
        <v>0</v>
      </c>
      <c r="C252">
        <f t="shared" si="72"/>
        <v>0</v>
      </c>
      <c r="D252">
        <f t="shared" ref="D252:I261" ca="1" si="87">RAND()</f>
        <v>8.7436052259410202E-2</v>
      </c>
      <c r="E252">
        <f t="shared" ca="1" si="87"/>
        <v>0.13151626488111801</v>
      </c>
      <c r="F252">
        <f t="shared" ca="1" si="87"/>
        <v>0.13499941331057486</v>
      </c>
      <c r="G252">
        <f t="shared" ca="1" si="87"/>
        <v>0.88346379413347087</v>
      </c>
      <c r="H252">
        <f t="shared" ca="1" si="87"/>
        <v>0.42947864719574314</v>
      </c>
      <c r="I252">
        <f t="shared" ca="1" si="87"/>
        <v>0.15422824297162385</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295</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v>
      </c>
      <c r="AN252" t="str">
        <f t="shared" ca="1" si="81"/>
        <v>{"dy":26,"sl":0,"tp":"fe","vl":"Equip0202","cn":1,"pt":"GO","pr":3100}</v>
      </c>
    </row>
    <row r="253" spans="1:40">
      <c r="A253">
        <v>26</v>
      </c>
      <c r="B253">
        <v>1</v>
      </c>
      <c r="C253">
        <f t="shared" si="72"/>
        <v>0</v>
      </c>
      <c r="D253">
        <f t="shared" ca="1" si="87"/>
        <v>0.22899747126668912</v>
      </c>
      <c r="E253">
        <f t="shared" ca="1" si="87"/>
        <v>7.7830388138780959E-2</v>
      </c>
      <c r="F253">
        <f t="shared" ca="1" si="87"/>
        <v>0.31903574827437498</v>
      </c>
      <c r="G253">
        <f t="shared" ca="1" si="87"/>
        <v>0.35928330446944567</v>
      </c>
      <c r="H253">
        <f t="shared" ca="1" si="87"/>
        <v>0.89684122374543795</v>
      </c>
      <c r="I253">
        <f t="shared" ca="1" si="87"/>
        <v>0.31914471488312524</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v>
      </c>
      <c r="AN253" t="str">
        <f t="shared" ca="1" si="81"/>
        <v>{"dy":26,"sl":1,"tp":"upn","vl":"5727","cn":5,"pt":"GO","pr":1500}</v>
      </c>
    </row>
    <row r="254" spans="1:40">
      <c r="A254">
        <v>26</v>
      </c>
      <c r="B254">
        <v>2</v>
      </c>
      <c r="C254">
        <f t="shared" si="72"/>
        <v>0</v>
      </c>
      <c r="D254">
        <f t="shared" ca="1" si="87"/>
        <v>0.32647915644697534</v>
      </c>
      <c r="E254">
        <f t="shared" ca="1" si="87"/>
        <v>4.3486604202742196E-2</v>
      </c>
      <c r="F254">
        <f t="shared" ca="1" si="87"/>
        <v>0.38065144233065873</v>
      </c>
      <c r="G254">
        <f t="shared" ca="1" si="87"/>
        <v>0.57464361218908211</v>
      </c>
      <c r="H254">
        <f t="shared" ca="1" si="87"/>
        <v>0.19717994204226197</v>
      </c>
      <c r="I254">
        <f t="shared" ca="1" si="87"/>
        <v>0.53056587235216313</v>
      </c>
      <c r="M254" t="str">
        <f t="shared" ca="1" si="73"/>
        <v>안 지정 캐릭터 PP 영웅등급</v>
      </c>
      <c r="N254">
        <f t="shared" ca="1" si="74"/>
        <v>4348</v>
      </c>
      <c r="O254">
        <f t="shared" ca="1" si="75"/>
        <v>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v>
      </c>
      <c r="AN254" t="str">
        <f t="shared" ca="1" si="81"/>
        <v>{"dy":26,"sl":2,"tp":"upn","vl":"56908","cn":10,"pt":"GO","pr":3000}</v>
      </c>
    </row>
    <row r="255" spans="1:40">
      <c r="A255">
        <v>26</v>
      </c>
      <c r="B255">
        <v>3</v>
      </c>
      <c r="C255">
        <f t="shared" si="72"/>
        <v>0</v>
      </c>
      <c r="D255">
        <f t="shared" ca="1" si="87"/>
        <v>0.5764950959725228</v>
      </c>
      <c r="E255">
        <f t="shared" ca="1" si="87"/>
        <v>0.98598156291685723</v>
      </c>
      <c r="F255">
        <f t="shared" ca="1" si="87"/>
        <v>2.5669953548601465E-2</v>
      </c>
      <c r="G255">
        <f t="shared" ca="1" si="87"/>
        <v>0.56027666200974036</v>
      </c>
      <c r="H255">
        <f t="shared" ca="1" si="87"/>
        <v>0.46148995904438961</v>
      </c>
      <c r="I255">
        <f t="shared" ca="1" si="87"/>
        <v>0.52073544356154988</v>
      </c>
      <c r="M255" t="str">
        <f t="shared" ca="1" si="73"/>
        <v>안 지정 캐릭터 PP 일반등급</v>
      </c>
      <c r="N255">
        <f t="shared" ca="1" si="74"/>
        <v>98598</v>
      </c>
      <c r="O255">
        <f t="shared" ca="1" si="75"/>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4200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470</v>
      </c>
      <c r="AD255">
        <v>1</v>
      </c>
      <c r="AE255" t="s">
        <v>125</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v>
      </c>
      <c r="AN255" t="str">
        <f t="shared" ca="1" si="81"/>
        <v>{"dy":26,"sl":3,"tp":"fe","vl":"Equip3102","cn":1,"pt":"GO","pr":1500}</v>
      </c>
    </row>
    <row r="256" spans="1:40">
      <c r="A256">
        <v>26</v>
      </c>
      <c r="B256">
        <v>4</v>
      </c>
      <c r="C256">
        <f t="shared" si="72"/>
        <v>0</v>
      </c>
      <c r="D256">
        <f t="shared" ca="1" si="87"/>
        <v>0.27989942249197952</v>
      </c>
      <c r="E256">
        <f t="shared" ca="1" si="87"/>
        <v>0.99611337585255266</v>
      </c>
      <c r="F256">
        <f t="shared" ca="1" si="87"/>
        <v>0.34495381617639731</v>
      </c>
      <c r="G256">
        <f t="shared" ca="1" si="87"/>
        <v>0.7213299197493156</v>
      </c>
      <c r="H256">
        <f t="shared" ca="1" si="87"/>
        <v>0.22522952643556304</v>
      </c>
      <c r="I256">
        <f t="shared" ca="1" si="87"/>
        <v>0.60705220901661971</v>
      </c>
      <c r="M256" t="str">
        <f t="shared" ca="1" si="73"/>
        <v>안 지정 캐릭터 PP 일반등급</v>
      </c>
      <c r="N256">
        <f t="shared" ca="1" si="74"/>
        <v>99611</v>
      </c>
      <c r="O256">
        <f t="shared" ca="1" si="75"/>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469</v>
      </c>
      <c r="AD256">
        <v>1</v>
      </c>
      <c r="AE256" t="s">
        <v>125</v>
      </c>
      <c r="AG256">
        <v>7300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v>
      </c>
      <c r="AN256" t="str">
        <f t="shared" ca="1" si="81"/>
        <v>{"dy":26,"sl":4,"tp":"fe","vl":"Equip1301","cn":1,"pt":"GO","pr":7300}</v>
      </c>
    </row>
    <row r="257" spans="1:40">
      <c r="A257">
        <v>26</v>
      </c>
      <c r="B257">
        <v>5</v>
      </c>
      <c r="C257">
        <f t="shared" si="72"/>
        <v>0</v>
      </c>
      <c r="D257">
        <f t="shared" ca="1" si="87"/>
        <v>0.49150876607445837</v>
      </c>
      <c r="E257">
        <f t="shared" ca="1" si="87"/>
        <v>0.68115365801361949</v>
      </c>
      <c r="F257">
        <f t="shared" ca="1" si="87"/>
        <v>3.860371558010145E-2</v>
      </c>
      <c r="G257">
        <f t="shared" ca="1" si="87"/>
        <v>0.14000533855717578</v>
      </c>
      <c r="H257">
        <f t="shared" ca="1" si="87"/>
        <v>0.51771108631497365</v>
      </c>
      <c r="I257">
        <f t="shared" ca="1" si="87"/>
        <v>0.97851902579407724</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DI</v>
      </c>
      <c r="Q257" t="e">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#VALUE!</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125</v>
      </c>
      <c r="Z257">
        <v>1300</v>
      </c>
      <c r="AA257" t="str">
        <f t="shared" ca="1" si="77"/>
        <v>fe</v>
      </c>
      <c r="AB257" t="s">
        <v>82</v>
      </c>
      <c r="AC257" t="s">
        <v>387</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v>
      </c>
      <c r="AN257" t="str">
        <f t="shared" ca="1" si="81"/>
        <v>{"dy":26,"sl":5,"tp":"fe","vl":"Equip7002","cn":1,"pt":"GO","pr":1900}</v>
      </c>
    </row>
    <row r="258" spans="1:40">
      <c r="A258">
        <v>26</v>
      </c>
      <c r="B258">
        <v>6</v>
      </c>
      <c r="C258">
        <f t="shared" ref="C258:C321" si="88">IF(B258&lt;=9,0,
IF(B258=10,1,2))</f>
        <v>0</v>
      </c>
      <c r="D258">
        <f t="shared" ca="1" si="87"/>
        <v>0.10242811991870071</v>
      </c>
      <c r="E258">
        <f t="shared" ca="1" si="87"/>
        <v>0.15512811912705249</v>
      </c>
      <c r="F258">
        <f t="shared" ca="1" si="87"/>
        <v>0.17599316176237645</v>
      </c>
      <c r="G258">
        <f t="shared" ca="1" si="87"/>
        <v>0.83275016624507581</v>
      </c>
      <c r="H258">
        <f t="shared" ca="1" si="87"/>
        <v>0.80930748304415667</v>
      </c>
      <c r="I258">
        <f t="shared" ca="1" si="87"/>
        <v>0.41330763753091626</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7.0745775324835725E-2</v>
      </c>
      <c r="E259">
        <f t="shared" ca="1" si="87"/>
        <v>0.36386923088347289</v>
      </c>
      <c r="F259">
        <f t="shared" ca="1" si="87"/>
        <v>0.31916116535237582</v>
      </c>
      <c r="G259">
        <f t="shared" ca="1" si="87"/>
        <v>0.18365515196144977</v>
      </c>
      <c r="H259">
        <f t="shared" ca="1" si="87"/>
        <v>0.79003607390936426</v>
      </c>
      <c r="I259">
        <f t="shared" ca="1" si="87"/>
        <v>0.16213667682806976</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e">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#VALUE!</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375</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v>
      </c>
      <c r="AN259" t="str">
        <f t="shared" ca="1" si="97"/>
        <v>{"dy":26,"sl":7,"tp":"fe","vl":"Equip6101","cn":1,"pt":"GO","pr":3800}</v>
      </c>
    </row>
    <row r="260" spans="1:40">
      <c r="A260">
        <v>26</v>
      </c>
      <c r="B260">
        <v>8</v>
      </c>
      <c r="C260">
        <f t="shared" si="88"/>
        <v>0</v>
      </c>
      <c r="D260">
        <f t="shared" ca="1" si="87"/>
        <v>0.38083203697757839</v>
      </c>
      <c r="E260">
        <f t="shared" ca="1" si="87"/>
        <v>0.25073205651019381</v>
      </c>
      <c r="F260">
        <f t="shared" ca="1" si="87"/>
        <v>0.76844385498025747</v>
      </c>
      <c r="G260">
        <f t="shared" ca="1" si="87"/>
        <v>0.8717782240395815</v>
      </c>
      <c r="H260">
        <f t="shared" ca="1" si="87"/>
        <v>0.99590451083625808</v>
      </c>
      <c r="I260">
        <f t="shared" ca="1" si="87"/>
        <v>0.22705405712556492</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fl2</v>
      </c>
      <c r="AB260" t="s">
        <v>88</v>
      </c>
      <c r="AC260" t="s">
        <v>490</v>
      </c>
      <c r="AD260">
        <v>1</v>
      </c>
      <c r="AE260" t="s">
        <v>129</v>
      </c>
      <c r="AF260">
        <v>70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무테이</v>
      </c>
      <c r="AL260">
        <v>1</v>
      </c>
      <c r="AM26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v>
      </c>
      <c r="AN260" t="str">
        <f t="shared" ca="1" si="97"/>
        <v>{"dy":26,"sl":8,"tp":"fl2","vl":"Actor3021","cn":1,"pt":"DI","pp":70,"pr":49}</v>
      </c>
    </row>
    <row r="261" spans="1:40">
      <c r="A261">
        <v>26</v>
      </c>
      <c r="B261">
        <v>9</v>
      </c>
      <c r="C261">
        <f t="shared" si="88"/>
        <v>0</v>
      </c>
      <c r="D261">
        <f t="shared" ca="1" si="87"/>
        <v>0.19807896108473722</v>
      </c>
      <c r="E261">
        <f t="shared" ca="1" si="87"/>
        <v>0.4105790601361069</v>
      </c>
      <c r="F261">
        <f t="shared" ca="1" si="87"/>
        <v>0.93462394001177407</v>
      </c>
      <c r="G261">
        <f t="shared" ca="1" si="87"/>
        <v>0.98763500128991488</v>
      </c>
      <c r="H261">
        <f t="shared" ca="1" si="87"/>
        <v>0.94258903253453374</v>
      </c>
      <c r="I261">
        <f t="shared" ca="1" si="87"/>
        <v>0.85392054948949669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fl3</v>
      </c>
      <c r="AB261" t="s">
        <v>89</v>
      </c>
      <c r="AC261" t="s">
        <v>490</v>
      </c>
      <c r="AD261">
        <v>1</v>
      </c>
      <c r="AE261" t="s">
        <v>129</v>
      </c>
      <c r="AF261">
        <v>70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무테이</v>
      </c>
      <c r="AL261">
        <v>1</v>
      </c>
      <c r="AM26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v>
      </c>
      <c r="AN261" t="str">
        <f t="shared" ca="1" si="97"/>
        <v>{"dy":26,"sl":9,"tp":"fl3","vl":"Actor3021","cn":1,"pt":"DI","pp":70,"pr":49}</v>
      </c>
    </row>
    <row r="262" spans="1:40">
      <c r="A262">
        <v>27</v>
      </c>
      <c r="B262">
        <v>0</v>
      </c>
      <c r="C262">
        <f t="shared" si="88"/>
        <v>0</v>
      </c>
      <c r="D262">
        <f t="shared" ref="D262:I271" ca="1" si="98">RAND()</f>
        <v>0.72801060112669724</v>
      </c>
      <c r="E262">
        <f t="shared" ca="1" si="98"/>
        <v>0.42742158906208438</v>
      </c>
      <c r="F262">
        <f t="shared" ca="1" si="98"/>
        <v>0.79482176324820786</v>
      </c>
      <c r="G262">
        <f t="shared" ca="1" si="98"/>
        <v>0.1214544263208055</v>
      </c>
      <c r="H262">
        <f t="shared" ca="1" si="98"/>
        <v>0.42872320805728625</v>
      </c>
      <c r="I262">
        <f t="shared" ca="1" si="98"/>
        <v>0.31833658883356086</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474</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v>
      </c>
      <c r="AN262" t="str">
        <f t="shared" ca="1" si="97"/>
        <v>{"dy":27,"sl":0,"tp":"fe","vl":"Equip4102","cn":1,"pt":"GO","pr":1400}</v>
      </c>
    </row>
    <row r="263" spans="1:40">
      <c r="A263">
        <v>27</v>
      </c>
      <c r="B263">
        <v>1</v>
      </c>
      <c r="C263">
        <f t="shared" si="88"/>
        <v>0</v>
      </c>
      <c r="D263">
        <f t="shared" ca="1" si="98"/>
        <v>0.66270284406030122</v>
      </c>
      <c r="E263">
        <f t="shared" ca="1" si="98"/>
        <v>0.90072426014173324</v>
      </c>
      <c r="F263">
        <f t="shared" ca="1" si="98"/>
        <v>0.33750480560585883</v>
      </c>
      <c r="G263">
        <f t="shared" ca="1" si="98"/>
        <v>0.23557745814563669</v>
      </c>
      <c r="H263">
        <f t="shared" ca="1" si="98"/>
        <v>0.76823700775720261</v>
      </c>
      <c r="I263">
        <f t="shared" ca="1" si="98"/>
        <v>0.6905806351345265</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v>
      </c>
      <c r="AN263" t="str">
        <f t="shared" ca="1" si="97"/>
        <v>{"dy":27,"sl":1,"tp":"upn","vl":"46336","cn":11,"pt":"GO","pr":3300}</v>
      </c>
    </row>
    <row r="264" spans="1:40">
      <c r="A264">
        <v>27</v>
      </c>
      <c r="B264">
        <v>2</v>
      </c>
      <c r="C264">
        <f t="shared" si="88"/>
        <v>0</v>
      </c>
      <c r="D264">
        <f t="shared" ca="1" si="98"/>
        <v>0.58566068130993176</v>
      </c>
      <c r="E264">
        <f t="shared" ca="1" si="98"/>
        <v>0.38876760705076086</v>
      </c>
      <c r="F264">
        <f t="shared" ca="1" si="98"/>
        <v>5.5111780127565901E-2</v>
      </c>
      <c r="G264">
        <f t="shared" ca="1" si="98"/>
        <v>5.1959359052896392E-2</v>
      </c>
      <c r="H264">
        <f t="shared" ca="1" si="98"/>
        <v>0.39556469248040527</v>
      </c>
      <c r="I264">
        <f t="shared" ca="1" si="98"/>
        <v>0.51310950028824853</v>
      </c>
      <c r="M264" t="str">
        <f t="shared" ca="1" si="89"/>
        <v>안 지정 캐릭터 PP 영웅등급</v>
      </c>
      <c r="N264">
        <f t="shared" ca="1" si="90"/>
        <v>38876</v>
      </c>
      <c r="O264">
        <f t="shared" ca="1" si="91"/>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471</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v>
      </c>
      <c r="AN264" t="str">
        <f t="shared" ca="1" si="97"/>
        <v>{"dy":27,"sl":2,"tp":"fe","vl":"Equip7102","cn":1,"pt":"GO","pr":3200}</v>
      </c>
    </row>
    <row r="265" spans="1:40">
      <c r="A265">
        <v>27</v>
      </c>
      <c r="B265">
        <v>3</v>
      </c>
      <c r="C265">
        <f t="shared" si="88"/>
        <v>0</v>
      </c>
      <c r="D265">
        <f t="shared" ca="1" si="98"/>
        <v>0.24318683825040521</v>
      </c>
      <c r="E265">
        <f t="shared" ca="1" si="98"/>
        <v>0.63286401563025363</v>
      </c>
      <c r="F265">
        <f t="shared" ca="1" si="98"/>
        <v>0.40410046305016967</v>
      </c>
      <c r="G265">
        <f t="shared" ca="1" si="98"/>
        <v>0.17001944822699333</v>
      </c>
      <c r="H265">
        <f t="shared" ca="1" si="98"/>
        <v>0.49858382829617154</v>
      </c>
      <c r="I265">
        <f t="shared" ca="1" si="98"/>
        <v>0.56322949491922469</v>
      </c>
      <c r="M265" t="str">
        <f t="shared" ca="1" si="89"/>
        <v>안 지정 캐릭터 PP 영웅등급</v>
      </c>
      <c r="N265">
        <f t="shared" ca="1" si="90"/>
        <v>63286</v>
      </c>
      <c r="O265">
        <f t="shared" ca="1" si="91"/>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491</v>
      </c>
      <c r="AD265">
        <v>1</v>
      </c>
      <c r="AE265" t="s">
        <v>129</v>
      </c>
      <c r="AF265">
        <v>139</v>
      </c>
      <c r="AG265">
        <v>49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전설</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악인의 최후</v>
      </c>
      <c r="AL265">
        <v>1</v>
      </c>
      <c r="AM26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v>
      </c>
      <c r="AN265" t="str">
        <f t="shared" ca="1" si="97"/>
        <v>{"dy":27,"sl":3,"tp":"fe","vl":"Equip0401","cn":1,"pt":"DI","pp":139,"pr":49}</v>
      </c>
    </row>
    <row r="266" spans="1:40">
      <c r="A266">
        <v>27</v>
      </c>
      <c r="B266">
        <v>4</v>
      </c>
      <c r="C266">
        <f t="shared" si="88"/>
        <v>0</v>
      </c>
      <c r="D266">
        <f t="shared" ca="1" si="98"/>
        <v>0.27085381666090791</v>
      </c>
      <c r="E266">
        <f t="shared" ca="1" si="98"/>
        <v>1.0312378511470377E-2</v>
      </c>
      <c r="F266">
        <f t="shared" ca="1" si="98"/>
        <v>0.2311265780949352</v>
      </c>
      <c r="G266">
        <f t="shared" ca="1" si="98"/>
        <v>0.63811679664040388</v>
      </c>
      <c r="H266">
        <f t="shared" ca="1" si="98"/>
        <v>0.26790433952959458</v>
      </c>
      <c r="I266">
        <f t="shared" ca="1" si="98"/>
        <v>0.34837317414992008</v>
      </c>
      <c r="M266" t="str">
        <f t="shared" ca="1" si="89"/>
        <v>안 지정 캐릭터 PP 일반등급</v>
      </c>
      <c r="N266">
        <f t="shared" ca="1" si="90"/>
        <v>1031</v>
      </c>
      <c r="O266">
        <f t="shared" ca="1" si="91"/>
        <v>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v>
      </c>
      <c r="AN266" t="str">
        <f t="shared" ca="1" si="97"/>
        <v>{"dy":27,"sl":4,"tp":"upn","vl":"58093","cn":12,"pt":"GO","pr":3600}</v>
      </c>
    </row>
    <row r="267" spans="1:40">
      <c r="A267">
        <v>27</v>
      </c>
      <c r="B267">
        <v>5</v>
      </c>
      <c r="C267">
        <f t="shared" si="88"/>
        <v>0</v>
      </c>
      <c r="D267">
        <f t="shared" ca="1" si="98"/>
        <v>0.65623556586304865</v>
      </c>
      <c r="E267">
        <f t="shared" ca="1" si="98"/>
        <v>1.4151560759019577E-2</v>
      </c>
      <c r="F267">
        <f t="shared" ca="1" si="98"/>
        <v>0.92027282634046637</v>
      </c>
      <c r="G267">
        <f t="shared" ca="1" si="98"/>
        <v>0.4036860245817564</v>
      </c>
      <c r="H267">
        <f t="shared" ca="1" si="98"/>
        <v>0.72748297614602797</v>
      </c>
      <c r="I267">
        <f t="shared" ca="1" si="98"/>
        <v>0.34287487582444809</v>
      </c>
      <c r="M267" t="str">
        <f t="shared" ca="1" si="89"/>
        <v>안 지정 캐릭터 PP 영웅등급</v>
      </c>
      <c r="N267">
        <f t="shared" ca="1" si="90"/>
        <v>1415</v>
      </c>
      <c r="O267">
        <f t="shared" ca="1" si="91"/>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125</v>
      </c>
      <c r="Z267">
        <v>1300</v>
      </c>
      <c r="AA267" t="str">
        <f t="shared" ca="1" si="93"/>
        <v>fe</v>
      </c>
      <c r="AB267" t="s">
        <v>82</v>
      </c>
      <c r="AC267" t="s">
        <v>472</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v>
      </c>
      <c r="AN267" t="str">
        <f t="shared" ca="1" si="97"/>
        <v>{"dy":27,"sl":5,"tp":"fe","vl":"Equip6002","cn":1,"pt":"GO","pr":2200}</v>
      </c>
    </row>
    <row r="268" spans="1:40">
      <c r="A268">
        <v>27</v>
      </c>
      <c r="B268">
        <v>6</v>
      </c>
      <c r="C268">
        <f t="shared" si="88"/>
        <v>0</v>
      </c>
      <c r="D268">
        <f t="shared" ca="1" si="98"/>
        <v>0.44956982071370488</v>
      </c>
      <c r="E268">
        <f t="shared" ca="1" si="98"/>
        <v>0.18853346652460301</v>
      </c>
      <c r="F268">
        <f t="shared" ca="1" si="98"/>
        <v>0.34768901005113628</v>
      </c>
      <c r="G268">
        <f t="shared" ca="1" si="98"/>
        <v>0.65582624320493765</v>
      </c>
      <c r="H268">
        <f t="shared" ca="1" si="98"/>
        <v>0.61788803685787341</v>
      </c>
      <c r="I268">
        <f t="shared" ca="1" si="98"/>
        <v>0.2017426170550104</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475</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v>
      </c>
      <c r="AN268" t="str">
        <f t="shared" ca="1" si="97"/>
        <v>{"dy":27,"sl":6,"tp":"fe","vl":"Equip8201","cn":1,"pt":"GO","pr":29100}</v>
      </c>
    </row>
    <row r="269" spans="1:40">
      <c r="A269">
        <v>27</v>
      </c>
      <c r="B269">
        <v>7</v>
      </c>
      <c r="C269">
        <f t="shared" si="88"/>
        <v>0</v>
      </c>
      <c r="D269">
        <f t="shared" ca="1" si="98"/>
        <v>0.58894731869396988</v>
      </c>
      <c r="E269">
        <f t="shared" ca="1" si="98"/>
        <v>0.52436976896953447</v>
      </c>
      <c r="F269">
        <f t="shared" ca="1" si="98"/>
        <v>0.3521244036853074</v>
      </c>
      <c r="G269">
        <f t="shared" ca="1" si="98"/>
        <v>0.17701320305734314</v>
      </c>
      <c r="H269">
        <f t="shared" ca="1" si="98"/>
        <v>0.33218326176569546</v>
      </c>
      <c r="I269">
        <f t="shared" ca="1" si="98"/>
        <v>0.42099416736890205</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464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v>
      </c>
      <c r="AN269" t="str">
        <f t="shared" ca="1" si="97"/>
        <v>{"dy":27,"sl":7,"tp":"uph","vl":"34952","cn":11,"pt":"DI","pr":3}</v>
      </c>
    </row>
    <row r="270" spans="1:40">
      <c r="A270">
        <v>27</v>
      </c>
      <c r="B270">
        <v>8</v>
      </c>
      <c r="C270">
        <f t="shared" si="88"/>
        <v>0</v>
      </c>
      <c r="D270">
        <f t="shared" ca="1" si="98"/>
        <v>0.70406967671314835</v>
      </c>
      <c r="E270">
        <f t="shared" ca="1" si="98"/>
        <v>0.81480812651313239</v>
      </c>
      <c r="F270">
        <f t="shared" ca="1" si="98"/>
        <v>0.37422929254574511</v>
      </c>
      <c r="G270">
        <f t="shared" ca="1" si="98"/>
        <v>0.49159085437856098</v>
      </c>
      <c r="H270">
        <f t="shared" ca="1" si="98"/>
        <v>0.88343213684285804</v>
      </c>
      <c r="I270">
        <f t="shared" ca="1" si="98"/>
        <v>0.17146753744409637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v>
      </c>
      <c r="AN270" t="str">
        <f t="shared" ca="1" si="97"/>
        <v>{"dy":27,"sl":8}</v>
      </c>
    </row>
    <row r="271" spans="1:40">
      <c r="A271">
        <v>27</v>
      </c>
      <c r="B271">
        <v>9</v>
      </c>
      <c r="C271">
        <f t="shared" si="88"/>
        <v>0</v>
      </c>
      <c r="D271">
        <f t="shared" ca="1" si="98"/>
        <v>0.50925183189965373</v>
      </c>
      <c r="E271">
        <f t="shared" ca="1" si="98"/>
        <v>0.97308181020997497</v>
      </c>
      <c r="F271">
        <f t="shared" ca="1" si="98"/>
        <v>0.41192644292635139</v>
      </c>
      <c r="G271">
        <f t="shared" ca="1" si="98"/>
        <v>0.92637963704964277</v>
      </c>
      <c r="H271">
        <f t="shared" ca="1" si="98"/>
        <v>0.44439275361303365</v>
      </c>
      <c r="I271">
        <f t="shared" ca="1" si="98"/>
        <v>0.33045399850433155</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v>
      </c>
      <c r="AN271" t="str">
        <f t="shared" ca="1" si="97"/>
        <v>{"dy":27,"sl":9}</v>
      </c>
    </row>
    <row r="272" spans="1:40">
      <c r="A272">
        <v>28</v>
      </c>
      <c r="B272">
        <v>0</v>
      </c>
      <c r="C272">
        <f t="shared" si="88"/>
        <v>0</v>
      </c>
      <c r="D272">
        <f t="shared" ref="D272:I281" ca="1" si="99">RAND()</f>
        <v>0.69682297222223177</v>
      </c>
      <c r="E272">
        <f t="shared" ca="1" si="99"/>
        <v>0.4448600976318744</v>
      </c>
      <c r="F272">
        <f t="shared" ca="1" si="99"/>
        <v>0.28111962961469039</v>
      </c>
      <c r="G272">
        <f t="shared" ca="1" si="99"/>
        <v>0.77532508541420186</v>
      </c>
      <c r="H272">
        <f t="shared" ca="1" si="99"/>
        <v>0.99172886470796096</v>
      </c>
      <c r="I272">
        <f t="shared" ca="1" si="99"/>
        <v>0.40893927992606416</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204</v>
      </c>
      <c r="W272">
        <v>1</v>
      </c>
      <c r="X272" t="s">
        <v>125</v>
      </c>
      <c r="Z272">
        <v>3200</v>
      </c>
      <c r="AA272" t="str">
        <f t="shared" ca="1" si="93"/>
        <v>fe</v>
      </c>
      <c r="AB272" t="s">
        <v>82</v>
      </c>
      <c r="AC272" t="s">
        <v>393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v>
      </c>
      <c r="AN272" t="str">
        <f t="shared" ca="1" si="97"/>
        <v>{"dy":28,"sl":0,"tp":"fe","vl":"Equip1102","cn":1,"pt":"GO","pr":1100}</v>
      </c>
    </row>
    <row r="273" spans="1:40">
      <c r="A273">
        <v>28</v>
      </c>
      <c r="B273">
        <v>1</v>
      </c>
      <c r="C273">
        <f t="shared" si="88"/>
        <v>0</v>
      </c>
      <c r="D273">
        <f t="shared" ca="1" si="99"/>
        <v>0.10261403464097207</v>
      </c>
      <c r="E273">
        <f t="shared" ca="1" si="99"/>
        <v>0.25249475010325995</v>
      </c>
      <c r="F273">
        <f t="shared" ca="1" si="99"/>
        <v>0.91135739682759631</v>
      </c>
      <c r="G273">
        <f t="shared" ca="1" si="99"/>
        <v>0.73086510277041461</v>
      </c>
      <c r="H273">
        <f t="shared" ca="1" si="99"/>
        <v>0.89385035320784745</v>
      </c>
      <c r="I273">
        <f t="shared" ca="1" si="99"/>
        <v>0.62242924280090117</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476</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v>
      </c>
      <c r="AN273" t="str">
        <f t="shared" ca="1" si="97"/>
        <v>{"dy":28,"sl":1,"tp":"fe","vl":"Equip3202","cn":1,"pt":"DI","pr":4}</v>
      </c>
    </row>
    <row r="274" spans="1:40">
      <c r="A274">
        <v>28</v>
      </c>
      <c r="B274">
        <v>2</v>
      </c>
      <c r="C274">
        <f t="shared" si="88"/>
        <v>0</v>
      </c>
      <c r="D274">
        <f t="shared" ca="1" si="99"/>
        <v>0.1484792376881825</v>
      </c>
      <c r="E274">
        <f t="shared" ca="1" si="99"/>
        <v>0.26178397573887546</v>
      </c>
      <c r="F274">
        <f t="shared" ca="1" si="99"/>
        <v>0.8089070939534827</v>
      </c>
      <c r="G274">
        <f t="shared" ca="1" si="99"/>
        <v>0.24403131304345693</v>
      </c>
      <c r="H274">
        <f t="shared" ca="1" si="99"/>
        <v>7.9012402094616796E-2</v>
      </c>
      <c r="I274">
        <f t="shared" ca="1" si="99"/>
        <v>0.12379265845263809</v>
      </c>
      <c r="M274" t="str">
        <f t="shared" ca="1" si="89"/>
        <v>안 지정 캐릭터 PP 영웅등급</v>
      </c>
      <c r="N274">
        <f t="shared" ca="1" si="90"/>
        <v>26178</v>
      </c>
      <c r="O274">
        <f t="shared" ca="1" si="91"/>
        <v>6</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1800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477</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v>
      </c>
      <c r="AN274" t="str">
        <f t="shared" ca="1" si="97"/>
        <v>{"dy":28,"sl":2,"tp":"fe","vl":"Equip4302","cn":1,"pt":"GO","pr":7400}</v>
      </c>
    </row>
    <row r="275" spans="1:40">
      <c r="A275">
        <v>28</v>
      </c>
      <c r="B275">
        <v>3</v>
      </c>
      <c r="C275">
        <f t="shared" si="88"/>
        <v>0</v>
      </c>
      <c r="D275">
        <f t="shared" ca="1" si="99"/>
        <v>0.48428121189085127</v>
      </c>
      <c r="E275">
        <f t="shared" ca="1" si="99"/>
        <v>0.79347541204570149</v>
      </c>
      <c r="F275">
        <f t="shared" ca="1" si="99"/>
        <v>8.5290979474339501E-4</v>
      </c>
      <c r="G275">
        <f t="shared" ca="1" si="99"/>
        <v>0.65921374033935698</v>
      </c>
      <c r="H275">
        <f t="shared" ca="1" si="99"/>
        <v>0.41608896280978902</v>
      </c>
      <c r="I275">
        <f t="shared" ca="1" si="99"/>
        <v>0.18244133002590668</v>
      </c>
      <c r="M275" t="str">
        <f t="shared" ca="1" si="89"/>
        <v>안 지정 캐릭터 PP 일반등급</v>
      </c>
      <c r="N275">
        <f t="shared" ca="1" si="90"/>
        <v>79347</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3600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478</v>
      </c>
      <c r="AD275">
        <v>1</v>
      </c>
      <c r="AE275" t="s">
        <v>125</v>
      </c>
      <c r="AG275">
        <v>1200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불안정한 절단기</v>
      </c>
      <c r="AL275">
        <v>1</v>
      </c>
      <c r="AM27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v>
      </c>
      <c r="AN275" t="str">
        <f t="shared" ca="1" si="97"/>
        <v>{"dy":28,"sl":3,"tp":"fe","vl":"Equip0101","cn":1,"pt":"GO","pr":1200}</v>
      </c>
    </row>
    <row r="276" spans="1:40">
      <c r="A276">
        <v>28</v>
      </c>
      <c r="B276">
        <v>4</v>
      </c>
      <c r="C276">
        <f t="shared" si="88"/>
        <v>0</v>
      </c>
      <c r="D276">
        <f t="shared" ca="1" si="99"/>
        <v>0.23921957866106336</v>
      </c>
      <c r="E276">
        <f t="shared" ca="1" si="99"/>
        <v>8.8887940526071518E-2</v>
      </c>
      <c r="F276">
        <f t="shared" ca="1" si="99"/>
        <v>0.56666397367554533</v>
      </c>
      <c r="G276">
        <f t="shared" ca="1" si="99"/>
        <v>7.4104043821345389E-2</v>
      </c>
      <c r="H276">
        <f t="shared" ca="1" si="99"/>
        <v>0.24993799394155747</v>
      </c>
      <c r="I276">
        <f t="shared" ca="1" si="99"/>
        <v>0.49168946630425869</v>
      </c>
      <c r="M276" t="str">
        <f t="shared" ca="1" si="89"/>
        <v>안 지정 캐릭터 PP 일반등급</v>
      </c>
      <c r="N276">
        <f t="shared" ca="1" si="90"/>
        <v>8888</v>
      </c>
      <c r="O276">
        <f t="shared" ca="1" si="91"/>
        <v>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479</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v>
      </c>
      <c r="AN276" t="str">
        <f t="shared" ca="1" si="97"/>
        <v>{"dy":28,"sl":4,"tp":"fe","vl":"Equip7201","cn":1,"pt":"GO","pr":9600}</v>
      </c>
    </row>
    <row r="277" spans="1:40">
      <c r="A277">
        <v>28</v>
      </c>
      <c r="B277">
        <v>5</v>
      </c>
      <c r="C277">
        <f t="shared" si="88"/>
        <v>0</v>
      </c>
      <c r="D277">
        <f t="shared" ca="1" si="99"/>
        <v>0.3944204507950817</v>
      </c>
      <c r="E277">
        <f t="shared" ca="1" si="99"/>
        <v>0.624042810697232</v>
      </c>
      <c r="F277">
        <f t="shared" ca="1" si="99"/>
        <v>0.39771689103854313</v>
      </c>
      <c r="G277">
        <f t="shared" ca="1" si="99"/>
        <v>0.51426695552937274</v>
      </c>
      <c r="H277">
        <f t="shared" ca="1" si="99"/>
        <v>6.2488740271830601E-2</v>
      </c>
      <c r="I277">
        <f t="shared" ca="1" si="99"/>
        <v>0.99794894706561343</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125</v>
      </c>
      <c r="Z277">
        <v>900</v>
      </c>
      <c r="AA277" t="str">
        <f t="shared" ca="1" si="93"/>
        <v>uph</v>
      </c>
      <c r="AB277" t="s">
        <v>91</v>
      </c>
      <c r="AC277">
        <v>35730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v>
      </c>
      <c r="AN277" t="str">
        <f t="shared" ca="1" si="97"/>
        <v>{"dy":28,"sl":5,"tp":"uph","vl":"35730","cn":7,"pt":"GO","pr":2100}</v>
      </c>
    </row>
    <row r="278" spans="1:40">
      <c r="A278">
        <v>28</v>
      </c>
      <c r="B278">
        <v>6</v>
      </c>
      <c r="C278">
        <f t="shared" si="88"/>
        <v>0</v>
      </c>
      <c r="D278">
        <f t="shared" ca="1" si="99"/>
        <v>0.5586273902247193</v>
      </c>
      <c r="E278">
        <f t="shared" ca="1" si="99"/>
        <v>0.95304902201795005</v>
      </c>
      <c r="F278">
        <f t="shared" ca="1" si="99"/>
        <v>0.88046172981732618</v>
      </c>
      <c r="G278">
        <f t="shared" ca="1" si="99"/>
        <v>0.27144294726927354</v>
      </c>
      <c r="H278">
        <f t="shared" ca="1" si="99"/>
        <v>0.64333243589231126</v>
      </c>
      <c r="I278">
        <f t="shared" ca="1" si="99"/>
        <v>0.36807243779763266</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v>
      </c>
      <c r="AN278" t="str">
        <f t="shared" ca="1" si="97"/>
        <v>{"dy":28,"sl":6,"tp":"upn","vl":"13144","cn":14,"pt":"GO","pr":4200}</v>
      </c>
    </row>
    <row r="279" spans="1:40">
      <c r="A279">
        <v>28</v>
      </c>
      <c r="B279">
        <v>7</v>
      </c>
      <c r="C279">
        <f t="shared" si="88"/>
        <v>0</v>
      </c>
      <c r="D279">
        <f t="shared" ca="1" si="99"/>
        <v>0.92467069982662431</v>
      </c>
      <c r="E279">
        <f t="shared" ca="1" si="99"/>
        <v>0.51127047364293443</v>
      </c>
      <c r="F279">
        <f t="shared" ca="1" si="99"/>
        <v>0.16314969066539675</v>
      </c>
      <c r="G279">
        <f t="shared" ca="1" si="99"/>
        <v>0.11919663448657036</v>
      </c>
      <c r="H279">
        <f t="shared" ca="1" si="99"/>
        <v>0.8646269045058268</v>
      </c>
      <c r="I279">
        <f t="shared" ca="1" si="99"/>
        <v>1.8833284041906317E-2</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e">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#VALUE!</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v>
      </c>
      <c r="AN279" t="str">
        <f t="shared" ca="1" si="97"/>
        <v>{"dy":28,"sl":7,"tp":"upn","vl":"41165","cn":11,"pt":"GO","pr":3300}</v>
      </c>
    </row>
    <row r="280" spans="1:40">
      <c r="A280">
        <v>28</v>
      </c>
      <c r="B280">
        <v>8</v>
      </c>
      <c r="C280">
        <f t="shared" si="88"/>
        <v>0</v>
      </c>
      <c r="D280">
        <f t="shared" ca="1" si="99"/>
        <v>0.54357511431159367</v>
      </c>
      <c r="E280">
        <f t="shared" ca="1" si="99"/>
        <v>0.93110206339661328</v>
      </c>
      <c r="F280">
        <f t="shared" ca="1" si="99"/>
        <v>4.4166653184866678E-2</v>
      </c>
      <c r="G280">
        <f t="shared" ca="1" si="99"/>
        <v>0.2921148382051576</v>
      </c>
      <c r="H280">
        <f t="shared" ca="1" si="99"/>
        <v>0.66952416257014546</v>
      </c>
      <c r="I280">
        <f t="shared" ca="1" si="99"/>
        <v>0.1777564613058582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fl2</v>
      </c>
      <c r="AB280" t="s">
        <v>88</v>
      </c>
      <c r="AC280" t="s">
        <v>492</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v>
      </c>
      <c r="AN280" t="str">
        <f t="shared" ca="1" si="97"/>
        <v>{"dy":28,"sl":8,"tp":"fl2","vl":"Actor0024","cn":1,"pt":"DI","pp":70,"pr":39}</v>
      </c>
    </row>
    <row r="281" spans="1:40">
      <c r="A281">
        <v>28</v>
      </c>
      <c r="B281">
        <v>9</v>
      </c>
      <c r="C281">
        <f t="shared" si="88"/>
        <v>0</v>
      </c>
      <c r="D281">
        <f t="shared" ca="1" si="99"/>
        <v>0.68872029849168492</v>
      </c>
      <c r="E281">
        <f t="shared" ca="1" si="99"/>
        <v>0.77690663023507112</v>
      </c>
      <c r="F281">
        <f t="shared" ca="1" si="99"/>
        <v>0.60778596193042556</v>
      </c>
      <c r="G281">
        <f t="shared" ca="1" si="99"/>
        <v>0.19814157281919154</v>
      </c>
      <c r="H281">
        <f t="shared" ca="1" si="99"/>
        <v>0.99058109568287445</v>
      </c>
      <c r="I281">
        <f t="shared" ca="1" si="99"/>
        <v>0.13848001907406682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fl3</v>
      </c>
      <c r="AB281" t="s">
        <v>89</v>
      </c>
      <c r="AC281" t="s">
        <v>492</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v>
      </c>
      <c r="AN281" t="str">
        <f t="shared" ca="1" si="97"/>
        <v>{"dy":28,"sl":9,"tp":"fl3","vl":"Actor0024","cn":1,"pt":"DI","pp":70,"pr":39}</v>
      </c>
    </row>
    <row r="282" spans="1:40">
      <c r="A282">
        <v>29</v>
      </c>
      <c r="B282">
        <v>0</v>
      </c>
      <c r="C282">
        <f t="shared" si="88"/>
        <v>0</v>
      </c>
      <c r="D282">
        <f t="shared" ref="D282:I291" ca="1" si="100">RAND()</f>
        <v>0.23811733934333468</v>
      </c>
      <c r="E282">
        <f t="shared" ca="1" si="100"/>
        <v>0.19309913063511985</v>
      </c>
      <c r="F282">
        <f t="shared" ca="1" si="100"/>
        <v>0.14079672830383683</v>
      </c>
      <c r="G282">
        <f t="shared" ca="1" si="100"/>
        <v>0.18537206595062339</v>
      </c>
      <c r="H282">
        <f t="shared" ca="1" si="100"/>
        <v>0.37773278931929677</v>
      </c>
      <c r="I282">
        <f t="shared" ca="1" si="100"/>
        <v>6.1662710702009571E-3</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129</v>
      </c>
      <c r="Z282">
        <v>29</v>
      </c>
      <c r="AA282" t="str">
        <f t="shared" ca="1" si="93"/>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v>
      </c>
      <c r="AN282" t="str">
        <f t="shared" ca="1" si="97"/>
        <v>{"dy":29,"sl":0,"tp":"upn","vl":"4898","cn":9,"pt":"GO","pr":2700}</v>
      </c>
    </row>
    <row r="283" spans="1:40">
      <c r="A283">
        <v>29</v>
      </c>
      <c r="B283">
        <v>1</v>
      </c>
      <c r="C283">
        <f t="shared" si="88"/>
        <v>0</v>
      </c>
      <c r="D283">
        <f t="shared" ca="1" si="100"/>
        <v>0.51377501826142602</v>
      </c>
      <c r="E283">
        <f t="shared" ca="1" si="100"/>
        <v>0.15659512353433191</v>
      </c>
      <c r="F283">
        <f t="shared" ca="1" si="100"/>
        <v>0.24342924895813944</v>
      </c>
      <c r="G283">
        <f t="shared" ca="1" si="100"/>
        <v>0.90978185375718112</v>
      </c>
      <c r="H283">
        <f t="shared" ca="1" si="100"/>
        <v>7.620011860344289E-2</v>
      </c>
      <c r="I283">
        <f t="shared" ca="1" si="100"/>
        <v>0.6827943481899903</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480</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유목민의 가보</v>
      </c>
      <c r="AL283">
        <v>1</v>
      </c>
      <c r="AM28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v>
      </c>
      <c r="AN283" t="str">
        <f t="shared" ca="1" si="97"/>
        <v>{"dy":29,"sl":1,"tp":"fe","vl":"Equip2001","cn":1,"pt":"GO","pr":600}</v>
      </c>
    </row>
    <row r="284" spans="1:40">
      <c r="A284">
        <v>29</v>
      </c>
      <c r="B284">
        <v>2</v>
      </c>
      <c r="C284">
        <f t="shared" si="88"/>
        <v>0</v>
      </c>
      <c r="D284">
        <f t="shared" ca="1" si="100"/>
        <v>0.90014249403546565</v>
      </c>
      <c r="E284">
        <f t="shared" ca="1" si="100"/>
        <v>0.31776253170690338</v>
      </c>
      <c r="F284">
        <f t="shared" ca="1" si="100"/>
        <v>0.54758633070125129</v>
      </c>
      <c r="G284">
        <f t="shared" ca="1" si="100"/>
        <v>0.51583483703632516</v>
      </c>
      <c r="H284">
        <f t="shared" ca="1" si="100"/>
        <v>0.41078950965924488</v>
      </c>
      <c r="I284">
        <f t="shared" ca="1" si="100"/>
        <v>0.26046267915868471</v>
      </c>
      <c r="M284" t="str">
        <f t="shared" ca="1" si="89"/>
        <v>안 지정 캐릭터 PP 영웅등급</v>
      </c>
      <c r="N284">
        <f t="shared" ca="1" si="90"/>
        <v>31776</v>
      </c>
      <c r="O284">
        <f t="shared" ca="1" si="91"/>
        <v>6</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1800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91067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v>
      </c>
      <c r="AN284" t="str">
        <f t="shared" ca="1" si="97"/>
        <v>{"dy":29,"sl":2,"tp":"uph","vl":"91067","cn":12,"pt":"GO","pr":3600}</v>
      </c>
    </row>
    <row r="285" spans="1:40">
      <c r="A285">
        <v>29</v>
      </c>
      <c r="B285">
        <v>3</v>
      </c>
      <c r="C285">
        <f t="shared" si="88"/>
        <v>0</v>
      </c>
      <c r="D285">
        <f t="shared" ca="1" si="100"/>
        <v>0.42457215343579668</v>
      </c>
      <c r="E285">
        <f t="shared" ca="1" si="100"/>
        <v>0.49874250043715496</v>
      </c>
      <c r="F285">
        <f t="shared" ca="1" si="100"/>
        <v>0.54730480703018602</v>
      </c>
      <c r="G285">
        <f t="shared" ca="1" si="100"/>
        <v>0.32529773104790993</v>
      </c>
      <c r="H285">
        <f t="shared" ca="1" si="100"/>
        <v>0.51307738410384163</v>
      </c>
      <c r="I285">
        <f t="shared" ca="1" si="100"/>
        <v>9.9400285909520769E-2</v>
      </c>
      <c r="M285" t="str">
        <f t="shared" ca="1" si="89"/>
        <v>안 지정 캐릭터 PP 일반등급</v>
      </c>
      <c r="N285">
        <f t="shared" ca="1" si="90"/>
        <v>49874</v>
      </c>
      <c r="O285">
        <f t="shared" ca="1" si="91"/>
        <v>8</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2400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495</v>
      </c>
      <c r="AD285">
        <v>1</v>
      </c>
      <c r="AE285" t="s">
        <v>129</v>
      </c>
      <c r="AF285">
        <v>189</v>
      </c>
      <c r="AG285">
        <v>119</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전설</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단단한 칼날 메이스</v>
      </c>
      <c r="AL285">
        <v>1</v>
      </c>
      <c r="AM28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v>
      </c>
      <c r="AN285" t="str">
        <f t="shared" ca="1" si="97"/>
        <v>{"dy":29,"sl":3,"tp":"fe","vl":"Equip4401","cn":1,"pt":"DI","pp":189,"pr":119}</v>
      </c>
    </row>
    <row r="286" spans="1:40">
      <c r="A286">
        <v>29</v>
      </c>
      <c r="B286">
        <v>4</v>
      </c>
      <c r="C286">
        <f t="shared" si="88"/>
        <v>0</v>
      </c>
      <c r="D286">
        <f t="shared" ca="1" si="100"/>
        <v>0.2088666364606262</v>
      </c>
      <c r="E286">
        <f t="shared" ca="1" si="100"/>
        <v>0.27039361590074262</v>
      </c>
      <c r="F286">
        <f t="shared" ca="1" si="100"/>
        <v>0.97432748678068515</v>
      </c>
      <c r="G286">
        <f t="shared" ca="1" si="100"/>
        <v>0.26967665544811847</v>
      </c>
      <c r="H286">
        <f t="shared" ca="1" si="100"/>
        <v>0.38678180054623734</v>
      </c>
      <c r="I286">
        <f t="shared" ca="1" si="100"/>
        <v>0.76964560740281707</v>
      </c>
      <c r="M286" t="str">
        <f t="shared" ca="1" si="89"/>
        <v>안 지정 캐릭터 PP 일반등급</v>
      </c>
      <c r="N286">
        <f t="shared" ca="1" si="90"/>
        <v>27039</v>
      </c>
      <c r="O286">
        <f t="shared" ca="1" si="91"/>
        <v>6</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1800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v>
      </c>
      <c r="AN286" t="str">
        <f t="shared" ca="1" si="97"/>
        <v>{"dy":29,"sl":4,"tp":"upn","vl":"14370","cn":4,"pt":"GO","pr":1200}</v>
      </c>
    </row>
    <row r="287" spans="1:40">
      <c r="A287">
        <v>29</v>
      </c>
      <c r="B287">
        <v>5</v>
      </c>
      <c r="C287">
        <f t="shared" si="88"/>
        <v>0</v>
      </c>
      <c r="D287">
        <f t="shared" ca="1" si="100"/>
        <v>0.37872535314995648</v>
      </c>
      <c r="E287">
        <f t="shared" ca="1" si="100"/>
        <v>0.98558571361711833</v>
      </c>
      <c r="F287">
        <f t="shared" ca="1" si="100"/>
        <v>0.65944670041098108</v>
      </c>
      <c r="G287">
        <f t="shared" ca="1" si="100"/>
        <v>0.91160467964741931</v>
      </c>
      <c r="H287">
        <f t="shared" ca="1" si="100"/>
        <v>0.98045022531996162</v>
      </c>
      <c r="I287">
        <f t="shared" ca="1" si="100"/>
        <v>2.3297224440651298E-2</v>
      </c>
      <c r="M287" t="str">
        <f t="shared" ca="1" si="89"/>
        <v>지정 장비</v>
      </c>
      <c r="N287" t="e">
        <f t="shared" ca="1" si="90"/>
        <v>#VALUE!</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t="shared" ca="1" si="92"/>
        <v>#VALUE!</v>
      </c>
      <c r="U287" t="s">
        <v>82</v>
      </c>
      <c r="V287" t="s">
        <v>241</v>
      </c>
      <c r="W287">
        <v>1</v>
      </c>
      <c r="X287" t="s">
        <v>129</v>
      </c>
      <c r="Z287">
        <v>10</v>
      </c>
      <c r="AA287" t="str">
        <f t="shared" ca="1" si="93"/>
        <v>fe</v>
      </c>
      <c r="AB287" t="s">
        <v>82</v>
      </c>
      <c r="AC287" t="s">
        <v>481</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v>
      </c>
      <c r="AN287" t="str">
        <f t="shared" ca="1" si="97"/>
        <v>{"dy":29,"sl":5,"tp":"fe","vl":"Equip5002","cn":1,"pt":"GO","pr":700}</v>
      </c>
    </row>
    <row r="288" spans="1:40">
      <c r="A288">
        <v>29</v>
      </c>
      <c r="B288">
        <v>6</v>
      </c>
      <c r="C288">
        <f t="shared" si="88"/>
        <v>0</v>
      </c>
      <c r="D288">
        <f t="shared" ca="1" si="100"/>
        <v>0.13882060579026967</v>
      </c>
      <c r="E288">
        <f t="shared" ca="1" si="100"/>
        <v>0.64583453314562644</v>
      </c>
      <c r="F288">
        <f t="shared" ca="1" si="100"/>
        <v>4.2350479570785193E-3</v>
      </c>
      <c r="G288">
        <f t="shared" ca="1" si="100"/>
        <v>0.45051138641463262</v>
      </c>
      <c r="H288">
        <f t="shared" ca="1" si="100"/>
        <v>0.29542864157184245</v>
      </c>
      <c r="I288">
        <f t="shared" ca="1" si="100"/>
        <v>0.61913120807688493</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482</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플럭스 리볼버</v>
      </c>
      <c r="AL288">
        <v>1</v>
      </c>
      <c r="AM28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v>
      </c>
      <c r="AN288" t="str">
        <f t="shared" ca="1" si="97"/>
        <v>{"dy":29,"sl":6,"tp":"fe","vl":"Equip6202","cn":1,"pt":"GO","pr":9500}</v>
      </c>
    </row>
    <row r="289" spans="1:40">
      <c r="A289">
        <v>29</v>
      </c>
      <c r="B289">
        <v>7</v>
      </c>
      <c r="C289">
        <f t="shared" si="88"/>
        <v>0</v>
      </c>
      <c r="D289">
        <f t="shared" ca="1" si="100"/>
        <v>0.46048347333521233</v>
      </c>
      <c r="E289">
        <f t="shared" ca="1" si="100"/>
        <v>0.58663003083109311</v>
      </c>
      <c r="F289">
        <f t="shared" ca="1" si="100"/>
        <v>0.97085791546663835</v>
      </c>
      <c r="G289">
        <f t="shared" ca="1" si="100"/>
        <v>0.9599386316298002</v>
      </c>
      <c r="H289">
        <f t="shared" ca="1" si="100"/>
        <v>0.71804029496497579</v>
      </c>
      <c r="I289">
        <f t="shared" ca="1" si="100"/>
        <v>0.28941898369499519</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483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v>
      </c>
      <c r="AN289" t="str">
        <f t="shared" ca="1" si="97"/>
        <v>{"dy":29,"sl":7,"tp":"fe","vl":"Equip8102","cn":1,"pt":"GO","pr":8500}</v>
      </c>
    </row>
    <row r="290" spans="1:40">
      <c r="A290">
        <v>29</v>
      </c>
      <c r="B290">
        <v>8</v>
      </c>
      <c r="C290">
        <f t="shared" si="88"/>
        <v>0</v>
      </c>
      <c r="D290">
        <f t="shared" ca="1" si="100"/>
        <v>6.0956318255604325E-2</v>
      </c>
      <c r="E290">
        <f t="shared" ca="1" si="100"/>
        <v>0.2795954890607989</v>
      </c>
      <c r="F290">
        <f t="shared" ca="1" si="100"/>
        <v>0.87420445325472795</v>
      </c>
      <c r="G290">
        <f t="shared" ca="1" si="100"/>
        <v>0.68430846193742334</v>
      </c>
      <c r="H290">
        <f t="shared" ca="1" si="100"/>
        <v>0.80171798495249458</v>
      </c>
      <c r="I290">
        <f t="shared" ca="1" si="100"/>
        <v>0.75835099201608502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fl2</v>
      </c>
      <c r="AB290" t="s">
        <v>88</v>
      </c>
      <c r="AC290" t="s">
        <v>379</v>
      </c>
      <c r="AD290">
        <v>1</v>
      </c>
      <c r="AE290" t="s">
        <v>129</v>
      </c>
      <c r="AF290">
        <v>70</v>
      </c>
      <c r="AG290">
        <v>49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그루퍼스</v>
      </c>
      <c r="AL290">
        <v>1</v>
      </c>
      <c r="AM29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v>
      </c>
      <c r="AN290" t="str">
        <f t="shared" ca="1" si="97"/>
        <v>{"dy":29,"sl":8,"tp":"fl2","vl":"Actor2010","cn":1,"pt":"DI","pp":70,"pr":49}</v>
      </c>
    </row>
    <row r="291" spans="1:40">
      <c r="A291">
        <v>29</v>
      </c>
      <c r="B291">
        <v>9</v>
      </c>
      <c r="C291">
        <f t="shared" si="88"/>
        <v>0</v>
      </c>
      <c r="D291">
        <f t="shared" ca="1" si="100"/>
        <v>0.61323424424230732</v>
      </c>
      <c r="E291">
        <f t="shared" ca="1" si="100"/>
        <v>0.7135451010613616</v>
      </c>
      <c r="F291">
        <f t="shared" ca="1" si="100"/>
        <v>0.25442181055847057</v>
      </c>
      <c r="G291">
        <f t="shared" ca="1" si="100"/>
        <v>0.50266958155941455</v>
      </c>
      <c r="H291">
        <f t="shared" ca="1" si="100"/>
        <v>0.34012596209049695</v>
      </c>
      <c r="I291">
        <f t="shared" ca="1" si="100"/>
        <v>0.80937469151162611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fl3</v>
      </c>
      <c r="AB291" t="s">
        <v>89</v>
      </c>
      <c r="AC291" t="s">
        <v>379</v>
      </c>
      <c r="AD291">
        <v>1</v>
      </c>
      <c r="AE291" t="s">
        <v>129</v>
      </c>
      <c r="AF291">
        <v>70</v>
      </c>
      <c r="AG291">
        <v>49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그루퍼스</v>
      </c>
      <c r="AL291">
        <v>1</v>
      </c>
      <c r="AM29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v>
      </c>
      <c r="AN291" t="str">
        <f t="shared" ca="1" si="97"/>
        <v>{"dy":29,"sl":9,"tp":"fl3","vl":"Actor2010","cn":1,"pt":"DI","pp":70,"pr":49}</v>
      </c>
    </row>
    <row r="292" spans="1:40">
      <c r="A292">
        <v>30</v>
      </c>
      <c r="B292">
        <v>0</v>
      </c>
      <c r="C292">
        <f t="shared" si="88"/>
        <v>0</v>
      </c>
      <c r="D292">
        <f t="shared" ref="D292:I301" ca="1" si="101">RAND()</f>
        <v>0.41178076293450494</v>
      </c>
      <c r="E292">
        <f t="shared" ca="1" si="101"/>
        <v>0.42968756165581778</v>
      </c>
      <c r="F292">
        <f t="shared" ca="1" si="101"/>
        <v>0.26601493843931456</v>
      </c>
      <c r="G292">
        <f t="shared" ca="1" si="101"/>
        <v>0.11667495976862308</v>
      </c>
      <c r="H292">
        <f t="shared" ca="1" si="101"/>
        <v>0.94931166632624919</v>
      </c>
      <c r="I292">
        <f t="shared" ca="1" si="101"/>
        <v>0.48117399805784311</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484</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v>
      </c>
      <c r="AN292" t="str">
        <f t="shared" ca="1" si="97"/>
        <v>{"dy":30,"sl":0,"tp":"fe","vl":"Equip4002","cn":1,"pt":"GO","pr":600}</v>
      </c>
    </row>
    <row r="293" spans="1:40">
      <c r="A293">
        <v>30</v>
      </c>
      <c r="B293">
        <v>1</v>
      </c>
      <c r="C293">
        <f t="shared" si="88"/>
        <v>0</v>
      </c>
      <c r="D293">
        <f t="shared" ca="1" si="101"/>
        <v>0.71252860941243168</v>
      </c>
      <c r="E293">
        <f t="shared" ca="1" si="101"/>
        <v>0.68643726072102274</v>
      </c>
      <c r="F293">
        <f t="shared" ca="1" si="101"/>
        <v>0.30750283002788714</v>
      </c>
      <c r="G293">
        <f t="shared" ca="1" si="101"/>
        <v>0.46608067364890726</v>
      </c>
      <c r="H293">
        <f t="shared" ca="1" si="101"/>
        <v>0.58102687374272355</v>
      </c>
      <c r="I293">
        <f t="shared" ca="1" si="101"/>
        <v>2.4103345957038336E-4</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485</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v>
      </c>
      <c r="AN293" t="str">
        <f t="shared" ca="1" si="97"/>
        <v>{"dy":30,"sl":1,"tp":"fe","vl":"Equip3101","cn":1,"pt":"GO","pr":1000}</v>
      </c>
    </row>
    <row r="294" spans="1:40">
      <c r="A294">
        <v>30</v>
      </c>
      <c r="B294">
        <v>2</v>
      </c>
      <c r="C294">
        <f t="shared" si="88"/>
        <v>0</v>
      </c>
      <c r="D294">
        <f t="shared" ca="1" si="101"/>
        <v>0.76680107484559634</v>
      </c>
      <c r="E294">
        <f t="shared" ca="1" si="101"/>
        <v>0.42362812529706695</v>
      </c>
      <c r="F294">
        <f t="shared" ca="1" si="101"/>
        <v>0.45825807915606076</v>
      </c>
      <c r="G294">
        <f t="shared" ca="1" si="101"/>
        <v>0.99703652180295732</v>
      </c>
      <c r="H294">
        <f t="shared" ca="1" si="101"/>
        <v>0.92559443512358119</v>
      </c>
      <c r="I294">
        <f t="shared" ca="1" si="101"/>
        <v>1.5631483779555144E-2</v>
      </c>
      <c r="M294" t="str">
        <f t="shared" ca="1" si="89"/>
        <v>안 지정 캐릭터 PP 영웅등급</v>
      </c>
      <c r="N294">
        <f t="shared" ca="1" si="90"/>
        <v>42362</v>
      </c>
      <c r="O294">
        <f t="shared" ca="1" si="91"/>
        <v>8</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486</v>
      </c>
      <c r="AD294">
        <v>1</v>
      </c>
      <c r="AE294" t="s">
        <v>125</v>
      </c>
      <c r="AG294">
        <v>3300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v>
      </c>
      <c r="AN294" t="str">
        <f t="shared" ca="1" si="97"/>
        <v>{"dy":30,"sl":2,"tp":"fe","vl":"Equip0201","cn":1,"pt":"GO","pr":3300}</v>
      </c>
    </row>
    <row r="295" spans="1:40">
      <c r="A295">
        <v>30</v>
      </c>
      <c r="B295">
        <v>3</v>
      </c>
      <c r="C295">
        <f t="shared" si="88"/>
        <v>0</v>
      </c>
      <c r="D295">
        <f t="shared" ca="1" si="101"/>
        <v>1.1955953722544987E-2</v>
      </c>
      <c r="E295">
        <f t="shared" ca="1" si="101"/>
        <v>7.4264991928051916E-2</v>
      </c>
      <c r="F295">
        <f t="shared" ca="1" si="101"/>
        <v>0.6724527929203552</v>
      </c>
      <c r="G295">
        <f t="shared" ca="1" si="101"/>
        <v>7.8880783967372192E-3</v>
      </c>
      <c r="H295">
        <f t="shared" ca="1" si="101"/>
        <v>0.78257902137057056</v>
      </c>
      <c r="I295">
        <f t="shared" ca="1" si="101"/>
        <v>0.57237061578565041</v>
      </c>
      <c r="M295" t="str">
        <f t="shared" ca="1" si="89"/>
        <v>안 지정 캐릭터 PP 영웅등급</v>
      </c>
      <c r="N295">
        <f t="shared" ca="1" si="90"/>
        <v>7426</v>
      </c>
      <c r="O295">
        <f t="shared" ca="1" si="91"/>
        <v>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v>
      </c>
      <c r="AN295" t="str">
        <f t="shared" ca="1" si="97"/>
        <v>{"dy":30,"sl":3,"tp":"upn","vl":"41845","cn":3,"pt":"GO","pr":900}</v>
      </c>
    </row>
    <row r="296" spans="1:40">
      <c r="A296">
        <v>30</v>
      </c>
      <c r="B296">
        <v>4</v>
      </c>
      <c r="C296">
        <f t="shared" si="88"/>
        <v>0</v>
      </c>
      <c r="D296">
        <f t="shared" ca="1" si="101"/>
        <v>0.12176330887774844</v>
      </c>
      <c r="E296">
        <f t="shared" ca="1" si="101"/>
        <v>0.79620943792134502</v>
      </c>
      <c r="F296">
        <f t="shared" ca="1" si="101"/>
        <v>1.4590841286444167E-2</v>
      </c>
      <c r="G296">
        <f t="shared" ca="1" si="101"/>
        <v>0.96908827743425796</v>
      </c>
      <c r="H296">
        <f t="shared" ca="1" si="101"/>
        <v>3.3546627610988811E-2</v>
      </c>
      <c r="I296">
        <f t="shared" ca="1" si="101"/>
        <v>0.45190295618086684</v>
      </c>
      <c r="M296" t="str">
        <f t="shared" ca="1" si="89"/>
        <v>안 지정 캐릭터 PP 일반등급</v>
      </c>
      <c r="N296">
        <f t="shared" ca="1" si="90"/>
        <v>79620</v>
      </c>
      <c r="O296">
        <f t="shared" ca="1" si="91"/>
        <v>12</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3600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487</v>
      </c>
      <c r="AD296">
        <v>1</v>
      </c>
      <c r="AE296" t="s">
        <v>125</v>
      </c>
      <c r="AG296">
        <v>1800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v>
      </c>
      <c r="AN296" t="str">
        <f t="shared" ca="1" si="97"/>
        <v>{"dy":30,"sl":4,"tp":"fe","vl":"Equip6001","cn":1,"pt":"GO","pr":1800}</v>
      </c>
    </row>
    <row r="297" spans="1:40">
      <c r="A297">
        <v>30</v>
      </c>
      <c r="B297">
        <v>5</v>
      </c>
      <c r="C297">
        <f t="shared" si="88"/>
        <v>0</v>
      </c>
      <c r="D297">
        <f t="shared" ca="1" si="101"/>
        <v>0.94764702156131086</v>
      </c>
      <c r="E297">
        <f t="shared" ca="1" si="101"/>
        <v>0.31787800230868479</v>
      </c>
      <c r="F297">
        <f t="shared" ca="1" si="101"/>
        <v>0.61148471125592296</v>
      </c>
      <c r="G297">
        <f t="shared" ca="1" si="101"/>
        <v>0.59594430178572488</v>
      </c>
      <c r="H297">
        <f t="shared" ca="1" si="101"/>
        <v>0.95535899394777823</v>
      </c>
      <c r="I297">
        <f t="shared" ca="1" si="101"/>
        <v>0.94725369433922946</v>
      </c>
      <c r="M297" t="str">
        <f t="shared" ca="1" si="89"/>
        <v>안 지정 캐릭터 PP 일반등급</v>
      </c>
      <c r="N297">
        <f t="shared" ca="1" si="90"/>
        <v>31787</v>
      </c>
      <c r="O297">
        <f t="shared" ca="1" si="91"/>
        <v>6</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1800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v>
      </c>
      <c r="AN297" t="str">
        <f t="shared" ca="1" si="97"/>
        <v>{"dy":30,"sl":5,"tp":"uph","vl":"75139","cn":10,"pt":"GO","pr":3000}</v>
      </c>
    </row>
    <row r="298" spans="1:40">
      <c r="A298">
        <v>30</v>
      </c>
      <c r="B298">
        <v>6</v>
      </c>
      <c r="C298">
        <f t="shared" si="88"/>
        <v>0</v>
      </c>
      <c r="D298">
        <f t="shared" ca="1" si="101"/>
        <v>0.74954306445374264</v>
      </c>
      <c r="E298">
        <f t="shared" ca="1" si="101"/>
        <v>0.26104406281160708</v>
      </c>
      <c r="F298">
        <f t="shared" ca="1" si="101"/>
        <v>0.35667669390291123</v>
      </c>
      <c r="G298">
        <f t="shared" ca="1" si="101"/>
        <v>0.96632480816145383</v>
      </c>
      <c r="H298">
        <f t="shared" ca="1" si="101"/>
        <v>0.40290858013043174</v>
      </c>
      <c r="I298">
        <f t="shared" ca="1" si="101"/>
        <v>8.4915035493876023E-2</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452</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v>
      </c>
      <c r="AN298" t="str">
        <f t="shared" ca="1" si="97"/>
        <v>{"dy":30,"sl":6,"tp":"fe","vl":"Equip8101","cn":1,"pt":"GO","pr":8100}</v>
      </c>
    </row>
    <row r="299" spans="1:40">
      <c r="A299">
        <v>30</v>
      </c>
      <c r="B299">
        <v>7</v>
      </c>
      <c r="C299">
        <f t="shared" si="88"/>
        <v>0</v>
      </c>
      <c r="D299">
        <f t="shared" ca="1" si="101"/>
        <v>0.30547658778155318</v>
      </c>
      <c r="E299">
        <f t="shared" ca="1" si="101"/>
        <v>0.45778172020370989</v>
      </c>
      <c r="F299">
        <f t="shared" ca="1" si="101"/>
        <v>0.75665706674251421</v>
      </c>
      <c r="G299">
        <f t="shared" ca="1" si="101"/>
        <v>0.57636187706981867</v>
      </c>
      <c r="H299">
        <f t="shared" ca="1" si="101"/>
        <v>8.2770173760310262E-2</v>
      </c>
      <c r="I299">
        <f t="shared" ca="1" si="101"/>
        <v>0.30946817456284081</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t="shared" ca="1" si="97"/>
        <v>{"dy":30,"sl":7,"tp":"upn","vl":"5133","cn":13,"pt":"GO","pr":3900}</v>
      </c>
    </row>
    <row r="300" spans="1:40">
      <c r="A300">
        <v>30</v>
      </c>
      <c r="B300">
        <v>8</v>
      </c>
      <c r="C300">
        <f t="shared" si="88"/>
        <v>0</v>
      </c>
      <c r="D300">
        <f t="shared" ca="1" si="101"/>
        <v>0.19060411185304116</v>
      </c>
      <c r="E300">
        <f t="shared" ca="1" si="101"/>
        <v>0.98988818099491815</v>
      </c>
      <c r="F300">
        <f t="shared" ca="1" si="101"/>
        <v>9.9622759065285393E-3</v>
      </c>
      <c r="G300">
        <f t="shared" ca="1" si="101"/>
        <v>0.74231730055931788</v>
      </c>
      <c r="H300">
        <f t="shared" ca="1" si="101"/>
        <v>0.94456446473856548</v>
      </c>
      <c r="I300">
        <f t="shared" ca="1" si="101"/>
        <v>0.39677600348886088</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t="shared" ca="1" si="97"/>
        <v>{"dy":30,"sl":8}</v>
      </c>
    </row>
    <row r="301" spans="1:40">
      <c r="A301">
        <v>30</v>
      </c>
      <c r="B301">
        <v>9</v>
      </c>
      <c r="C301">
        <f t="shared" si="88"/>
        <v>0</v>
      </c>
      <c r="D301">
        <f t="shared" ca="1" si="101"/>
        <v>0.68659156040316482</v>
      </c>
      <c r="E301">
        <f t="shared" ca="1" si="101"/>
        <v>0.78025291208773662</v>
      </c>
      <c r="F301">
        <f t="shared" ca="1" si="101"/>
        <v>0.60499397357456497</v>
      </c>
      <c r="G301">
        <f t="shared" ca="1" si="101"/>
        <v>0.7971816271708162</v>
      </c>
      <c r="H301">
        <f t="shared" ca="1" si="101"/>
        <v>0.60804375476628547</v>
      </c>
      <c r="I301">
        <f t="shared" ca="1" si="101"/>
        <v>0.51939595630456159</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t="shared" ca="1" si="97"/>
        <v>{"dy":30,"sl":9}</v>
      </c>
    </row>
    <row r="302" spans="1:40">
      <c r="A302">
        <v>31</v>
      </c>
      <c r="B302">
        <v>0</v>
      </c>
      <c r="C302">
        <f t="shared" si="88"/>
        <v>0</v>
      </c>
      <c r="D302">
        <f t="shared" ref="D302:I311" ca="1" si="102">RAND()</f>
        <v>0.38584681609570926</v>
      </c>
      <c r="E302">
        <f t="shared" ca="1" si="102"/>
        <v>0.385135189101939</v>
      </c>
      <c r="F302">
        <f t="shared" ca="1" si="102"/>
        <v>0.94713898624479798</v>
      </c>
      <c r="G302">
        <f t="shared" ca="1" si="102"/>
        <v>0.33190877145377395</v>
      </c>
      <c r="H302">
        <f t="shared" ca="1" si="102"/>
        <v>0.51969684002892358</v>
      </c>
      <c r="I302">
        <f t="shared" ca="1" si="102"/>
        <v>0.27987489503489338</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e">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#VALUE!</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488</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t="shared" ca="1" si="97"/>
        <v>{"dy":31,"sl":0,"tp":"fe","vl":"Equip1101","cn":1,"pt":"GO","pr":1300}</v>
      </c>
    </row>
    <row r="303" spans="1:40">
      <c r="A303">
        <v>31</v>
      </c>
      <c r="B303">
        <v>1</v>
      </c>
      <c r="C303">
        <f t="shared" si="88"/>
        <v>0</v>
      </c>
      <c r="D303">
        <f t="shared" ca="1" si="102"/>
        <v>5.8855803022421882E-2</v>
      </c>
      <c r="E303">
        <f t="shared" ca="1" si="102"/>
        <v>0.78252939697721646</v>
      </c>
      <c r="F303">
        <f t="shared" ca="1" si="102"/>
        <v>0.94740449016629402</v>
      </c>
      <c r="G303">
        <f t="shared" ca="1" si="102"/>
        <v>0.44221245616518146</v>
      </c>
      <c r="H303">
        <f t="shared" ca="1" si="102"/>
        <v>0.43786193322732514</v>
      </c>
      <c r="I303">
        <f t="shared" ca="1" si="102"/>
        <v>4.2714149195593243E-2</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t="shared" ca="1" si="97"/>
        <v>{"dy":31,"sl":1,"tp":"upn","vl":"38931","cn":7,"pt":"GO","pr":2100}</v>
      </c>
    </row>
    <row r="304" spans="1:40">
      <c r="A304">
        <v>31</v>
      </c>
      <c r="B304">
        <v>2</v>
      </c>
      <c r="C304">
        <f t="shared" si="88"/>
        <v>0</v>
      </c>
      <c r="D304">
        <f t="shared" ca="1" si="102"/>
        <v>0.10510046700926368</v>
      </c>
      <c r="E304">
        <f t="shared" ca="1" si="102"/>
        <v>4.4841110625114422E-2</v>
      </c>
      <c r="F304">
        <f t="shared" ca="1" si="102"/>
        <v>0.9352133103079292</v>
      </c>
      <c r="G304">
        <f t="shared" ca="1" si="102"/>
        <v>0.77574553813151403</v>
      </c>
      <c r="H304">
        <f t="shared" ca="1" si="102"/>
        <v>0.39944432557664855</v>
      </c>
      <c r="I304">
        <f t="shared" ca="1" si="102"/>
        <v>0.29191344524383855</v>
      </c>
      <c r="M304" t="str">
        <f t="shared" ca="1" si="89"/>
        <v>안 지정 캐릭터 PP 영웅등급</v>
      </c>
      <c r="N304">
        <f t="shared" ca="1" si="90"/>
        <v>4484</v>
      </c>
      <c r="O304">
        <f t="shared" ca="1" si="91"/>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489</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t="shared" ca="1" si="97"/>
        <v>{"dy":31,"sl":2,"tp":"fe","vl":"Equip2002","cn":1,"pt":"GO","pr":600}</v>
      </c>
    </row>
    <row r="305" spans="1:40">
      <c r="A305">
        <v>31</v>
      </c>
      <c r="B305">
        <v>3</v>
      </c>
      <c r="C305">
        <f t="shared" si="88"/>
        <v>0</v>
      </c>
      <c r="D305">
        <f t="shared" ca="1" si="102"/>
        <v>0.67195167790070387</v>
      </c>
      <c r="E305">
        <f t="shared" ca="1" si="102"/>
        <v>0.46701578908094166</v>
      </c>
      <c r="F305">
        <f t="shared" ca="1" si="102"/>
        <v>0.62492646937705454</v>
      </c>
      <c r="G305">
        <f t="shared" ca="1" si="102"/>
        <v>0.75747334766802299</v>
      </c>
      <c r="H305">
        <f t="shared" ca="1" si="102"/>
        <v>0.47274978046635641</v>
      </c>
      <c r="I305">
        <f t="shared" ca="1" si="102"/>
        <v>0.37039605565652389</v>
      </c>
      <c r="M305" t="str">
        <f t="shared" ca="1" si="89"/>
        <v>안 지정 캐릭터 PP 일반등급</v>
      </c>
      <c r="N305">
        <f t="shared" ca="1" si="90"/>
        <v>46701</v>
      </c>
      <c r="O305">
        <f t="shared" ca="1" si="91"/>
        <v>8</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2400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476</v>
      </c>
      <c r="AD305">
        <v>1</v>
      </c>
      <c r="AE305" t="s">
        <v>125</v>
      </c>
      <c r="AG305">
        <v>2500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t="shared" ca="1" si="97"/>
        <v>{"dy":31,"sl":3,"tp":"fe","vl":"Equip3202","cn":1,"pt":"GO","pr":2500}</v>
      </c>
    </row>
    <row r="306" spans="1:40">
      <c r="A306">
        <v>31</v>
      </c>
      <c r="B306">
        <v>4</v>
      </c>
      <c r="C306">
        <f t="shared" si="88"/>
        <v>0</v>
      </c>
      <c r="D306">
        <f t="shared" ca="1" si="102"/>
        <v>0.6543443312572359</v>
      </c>
      <c r="E306">
        <f t="shared" ca="1" si="102"/>
        <v>0.92687855755432702</v>
      </c>
      <c r="F306">
        <f t="shared" ca="1" si="102"/>
        <v>0.17533342969886601</v>
      </c>
      <c r="G306">
        <f t="shared" ca="1" si="102"/>
        <v>0.57674729501908106</v>
      </c>
      <c r="H306">
        <f t="shared" ca="1" si="102"/>
        <v>0.65593148624720987</v>
      </c>
      <c r="I306">
        <f t="shared" ca="1" si="102"/>
        <v>0.64358238081254682</v>
      </c>
      <c r="M306" t="str">
        <f t="shared" ca="1" si="89"/>
        <v>안 지정 캐릭터 PP 일반등급</v>
      </c>
      <c r="N306">
        <f t="shared" ca="1" si="90"/>
        <v>92687</v>
      </c>
      <c r="O306">
        <f t="shared" ca="1" si="91"/>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4200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481</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t="shared" ca="1" si="97"/>
        <v>{"dy":31,"sl":4,"tp":"fe","vl":"Equip5002","cn":1,"pt":"GO","pr":700}</v>
      </c>
    </row>
    <row r="307" spans="1:40">
      <c r="A307">
        <v>31</v>
      </c>
      <c r="B307">
        <v>5</v>
      </c>
      <c r="C307">
        <f t="shared" si="88"/>
        <v>0</v>
      </c>
      <c r="D307">
        <f t="shared" ca="1" si="102"/>
        <v>0.68864448798060995</v>
      </c>
      <c r="E307">
        <f t="shared" ca="1" si="102"/>
        <v>0.67712643104348003</v>
      </c>
      <c r="F307">
        <f t="shared" ca="1" si="102"/>
        <v>0.13144756023510185</v>
      </c>
      <c r="G307">
        <f t="shared" ca="1" si="102"/>
        <v>0.82734986123544718</v>
      </c>
      <c r="H307">
        <f t="shared" ca="1" si="102"/>
        <v>0.26628009508531025</v>
      </c>
      <c r="I307">
        <f t="shared" ca="1" si="102"/>
        <v>0.92382061616182842</v>
      </c>
      <c r="M307" t="str">
        <f t="shared" ca="1" si="89"/>
        <v>안 지정 캐릭터 PP 영웅등급</v>
      </c>
      <c r="N307">
        <f t="shared" ca="1" si="90"/>
        <v>67712</v>
      </c>
      <c r="O307">
        <f t="shared" ca="1" si="91"/>
        <v>11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3300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t="shared" ca="1" si="97"/>
        <v>{"dy":31,"sl":5,"tp":"uph","vl":"13217","cn":4,"pt":"GO","pr":1200}</v>
      </c>
    </row>
    <row r="308" spans="1:40">
      <c r="A308">
        <v>31</v>
      </c>
      <c r="B308">
        <v>6</v>
      </c>
      <c r="C308">
        <f t="shared" si="88"/>
        <v>0</v>
      </c>
      <c r="D308">
        <f t="shared" ca="1" si="102"/>
        <v>0.84671025288244262</v>
      </c>
      <c r="E308">
        <f t="shared" ca="1" si="102"/>
        <v>0.50282567531823164</v>
      </c>
      <c r="F308">
        <f t="shared" ca="1" si="102"/>
        <v>0.89024501588697713</v>
      </c>
      <c r="G308">
        <f t="shared" ca="1" si="102"/>
        <v>0.4477838717885132</v>
      </c>
      <c r="H308">
        <f t="shared" ca="1" si="102"/>
        <v>0.42877834004120619</v>
      </c>
      <c r="I308">
        <f t="shared" ca="1" si="102"/>
        <v>0.85207539871476978</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392</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t="shared" ca="1" si="97"/>
        <v>{"dy":31,"sl":6,"tp":"fe","vl":"Equip7201","cn":1,"pt":"GO","pr":9200}</v>
      </c>
    </row>
    <row r="309" spans="1:40">
      <c r="A309">
        <v>31</v>
      </c>
      <c r="B309">
        <v>7</v>
      </c>
      <c r="C309">
        <f t="shared" si="88"/>
        <v>0</v>
      </c>
      <c r="D309">
        <f t="shared" ca="1" si="102"/>
        <v>0.17493612942108627</v>
      </c>
      <c r="E309">
        <f t="shared" ca="1" si="102"/>
        <v>8.0494425335850273E-2</v>
      </c>
      <c r="F309">
        <f t="shared" ca="1" si="102"/>
        <v>0.13038572987069164</v>
      </c>
      <c r="G309">
        <f t="shared" ca="1" si="102"/>
        <v>0.75886973182028117</v>
      </c>
      <c r="H309">
        <f t="shared" ca="1" si="102"/>
        <v>0.69172877476249972</v>
      </c>
      <c r="I309">
        <f t="shared" ca="1" si="102"/>
        <v>0.22353326773410653</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0.43009500117094035</v>
      </c>
      <c r="E310">
        <f t="shared" ca="1" si="102"/>
        <v>0.40992419945997283</v>
      </c>
      <c r="F310">
        <f t="shared" ca="1" si="102"/>
        <v>0.15837600093784177</v>
      </c>
      <c r="G310">
        <f t="shared" ca="1" si="102"/>
        <v>3.9744076617765911E-3</v>
      </c>
      <c r="H310">
        <f t="shared" ca="1" si="102"/>
        <v>0.6190009124578888</v>
      </c>
      <c r="I310">
        <f t="shared" ca="1" si="102"/>
        <v>0.81460693867624345</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t="shared" ca="1" si="97"/>
        <v>{"dy":31,"sl":8}</v>
      </c>
    </row>
    <row r="311" spans="1:40">
      <c r="A311">
        <v>31</v>
      </c>
      <c r="B311">
        <v>9</v>
      </c>
      <c r="C311">
        <f t="shared" si="88"/>
        <v>0</v>
      </c>
      <c r="D311">
        <f t="shared" ca="1" si="102"/>
        <v>0.9884308571429461</v>
      </c>
      <c r="E311">
        <f t="shared" ca="1" si="102"/>
        <v>0.84858833229029018</v>
      </c>
      <c r="F311">
        <f t="shared" ca="1" si="102"/>
        <v>0.43043421461002185</v>
      </c>
      <c r="G311">
        <f t="shared" ca="1" si="102"/>
        <v>0.48166091206573114</v>
      </c>
      <c r="H311">
        <f t="shared" ca="1" si="102"/>
        <v>0.8806864246493038</v>
      </c>
      <c r="I311">
        <f t="shared" ca="1" si="102"/>
        <v>0.82381928717310349</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t="shared" ca="1" si="97"/>
        <v>{"dy":31,"sl":9}</v>
      </c>
    </row>
    <row r="312" spans="1:40">
      <c r="A312">
        <v>1</v>
      </c>
      <c r="B312">
        <v>10</v>
      </c>
      <c r="C312">
        <f t="shared" si="88"/>
        <v>1</v>
      </c>
      <c r="D312">
        <f t="shared" ref="D312:I321" ca="1" si="103">RAND()</f>
        <v>0.19495303206195158</v>
      </c>
      <c r="E312">
        <f t="shared" ca="1" si="103"/>
        <v>9.1893160822710707E-2</v>
      </c>
      <c r="F312">
        <f t="shared" ca="1" si="103"/>
        <v>0.64092183108039147</v>
      </c>
      <c r="G312">
        <f t="shared" ca="1" si="103"/>
        <v>0.98275047174386154</v>
      </c>
      <c r="H312">
        <f t="shared" ca="1" si="103"/>
        <v>0.75322137772729569</v>
      </c>
      <c r="I312">
        <f t="shared" ca="1" si="103"/>
        <v>0.19610283816264884</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t="shared" ca="1" si="97"/>
        <v>{"dy":1,"sl":10}</v>
      </c>
    </row>
    <row r="313" spans="1:40">
      <c r="A313">
        <v>2</v>
      </c>
      <c r="B313">
        <v>10</v>
      </c>
      <c r="C313">
        <f t="shared" si="88"/>
        <v>1</v>
      </c>
      <c r="D313">
        <f t="shared" ca="1" si="103"/>
        <v>0.23779796638523976</v>
      </c>
      <c r="E313">
        <f t="shared" ca="1" si="103"/>
        <v>0.86456098540764914</v>
      </c>
      <c r="F313">
        <f t="shared" ca="1" si="103"/>
        <v>0.51487112103592503</v>
      </c>
      <c r="G313">
        <f t="shared" ca="1" si="103"/>
        <v>0.7500102433256266</v>
      </c>
      <c r="H313">
        <f t="shared" ca="1" si="103"/>
        <v>0.4665958476332499</v>
      </c>
      <c r="I313">
        <f t="shared" ca="1" si="103"/>
        <v>0.60515453230319427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t="shared" ca="1" si="97"/>
        <v>{"dy":2,"sl":10}</v>
      </c>
    </row>
    <row r="314" spans="1:40">
      <c r="A314">
        <v>3</v>
      </c>
      <c r="B314">
        <v>10</v>
      </c>
      <c r="C314">
        <f t="shared" si="88"/>
        <v>1</v>
      </c>
      <c r="D314">
        <f t="shared" ca="1" si="103"/>
        <v>0.7149315859030595</v>
      </c>
      <c r="E314">
        <f t="shared" ca="1" si="103"/>
        <v>0.27241628880684443</v>
      </c>
      <c r="F314">
        <f t="shared" ca="1" si="103"/>
        <v>0.50917571238956072</v>
      </c>
      <c r="G314">
        <f t="shared" ca="1" si="103"/>
        <v>0.62411167809393375</v>
      </c>
      <c r="H314">
        <f t="shared" ca="1" si="103"/>
        <v>0.65080645039020935</v>
      </c>
      <c r="I314">
        <f t="shared" ca="1" si="103"/>
        <v>0.58112188386497499</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t="shared" ca="1" si="97"/>
        <v>{"dy":3,"sl":10}</v>
      </c>
    </row>
    <row r="315" spans="1:40">
      <c r="A315">
        <v>4</v>
      </c>
      <c r="B315">
        <v>10</v>
      </c>
      <c r="C315">
        <f t="shared" si="88"/>
        <v>1</v>
      </c>
      <c r="D315">
        <f t="shared" ca="1" si="103"/>
        <v>0.90145064092079441</v>
      </c>
      <c r="E315">
        <f t="shared" ca="1" si="103"/>
        <v>0.43802217659580511</v>
      </c>
      <c r="F315">
        <f t="shared" ca="1" si="103"/>
        <v>0.80066021288967826</v>
      </c>
      <c r="G315">
        <f t="shared" ca="1" si="103"/>
        <v>0.28650020658185871</v>
      </c>
      <c r="H315">
        <f t="shared" ca="1" si="103"/>
        <v>0.22410669058021104</v>
      </c>
      <c r="I315">
        <f t="shared" ca="1" si="103"/>
        <v>0.35694375481100116</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t="shared" ca="1" si="97"/>
        <v>{"dy":4,"sl":10}</v>
      </c>
    </row>
    <row r="316" spans="1:40">
      <c r="A316">
        <v>5</v>
      </c>
      <c r="B316">
        <v>10</v>
      </c>
      <c r="C316">
        <f t="shared" si="88"/>
        <v>1</v>
      </c>
      <c r="D316">
        <f t="shared" ca="1" si="103"/>
        <v>0.25075262459095915</v>
      </c>
      <c r="E316">
        <f t="shared" ca="1" si="103"/>
        <v>0.67913264588720001</v>
      </c>
      <c r="F316">
        <f t="shared" ca="1" si="103"/>
        <v>0.8247070748229548</v>
      </c>
      <c r="G316">
        <f t="shared" ca="1" si="103"/>
        <v>0.54620806325121019</v>
      </c>
      <c r="H316">
        <f t="shared" ca="1" si="103"/>
        <v>0.80818597572990247</v>
      </c>
      <c r="I316">
        <f t="shared" ca="1" si="103"/>
        <v>9.616359387463258E-2</v>
      </c>
      <c r="L316">
        <v>70</v>
      </c>
      <c r="M316" t="str">
        <f t="shared" ca="1" si="89"/>
        <v>삭제</v>
      </c>
      <c r="N316" t="str">
        <f t="shared" ca="1" si="90"/>
        <v>삭제</v>
      </c>
      <c r="O316" t="str">
        <f t="shared" ca="1" si="91"/>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fc</v>
      </c>
      <c r="AB316" t="s">
        <v>85</v>
      </c>
      <c r="AC316" t="s">
        <v>501</v>
      </c>
      <c r="AD316">
        <v>1</v>
      </c>
      <c r="AE316" t="s">
        <v>129</v>
      </c>
      <c r="AF316">
        <v>249</v>
      </c>
      <c r="AG316">
        <v>159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미네락</v>
      </c>
      <c r="AL316">
        <v>1</v>
      </c>
      <c r="AM31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v>
      </c>
      <c r="AN316" t="str">
        <f t="shared" ca="1" si="97"/>
        <v>{"dy":5,"sl":10,"tp":"fc","vl":"Actor2120","cn":1,"pt":"DI","pp":249,"pr":159}</v>
      </c>
    </row>
    <row r="317" spans="1:40">
      <c r="A317">
        <v>6</v>
      </c>
      <c r="B317">
        <v>10</v>
      </c>
      <c r="C317">
        <f t="shared" si="88"/>
        <v>1</v>
      </c>
      <c r="D317">
        <f t="shared" ca="1" si="103"/>
        <v>0.15521429285632227</v>
      </c>
      <c r="E317">
        <f t="shared" ca="1" si="103"/>
        <v>0.52833587527103265</v>
      </c>
      <c r="F317">
        <f t="shared" ca="1" si="103"/>
        <v>0.15530269278532649</v>
      </c>
      <c r="G317">
        <f t="shared" ca="1" si="103"/>
        <v>3.8177770419677293E-2</v>
      </c>
      <c r="H317">
        <f t="shared" ca="1" si="103"/>
        <v>0.6197853800789257</v>
      </c>
      <c r="I317">
        <f t="shared" ca="1" si="103"/>
        <v>0.33750081281677435</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fc</v>
      </c>
      <c r="AB317" t="s">
        <v>85</v>
      </c>
      <c r="AC317" t="s">
        <v>501</v>
      </c>
      <c r="AD317">
        <v>1</v>
      </c>
      <c r="AE317" t="s">
        <v>129</v>
      </c>
      <c r="AF317">
        <v>249</v>
      </c>
      <c r="AG317">
        <v>159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미네락</v>
      </c>
      <c r="AL317">
        <v>1</v>
      </c>
      <c r="AM31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v>
      </c>
      <c r="AN317" t="str">
        <f t="shared" ca="1" si="97"/>
        <v>{"dy":6,"sl":10,"tp":"fc","vl":"Actor2120","cn":1,"pt":"DI","pp":249,"pr":159}</v>
      </c>
    </row>
    <row r="318" spans="1:40">
      <c r="A318">
        <v>7</v>
      </c>
      <c r="B318">
        <v>10</v>
      </c>
      <c r="C318">
        <f t="shared" si="88"/>
        <v>1</v>
      </c>
      <c r="D318">
        <f t="shared" ca="1" si="103"/>
        <v>5.0986299236987942E-2</v>
      </c>
      <c r="E318">
        <f t="shared" ca="1" si="103"/>
        <v>0.83673944933418731</v>
      </c>
      <c r="F318">
        <f t="shared" ca="1" si="103"/>
        <v>0.47764530014892748</v>
      </c>
      <c r="G318">
        <f t="shared" ca="1" si="103"/>
        <v>0.27456205931763589</v>
      </c>
      <c r="H318">
        <f t="shared" ca="1" si="103"/>
        <v>9.0206375656310511E-2</v>
      </c>
      <c r="I318">
        <f t="shared" ca="1" si="103"/>
        <v>0.62405529858264464</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v>
      </c>
      <c r="AN318" t="str">
        <f t="shared" ca="1" si="97"/>
        <v>{"dy":7,"sl":10}</v>
      </c>
    </row>
    <row r="319" spans="1:40">
      <c r="A319">
        <v>8</v>
      </c>
      <c r="B319">
        <v>10</v>
      </c>
      <c r="C319">
        <f t="shared" si="88"/>
        <v>1</v>
      </c>
      <c r="D319">
        <f t="shared" ca="1" si="103"/>
        <v>0.41559634563227421</v>
      </c>
      <c r="E319">
        <f t="shared" ca="1" si="103"/>
        <v>0.57144908734047006</v>
      </c>
      <c r="F319">
        <f t="shared" ca="1" si="103"/>
        <v>0.77678056014614305</v>
      </c>
      <c r="G319">
        <f t="shared" ca="1" si="103"/>
        <v>0.92259176410118926</v>
      </c>
      <c r="H319">
        <f t="shared" ca="1" si="103"/>
        <v>0.13701988642601459</v>
      </c>
      <c r="I319">
        <f t="shared" ca="1" si="103"/>
        <v>0.18105998536140644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v>
      </c>
      <c r="AN319" t="str">
        <f t="shared" ca="1" si="97"/>
        <v>{"dy":8,"sl":10}</v>
      </c>
    </row>
    <row r="320" spans="1:40">
      <c r="A320">
        <v>9</v>
      </c>
      <c r="B320">
        <v>10</v>
      </c>
      <c r="C320">
        <f t="shared" si="88"/>
        <v>1</v>
      </c>
      <c r="D320">
        <f t="shared" ca="1" si="103"/>
        <v>0.210995798851219</v>
      </c>
      <c r="E320">
        <f t="shared" ca="1" si="103"/>
        <v>9.8903873830764932E-2</v>
      </c>
      <c r="F320">
        <f t="shared" ca="1" si="103"/>
        <v>0.71958207413316166</v>
      </c>
      <c r="G320">
        <f t="shared" ca="1" si="103"/>
        <v>0.74918243402243156</v>
      </c>
      <c r="H320">
        <f t="shared" ca="1" si="103"/>
        <v>0.74434662849513356</v>
      </c>
      <c r="I320">
        <f t="shared" ca="1" si="103"/>
        <v>0.31924733516583126</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v>
      </c>
      <c r="AN320" t="str">
        <f t="shared" ca="1" si="97"/>
        <v>{"dy":9,"sl":10}</v>
      </c>
    </row>
    <row r="321" spans="1:40">
      <c r="A321">
        <v>10</v>
      </c>
      <c r="B321">
        <v>10</v>
      </c>
      <c r="C321">
        <f t="shared" si="88"/>
        <v>1</v>
      </c>
      <c r="D321">
        <f t="shared" ca="1" si="103"/>
        <v>0.75805904779640232</v>
      </c>
      <c r="E321">
        <f t="shared" ca="1" si="103"/>
        <v>5.4028762501236338E-2</v>
      </c>
      <c r="F321">
        <f t="shared" ca="1" si="103"/>
        <v>0.16455006395773297</v>
      </c>
      <c r="G321">
        <f t="shared" ca="1" si="103"/>
        <v>0.46052662463006866</v>
      </c>
      <c r="H321">
        <f t="shared" ca="1" si="103"/>
        <v>0.88934202078070668</v>
      </c>
      <c r="I321">
        <f t="shared" ca="1" si="103"/>
        <v>0.17045810122256166</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fc</v>
      </c>
      <c r="AB321" t="s">
        <v>85</v>
      </c>
      <c r="AC321" t="s">
        <v>502</v>
      </c>
      <c r="AD321">
        <v>1</v>
      </c>
      <c r="AE321" t="s">
        <v>129</v>
      </c>
      <c r="AF321">
        <v>249</v>
      </c>
      <c r="AG321">
        <v>159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오비우스</v>
      </c>
      <c r="AL321">
        <v>1</v>
      </c>
      <c r="AM32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v>
      </c>
      <c r="AN321" t="str">
        <f t="shared" ca="1" si="97"/>
        <v>{"dy":10,"sl":10,"tp":"fc","vl":"Actor1141","cn":1,"pt":"DI","pp":249,"pr":159}</v>
      </c>
    </row>
    <row r="322" spans="1:40">
      <c r="A322">
        <v>11</v>
      </c>
      <c r="B322">
        <v>10</v>
      </c>
      <c r="C322">
        <f t="shared" ref="C322:C373" si="104">IF(B322&lt;=9,0,
IF(B322=10,1,2))</f>
        <v>1</v>
      </c>
      <c r="D322">
        <f t="shared" ref="D322:I331" ca="1" si="105">RAND()</f>
        <v>0.99719944855307752</v>
      </c>
      <c r="E322">
        <f t="shared" ca="1" si="105"/>
        <v>0.73922763343210041</v>
      </c>
      <c r="F322">
        <f t="shared" ca="1" si="105"/>
        <v>0.66658462883020397</v>
      </c>
      <c r="G322">
        <f t="shared" ca="1" si="105"/>
        <v>3.1485223971361442E-2</v>
      </c>
      <c r="H322">
        <f t="shared" ca="1" si="105"/>
        <v>0.89595721871995992</v>
      </c>
      <c r="I322">
        <f t="shared" ca="1" si="105"/>
        <v>6.0682362002926205E-3</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fc</v>
      </c>
      <c r="AB322" t="s">
        <v>85</v>
      </c>
      <c r="AC322" t="s">
        <v>502</v>
      </c>
      <c r="AD322">
        <v>1</v>
      </c>
      <c r="AE322" t="s">
        <v>129</v>
      </c>
      <c r="AF322">
        <v>249</v>
      </c>
      <c r="AG322">
        <v>159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오비우스</v>
      </c>
      <c r="AL322">
        <v>1</v>
      </c>
      <c r="AM322" t="str">
        <f t="shared" ref="AM322:AM373" ca="1" si="113">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{"dy":11,"sl":10,"tp":"fc","vl":"Actor1141","cn":1,"pt":"DI","pp":249,"pr":159}</v>
      </c>
    </row>
    <row r="323" spans="1:40">
      <c r="A323">
        <v>12</v>
      </c>
      <c r="B323">
        <v>10</v>
      </c>
      <c r="C323">
        <f t="shared" si="104"/>
        <v>1</v>
      </c>
      <c r="D323">
        <f t="shared" ca="1" si="105"/>
        <v>1.3341683168208052E-2</v>
      </c>
      <c r="E323">
        <f t="shared" ca="1" si="105"/>
        <v>0.87325177258219899</v>
      </c>
      <c r="F323">
        <f t="shared" ca="1" si="105"/>
        <v>0.3292704506737939</v>
      </c>
      <c r="G323">
        <f t="shared" ca="1" si="105"/>
        <v>0.33174032071939497</v>
      </c>
      <c r="H323">
        <f t="shared" ca="1" si="105"/>
        <v>0.69503791363653866</v>
      </c>
      <c r="I323">
        <f t="shared" ca="1" si="105"/>
        <v>0.26349000153563573</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502</v>
      </c>
      <c r="AD323">
        <v>1</v>
      </c>
      <c r="AE323" t="s">
        <v>129</v>
      </c>
      <c r="AF323">
        <v>249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오비우스</v>
      </c>
      <c r="AL323">
        <v>1</v>
      </c>
      <c r="AM32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v>
      </c>
      <c r="AN323" t="str">
        <f t="shared" ca="1" si="114"/>
        <v>{"dy":12,"sl":10,"tp":"fc","vl":"Actor1141","cn":1,"pt":"DI","pp":249,"pr":159}</v>
      </c>
    </row>
    <row r="324" spans="1:40">
      <c r="A324">
        <v>13</v>
      </c>
      <c r="B324">
        <v>10</v>
      </c>
      <c r="C324">
        <f t="shared" si="104"/>
        <v>1</v>
      </c>
      <c r="D324">
        <f t="shared" ca="1" si="105"/>
        <v>0.33160074713158616</v>
      </c>
      <c r="E324">
        <f t="shared" ca="1" si="105"/>
        <v>0.39748852473517426</v>
      </c>
      <c r="F324">
        <f t="shared" ca="1" si="105"/>
        <v>0.71545563989864147</v>
      </c>
      <c r="G324">
        <f t="shared" ca="1" si="105"/>
        <v>0.91250507669153935</v>
      </c>
      <c r="H324">
        <f t="shared" ca="1" si="105"/>
        <v>0.42980760260235118</v>
      </c>
      <c r="I324">
        <f t="shared" ca="1" si="105"/>
        <v>0.37843498601300141</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v>
      </c>
      <c r="AN324" t="str">
        <f t="shared" ca="1" si="114"/>
        <v>{"dy":13,"sl":10}</v>
      </c>
    </row>
    <row r="325" spans="1:40">
      <c r="A325">
        <v>14</v>
      </c>
      <c r="B325">
        <v>10</v>
      </c>
      <c r="C325">
        <f t="shared" si="104"/>
        <v>1</v>
      </c>
      <c r="D325">
        <f t="shared" ca="1" si="105"/>
        <v>0.54057247953989218</v>
      </c>
      <c r="E325">
        <f t="shared" ca="1" si="105"/>
        <v>0.12411974406536064</v>
      </c>
      <c r="F325">
        <f t="shared" ca="1" si="105"/>
        <v>0.60318552880673526</v>
      </c>
      <c r="G325">
        <f t="shared" ca="1" si="105"/>
        <v>0.47915935556442402</v>
      </c>
      <c r="H325">
        <f t="shared" ca="1" si="105"/>
        <v>0.40852450620188641</v>
      </c>
      <c r="I325">
        <f t="shared" ca="1" si="105"/>
        <v>0.66682797592666032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v>
      </c>
      <c r="AN325" t="str">
        <f t="shared" ca="1" si="114"/>
        <v>{"dy":14,"sl":10}</v>
      </c>
    </row>
    <row r="326" spans="1:40">
      <c r="A326">
        <v>15</v>
      </c>
      <c r="B326">
        <v>10</v>
      </c>
      <c r="C326">
        <f t="shared" si="104"/>
        <v>1</v>
      </c>
      <c r="D326">
        <f t="shared" ca="1" si="105"/>
        <v>6.6270786979232166E-2</v>
      </c>
      <c r="E326">
        <f t="shared" ca="1" si="105"/>
        <v>3.0342879271405887E-2</v>
      </c>
      <c r="F326">
        <f t="shared" ca="1" si="105"/>
        <v>0.40701772788742352</v>
      </c>
      <c r="G326">
        <f t="shared" ca="1" si="105"/>
        <v>0.73290909063147613</v>
      </c>
      <c r="H326">
        <f t="shared" ca="1" si="105"/>
        <v>0.64910521691714429</v>
      </c>
      <c r="I326">
        <f t="shared" ca="1" si="105"/>
        <v>0.51650505903203381</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v>
      </c>
      <c r="AN326" t="str">
        <f t="shared" ca="1" si="114"/>
        <v>{"dy":15,"sl":10}</v>
      </c>
    </row>
    <row r="327" spans="1:40">
      <c r="A327">
        <v>16</v>
      </c>
      <c r="B327">
        <v>10</v>
      </c>
      <c r="C327">
        <f t="shared" si="104"/>
        <v>1</v>
      </c>
      <c r="D327">
        <f t="shared" ca="1" si="105"/>
        <v>0.70090772447041649</v>
      </c>
      <c r="E327">
        <f t="shared" ca="1" si="105"/>
        <v>0.50835329599213142</v>
      </c>
      <c r="F327">
        <f t="shared" ca="1" si="105"/>
        <v>9.3844583485003463E-2</v>
      </c>
      <c r="G327">
        <f t="shared" ca="1" si="105"/>
        <v>0.89698184083286958</v>
      </c>
      <c r="H327">
        <f t="shared" ca="1" si="105"/>
        <v>0.12509615996558765</v>
      </c>
      <c r="I327">
        <f t="shared" ca="1" si="105"/>
        <v>0.76615966903922428</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v>
      </c>
      <c r="AN327" t="str">
        <f t="shared" ca="1" si="114"/>
        <v>{"dy":16,"sl":10}</v>
      </c>
    </row>
    <row r="328" spans="1:40">
      <c r="A328">
        <v>17</v>
      </c>
      <c r="B328">
        <v>10</v>
      </c>
      <c r="C328">
        <f t="shared" si="104"/>
        <v>1</v>
      </c>
      <c r="D328">
        <f t="shared" ca="1" si="105"/>
        <v>0.37682397784317734</v>
      </c>
      <c r="E328">
        <f t="shared" ca="1" si="105"/>
        <v>7.5783570754434648E-2</v>
      </c>
      <c r="F328">
        <f t="shared" ca="1" si="105"/>
        <v>0.94446357174175366</v>
      </c>
      <c r="G328">
        <f t="shared" ca="1" si="105"/>
        <v>0.7613716805479076</v>
      </c>
      <c r="H328">
        <f t="shared" ca="1" si="105"/>
        <v>0.43666652279927287</v>
      </c>
      <c r="I328">
        <f t="shared" ca="1" si="105"/>
        <v>0.24842947129948978</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v>
      </c>
      <c r="AN328" t="str">
        <f t="shared" ca="1" si="114"/>
        <v>{"dy":17,"sl":10}</v>
      </c>
    </row>
    <row r="329" spans="1:40">
      <c r="A329">
        <v>18</v>
      </c>
      <c r="B329">
        <v>10</v>
      </c>
      <c r="C329">
        <f t="shared" si="104"/>
        <v>1</v>
      </c>
      <c r="D329">
        <f t="shared" ca="1" si="105"/>
        <v>0.44600230618243086</v>
      </c>
      <c r="E329">
        <f t="shared" ca="1" si="105"/>
        <v>0.26793263553596025</v>
      </c>
      <c r="F329">
        <f t="shared" ca="1" si="105"/>
        <v>0.98434704912847026</v>
      </c>
      <c r="G329">
        <f t="shared" ca="1" si="105"/>
        <v>1.8705389174593301E-2</v>
      </c>
      <c r="H329">
        <f t="shared" ca="1" si="105"/>
        <v>0.61004098594082612</v>
      </c>
      <c r="I329">
        <f t="shared" ca="1" si="105"/>
        <v>0.31636906498967832</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v>
      </c>
      <c r="AN329" t="str">
        <f t="shared" ca="1" si="114"/>
        <v>{"dy":18,"sl":10}</v>
      </c>
    </row>
    <row r="330" spans="1:40">
      <c r="A330">
        <v>19</v>
      </c>
      <c r="B330">
        <v>10</v>
      </c>
      <c r="C330">
        <f t="shared" si="104"/>
        <v>1</v>
      </c>
      <c r="D330">
        <f t="shared" ca="1" si="105"/>
        <v>0.46561488240693194</v>
      </c>
      <c r="E330">
        <f t="shared" ca="1" si="105"/>
        <v>0.88175756456545185</v>
      </c>
      <c r="F330">
        <f t="shared" ca="1" si="105"/>
        <v>6.7630414215251733E-3</v>
      </c>
      <c r="G330">
        <f t="shared" ca="1" si="105"/>
        <v>0.70606177344726861</v>
      </c>
      <c r="H330">
        <f t="shared" ca="1" si="105"/>
        <v>0.93475236199515332</v>
      </c>
      <c r="I330">
        <f t="shared" ca="1" si="105"/>
        <v>0.11650692033419208</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v>
      </c>
      <c r="AN330" t="str">
        <f t="shared" ca="1" si="114"/>
        <v>{"dy":19,"sl":10}</v>
      </c>
    </row>
    <row r="331" spans="1:40">
      <c r="A331">
        <v>20</v>
      </c>
      <c r="B331">
        <v>10</v>
      </c>
      <c r="C331">
        <f t="shared" si="104"/>
        <v>1</v>
      </c>
      <c r="D331">
        <f t="shared" ca="1" si="105"/>
        <v>0.32715987112006029</v>
      </c>
      <c r="E331">
        <f t="shared" ca="1" si="105"/>
        <v>0.649590452019703</v>
      </c>
      <c r="F331">
        <f t="shared" ca="1" si="105"/>
        <v>0.95511164443959384</v>
      </c>
      <c r="G331">
        <f t="shared" ca="1" si="105"/>
        <v>0.1979305615240563</v>
      </c>
      <c r="H331">
        <f t="shared" ca="1" si="105"/>
        <v>5.0300371735842897E-2</v>
      </c>
      <c r="I331">
        <f t="shared" ca="1" si="105"/>
        <v>0.25060457383650325</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v>
      </c>
      <c r="AN331" t="str">
        <f t="shared" ca="1" si="114"/>
        <v>{"dy":20,"sl":10}</v>
      </c>
    </row>
    <row r="332" spans="1:40">
      <c r="A332">
        <v>21</v>
      </c>
      <c r="B332">
        <v>10</v>
      </c>
      <c r="C332">
        <f t="shared" si="104"/>
        <v>1</v>
      </c>
      <c r="D332">
        <f t="shared" ref="D332:I341" ca="1" si="115">RAND()</f>
        <v>0.14733783539972733</v>
      </c>
      <c r="E332">
        <f t="shared" ca="1" si="115"/>
        <v>0.12365301629772474</v>
      </c>
      <c r="F332">
        <f t="shared" ca="1" si="115"/>
        <v>0.26163523447544512</v>
      </c>
      <c r="G332">
        <f t="shared" ca="1" si="115"/>
        <v>0.62052299808961142</v>
      </c>
      <c r="H332">
        <f t="shared" ca="1" si="115"/>
        <v>0.31503000683227134</v>
      </c>
      <c r="I332">
        <f t="shared" ca="1" si="115"/>
        <v>0.6004406474181766</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v>
      </c>
      <c r="AN332" t="str">
        <f t="shared" ca="1" si="114"/>
        <v>{"dy":21,"sl":10}</v>
      </c>
    </row>
    <row r="333" spans="1:40">
      <c r="A333">
        <v>22</v>
      </c>
      <c r="B333">
        <v>10</v>
      </c>
      <c r="C333">
        <f t="shared" si="104"/>
        <v>1</v>
      </c>
      <c r="D333">
        <f t="shared" ca="1" si="115"/>
        <v>0.52374491890231767</v>
      </c>
      <c r="E333">
        <f t="shared" ca="1" si="115"/>
        <v>0.45607335493974732</v>
      </c>
      <c r="F333">
        <f t="shared" ca="1" si="115"/>
        <v>0.32747012735327596</v>
      </c>
      <c r="G333">
        <f t="shared" ca="1" si="115"/>
        <v>7.4458878606213141E-2</v>
      </c>
      <c r="H333">
        <f t="shared" ca="1" si="115"/>
        <v>0.79064940692172203</v>
      </c>
      <c r="I333">
        <f t="shared" ca="1" si="115"/>
        <v>0.99774838875638028</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v>
      </c>
      <c r="AN333" t="str">
        <f t="shared" ca="1" si="114"/>
        <v>{"dy":22,"sl":10}</v>
      </c>
    </row>
    <row r="334" spans="1:40">
      <c r="A334">
        <v>23</v>
      </c>
      <c r="B334">
        <v>10</v>
      </c>
      <c r="C334">
        <f t="shared" si="104"/>
        <v>1</v>
      </c>
      <c r="D334">
        <f t="shared" ca="1" si="115"/>
        <v>0.60987860943943129</v>
      </c>
      <c r="E334">
        <f t="shared" ca="1" si="115"/>
        <v>0.2421331953520226</v>
      </c>
      <c r="F334">
        <f t="shared" ca="1" si="115"/>
        <v>0.9371253428046975</v>
      </c>
      <c r="G334">
        <f t="shared" ca="1" si="115"/>
        <v>0.1759580007026823</v>
      </c>
      <c r="H334">
        <f t="shared" ca="1" si="115"/>
        <v>0.84546219970339687</v>
      </c>
      <c r="I334">
        <f t="shared" ca="1" si="115"/>
        <v>0.82622504849486456</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v>
      </c>
      <c r="AN334" t="str">
        <f t="shared" ca="1" si="114"/>
        <v>{"dy":23,"sl":10}</v>
      </c>
    </row>
    <row r="335" spans="1:40">
      <c r="A335">
        <v>24</v>
      </c>
      <c r="B335">
        <v>10</v>
      </c>
      <c r="C335">
        <f t="shared" si="104"/>
        <v>1</v>
      </c>
      <c r="D335">
        <f t="shared" ca="1" si="115"/>
        <v>0.70606980328859958</v>
      </c>
      <c r="E335">
        <f t="shared" ca="1" si="115"/>
        <v>0.53952076988479536</v>
      </c>
      <c r="F335">
        <f t="shared" ca="1" si="115"/>
        <v>0.61815356843013647</v>
      </c>
      <c r="G335">
        <f t="shared" ca="1" si="115"/>
        <v>1.6829967944303026E-2</v>
      </c>
      <c r="H335">
        <f t="shared" ca="1" si="115"/>
        <v>0.37629687982521109</v>
      </c>
      <c r="I335">
        <f t="shared" ca="1" si="115"/>
        <v>0.14765459692849825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v>
      </c>
      <c r="AN335" t="str">
        <f t="shared" ca="1" si="114"/>
        <v>{"dy":24,"sl":10}</v>
      </c>
    </row>
    <row r="336" spans="1:40">
      <c r="A336">
        <v>25</v>
      </c>
      <c r="B336">
        <v>10</v>
      </c>
      <c r="C336">
        <f t="shared" si="104"/>
        <v>1</v>
      </c>
      <c r="D336">
        <f t="shared" ca="1" si="115"/>
        <v>0.86026967516949449</v>
      </c>
      <c r="E336">
        <f t="shared" ca="1" si="115"/>
        <v>0.57811551368526937</v>
      </c>
      <c r="F336">
        <f t="shared" ca="1" si="115"/>
        <v>0.57526455825017908</v>
      </c>
      <c r="G336">
        <f t="shared" ca="1" si="115"/>
        <v>0.42287609398520842</v>
      </c>
      <c r="H336">
        <f t="shared" ca="1" si="115"/>
        <v>0.15068716819874284</v>
      </c>
      <c r="I336">
        <f t="shared" ca="1" si="115"/>
        <v>0.51766605835612567</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v>
      </c>
      <c r="AN336" t="str">
        <f t="shared" ca="1" si="114"/>
        <v>{"dy":25,"sl":10}</v>
      </c>
    </row>
    <row r="337" spans="1:40">
      <c r="A337">
        <v>26</v>
      </c>
      <c r="B337">
        <v>10</v>
      </c>
      <c r="C337">
        <f t="shared" si="104"/>
        <v>1</v>
      </c>
      <c r="D337">
        <f t="shared" ca="1" si="115"/>
        <v>2.1571095966125275E-3</v>
      </c>
      <c r="E337">
        <f t="shared" ca="1" si="115"/>
        <v>0.67974997256859848</v>
      </c>
      <c r="F337">
        <f t="shared" ca="1" si="115"/>
        <v>0.39605551477572887</v>
      </c>
      <c r="G337">
        <f t="shared" ca="1" si="115"/>
        <v>0.33261369577802524</v>
      </c>
      <c r="H337">
        <f t="shared" ca="1" si="115"/>
        <v>0.4076772275913555</v>
      </c>
      <c r="I337">
        <f t="shared" ca="1" si="115"/>
        <v>0.87394873413323959</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v>
      </c>
      <c r="AN337" t="str">
        <f t="shared" ca="1" si="114"/>
        <v>{"dy":26,"sl":10}</v>
      </c>
    </row>
    <row r="338" spans="1:40">
      <c r="A338">
        <v>27</v>
      </c>
      <c r="B338">
        <v>10</v>
      </c>
      <c r="C338">
        <f t="shared" si="104"/>
        <v>1</v>
      </c>
      <c r="D338">
        <f t="shared" ca="1" si="115"/>
        <v>0.35538353326416539</v>
      </c>
      <c r="E338">
        <f t="shared" ca="1" si="115"/>
        <v>0.15813595034601258</v>
      </c>
      <c r="F338">
        <f t="shared" ca="1" si="115"/>
        <v>0.99785310096279578</v>
      </c>
      <c r="G338">
        <f t="shared" ca="1" si="115"/>
        <v>0.92072354559098057</v>
      </c>
      <c r="H338">
        <f t="shared" ca="1" si="115"/>
        <v>0.51544011034813708</v>
      </c>
      <c r="I338">
        <f t="shared" ca="1" si="115"/>
        <v>6.0739363428232718E-2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0.44581144794089289</v>
      </c>
      <c r="E339">
        <f t="shared" ca="1" si="115"/>
        <v>0.6094476196125761</v>
      </c>
      <c r="F339">
        <f t="shared" ca="1" si="115"/>
        <v>0.29444416632860027</v>
      </c>
      <c r="G339">
        <f t="shared" ca="1" si="115"/>
        <v>0.72504394050529652</v>
      </c>
      <c r="H339">
        <f t="shared" ca="1" si="115"/>
        <v>0.94185476231805365</v>
      </c>
      <c r="I339">
        <f t="shared" ca="1" si="115"/>
        <v>0.88743683936293094</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2.0287928964265456E-3</v>
      </c>
      <c r="E340">
        <f t="shared" ca="1" si="115"/>
        <v>0.9561651456234127</v>
      </c>
      <c r="F340">
        <f t="shared" ca="1" si="115"/>
        <v>0.79715178015529675</v>
      </c>
      <c r="G340">
        <f t="shared" ca="1" si="115"/>
        <v>0.2225167765377577</v>
      </c>
      <c r="H340">
        <f t="shared" ca="1" si="115"/>
        <v>0.47618976986820394</v>
      </c>
      <c r="I340">
        <f t="shared" ca="1" si="115"/>
        <v>0.56703076256618223</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0.89330678173528066</v>
      </c>
      <c r="E341">
        <f t="shared" ca="1" si="115"/>
        <v>0.86690563492020223</v>
      </c>
      <c r="F341">
        <f t="shared" ca="1" si="115"/>
        <v>0.21498540822013756</v>
      </c>
      <c r="G341">
        <f t="shared" ca="1" si="115"/>
        <v>0.92456039736575002</v>
      </c>
      <c r="H341">
        <f t="shared" ca="1" si="115"/>
        <v>0.31444843157053004</v>
      </c>
      <c r="I341">
        <f t="shared" ca="1" si="115"/>
        <v>0.78764666249997517</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0.25374102078921013</v>
      </c>
      <c r="E342">
        <f t="shared" ca="1" si="116"/>
        <v>0.41003624489538093</v>
      </c>
      <c r="F342">
        <f t="shared" ca="1" si="116"/>
        <v>0.7406355387426139</v>
      </c>
      <c r="G342">
        <f t="shared" ca="1" si="116"/>
        <v>0.28445675842804352</v>
      </c>
      <c r="H342">
        <f t="shared" ca="1" si="116"/>
        <v>0.37075815510379528</v>
      </c>
      <c r="I342">
        <f t="shared" ca="1" si="116"/>
        <v>0.91215132922446307</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0.87163637277597328</v>
      </c>
      <c r="E343">
        <f t="shared" ca="1" si="116"/>
        <v>0.45793264996002137</v>
      </c>
      <c r="F343">
        <f t="shared" ca="1" si="116"/>
        <v>0.6688630124976821</v>
      </c>
      <c r="G343">
        <f t="shared" ca="1" si="116"/>
        <v>0.67576897430010818</v>
      </c>
      <c r="H343">
        <f t="shared" ca="1" si="116"/>
        <v>0.84811479336830209</v>
      </c>
      <c r="I343">
        <f t="shared" ca="1" si="116"/>
        <v>0.61911882460617873</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0.92248152447121934</v>
      </c>
      <c r="E344">
        <f t="shared" ca="1" si="116"/>
        <v>0.81214392940096303</v>
      </c>
      <c r="F344">
        <f t="shared" ca="1" si="116"/>
        <v>0.59928709297993532</v>
      </c>
      <c r="G344">
        <f t="shared" ca="1" si="116"/>
        <v>0.81314267983766975</v>
      </c>
      <c r="H344">
        <f t="shared" ca="1" si="116"/>
        <v>0.39816183727589194</v>
      </c>
      <c r="I344">
        <f t="shared" ca="1" si="116"/>
        <v>0.89501284908022671</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4.0978085982982804E-2</v>
      </c>
      <c r="E345">
        <f t="shared" ca="1" si="116"/>
        <v>0.32675902203222673</v>
      </c>
      <c r="F345">
        <f t="shared" ca="1" si="116"/>
        <v>0.2193779672137014</v>
      </c>
      <c r="G345">
        <f t="shared" ca="1" si="116"/>
        <v>3.7772355518636003E-3</v>
      </c>
      <c r="H345">
        <f t="shared" ca="1" si="116"/>
        <v>0.43296398642290757</v>
      </c>
      <c r="I345">
        <f t="shared" ca="1" si="116"/>
        <v>0.7420048226144581</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0.13151248701805063</v>
      </c>
      <c r="E346">
        <f t="shared" ca="1" si="116"/>
        <v>0.64522743379636538</v>
      </c>
      <c r="F346">
        <f t="shared" ca="1" si="116"/>
        <v>0.41920698828586023</v>
      </c>
      <c r="G346">
        <f t="shared" ca="1" si="116"/>
        <v>0.94592571861909869</v>
      </c>
      <c r="H346">
        <f t="shared" ca="1" si="116"/>
        <v>0.66964555913099355</v>
      </c>
      <c r="I346">
        <f t="shared" ca="1" si="116"/>
        <v>0.24452610808028497</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0.87745581405470408</v>
      </c>
      <c r="E347">
        <f t="shared" ca="1" si="116"/>
        <v>0.77840558811040017</v>
      </c>
      <c r="F347">
        <f t="shared" ca="1" si="116"/>
        <v>4.7360643934923119E-2</v>
      </c>
      <c r="G347">
        <f t="shared" ca="1" si="116"/>
        <v>0.12989123641066203</v>
      </c>
      <c r="H347">
        <f t="shared" ca="1" si="116"/>
        <v>0.82976216230582267</v>
      </c>
      <c r="I347">
        <f t="shared" ca="1" si="116"/>
        <v>4.5824535632223995E-3</v>
      </c>
      <c r="L347">
        <v>70</v>
      </c>
      <c r="M347" t="str">
        <f t="shared" ca="1" si="106"/>
        <v>삭제</v>
      </c>
      <c r="N347" t="str">
        <f t="shared" ca="1" si="107"/>
        <v>삭제</v>
      </c>
      <c r="O347" t="str">
        <f t="shared" ca="1" si="108"/>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fp</v>
      </c>
      <c r="AB347" t="s">
        <v>86</v>
      </c>
      <c r="AC347" t="s">
        <v>500</v>
      </c>
      <c r="AD347">
        <v>70</v>
      </c>
      <c r="AE347" t="s">
        <v>129</v>
      </c>
      <c r="AF347">
        <v>158</v>
      </c>
      <c r="AG347">
        <v>79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미네락</v>
      </c>
      <c r="AL347">
        <v>1</v>
      </c>
      <c r="AM34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v>
      </c>
      <c r="AN347" t="str">
        <f t="shared" ca="1" si="114"/>
        <v>{"dy":5,"sl":11,"tp":"fp","vl":"Actor2120","cn":70,"pt":"DI","pp":158,"pr":79}</v>
      </c>
    </row>
    <row r="348" spans="1:40">
      <c r="A348">
        <v>6</v>
      </c>
      <c r="B348">
        <v>11</v>
      </c>
      <c r="C348">
        <f t="shared" si="104"/>
        <v>2</v>
      </c>
      <c r="D348">
        <f t="shared" ca="1" si="116"/>
        <v>0.21946437438865563</v>
      </c>
      <c r="E348">
        <f t="shared" ca="1" si="116"/>
        <v>0.75286733927618288</v>
      </c>
      <c r="F348">
        <f t="shared" ca="1" si="116"/>
        <v>0.42877525895277391</v>
      </c>
      <c r="G348">
        <f t="shared" ca="1" si="116"/>
        <v>0.44688486869046751</v>
      </c>
      <c r="H348">
        <f t="shared" ca="1" si="116"/>
        <v>0.9830151837161738</v>
      </c>
      <c r="I348">
        <f t="shared" ca="1" si="116"/>
        <v>0.11768437397031961</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fp</v>
      </c>
      <c r="AB348" t="s">
        <v>86</v>
      </c>
      <c r="AC348" t="s">
        <v>500</v>
      </c>
      <c r="AD348">
        <v>70</v>
      </c>
      <c r="AE348" t="s">
        <v>129</v>
      </c>
      <c r="AF348">
        <v>158</v>
      </c>
      <c r="AG348">
        <v>79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미네락</v>
      </c>
      <c r="AL348">
        <v>1</v>
      </c>
      <c r="AM34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v>
      </c>
      <c r="AN348" t="str">
        <f t="shared" ca="1" si="114"/>
        <v>{"dy":6,"sl":11,"tp":"fp","vl":"Actor2120","cn":70,"pt":"DI","pp":158,"pr":79}</v>
      </c>
    </row>
    <row r="349" spans="1:40">
      <c r="A349">
        <v>7</v>
      </c>
      <c r="B349">
        <v>11</v>
      </c>
      <c r="C349">
        <f t="shared" si="104"/>
        <v>2</v>
      </c>
      <c r="D349">
        <f t="shared" ca="1" si="116"/>
        <v>0.97092596048092206</v>
      </c>
      <c r="E349">
        <f t="shared" ca="1" si="116"/>
        <v>0.20907782175964407</v>
      </c>
      <c r="F349">
        <f t="shared" ca="1" si="116"/>
        <v>0.97747089208821181</v>
      </c>
      <c r="G349">
        <f t="shared" ca="1" si="116"/>
        <v>0.68141260844881291</v>
      </c>
      <c r="H349">
        <f t="shared" ca="1" si="116"/>
        <v>0.1038219691136365</v>
      </c>
      <c r="I349">
        <f t="shared" ca="1" si="116"/>
        <v>0.49082765829455455</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v>
      </c>
      <c r="AN349" t="str">
        <f t="shared" ca="1" si="114"/>
        <v>{"dy":7,"sl":11}</v>
      </c>
    </row>
    <row r="350" spans="1:40">
      <c r="A350">
        <v>8</v>
      </c>
      <c r="B350">
        <v>11</v>
      </c>
      <c r="C350">
        <f t="shared" si="104"/>
        <v>2</v>
      </c>
      <c r="D350">
        <f t="shared" ca="1" si="116"/>
        <v>0.18832720845068263</v>
      </c>
      <c r="E350">
        <f t="shared" ca="1" si="116"/>
        <v>0.31780332793200794</v>
      </c>
      <c r="F350">
        <f t="shared" ca="1" si="116"/>
        <v>0.26123741359087926</v>
      </c>
      <c r="G350">
        <f t="shared" ca="1" si="116"/>
        <v>0.43388291762366793</v>
      </c>
      <c r="H350">
        <f t="shared" ca="1" si="116"/>
        <v>0.56111552401413667</v>
      </c>
      <c r="I350">
        <f t="shared" ca="1" si="116"/>
        <v>0.40861611680052823</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v>
      </c>
      <c r="AN350" t="str">
        <f t="shared" ca="1" si="114"/>
        <v>{"dy":8,"sl":11}</v>
      </c>
    </row>
    <row r="351" spans="1:40">
      <c r="A351">
        <v>9</v>
      </c>
      <c r="B351">
        <v>11</v>
      </c>
      <c r="C351">
        <f t="shared" si="104"/>
        <v>2</v>
      </c>
      <c r="D351">
        <f t="shared" ca="1" si="116"/>
        <v>0.6962907610719119</v>
      </c>
      <c r="E351">
        <f t="shared" ca="1" si="116"/>
        <v>0.62542578859492948</v>
      </c>
      <c r="F351">
        <f t="shared" ca="1" si="116"/>
        <v>0.1020045669325742</v>
      </c>
      <c r="G351">
        <f t="shared" ca="1" si="116"/>
        <v>4.2729387768645544E-2</v>
      </c>
      <c r="H351">
        <f t="shared" ca="1" si="116"/>
        <v>0.13078825857435716</v>
      </c>
      <c r="I351">
        <f t="shared" ca="1" si="116"/>
        <v>0.37352148183755618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v>
      </c>
      <c r="AN351" t="str">
        <f t="shared" ca="1" si="114"/>
        <v>{"dy":9,"sl":11}</v>
      </c>
    </row>
    <row r="352" spans="1:40">
      <c r="A352">
        <v>10</v>
      </c>
      <c r="B352">
        <v>11</v>
      </c>
      <c r="C352">
        <f t="shared" si="104"/>
        <v>2</v>
      </c>
      <c r="D352">
        <f t="shared" ref="D352:I361" ca="1" si="117">RAND()</f>
        <v>0.44906014695255547</v>
      </c>
      <c r="E352">
        <f t="shared" ca="1" si="117"/>
        <v>0.73844903910671256</v>
      </c>
      <c r="F352">
        <f t="shared" ca="1" si="117"/>
        <v>0.1837687670666428</v>
      </c>
      <c r="G352">
        <f t="shared" ca="1" si="117"/>
        <v>0.4808640347705776</v>
      </c>
      <c r="H352">
        <f t="shared" ca="1" si="117"/>
        <v>0.2938492363987647</v>
      </c>
      <c r="I352">
        <f t="shared" ca="1" si="117"/>
        <v>0.20938615546367234</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fp</v>
      </c>
      <c r="AB352" t="s">
        <v>86</v>
      </c>
      <c r="AC352" t="s">
        <v>502</v>
      </c>
      <c r="AD352">
        <v>70</v>
      </c>
      <c r="AE352" t="s">
        <v>129</v>
      </c>
      <c r="AF352">
        <v>158</v>
      </c>
      <c r="AG352">
        <v>79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오비우스</v>
      </c>
      <c r="AL352">
        <v>1</v>
      </c>
      <c r="AM35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v>
      </c>
      <c r="AN352" t="str">
        <f t="shared" ca="1" si="114"/>
        <v>{"dy":10,"sl":11,"tp":"fp","vl":"Actor1141","cn":70,"pt":"DI","pp":158,"pr":79}</v>
      </c>
    </row>
    <row r="353" spans="1:40">
      <c r="A353">
        <v>11</v>
      </c>
      <c r="B353">
        <v>11</v>
      </c>
      <c r="C353">
        <f t="shared" si="104"/>
        <v>2</v>
      </c>
      <c r="D353">
        <f t="shared" ca="1" si="117"/>
        <v>4.6339197387509357E-2</v>
      </c>
      <c r="E353">
        <f t="shared" ca="1" si="117"/>
        <v>0.26060144696791121</v>
      </c>
      <c r="F353">
        <f t="shared" ca="1" si="117"/>
        <v>0.4086297246212327</v>
      </c>
      <c r="G353">
        <f t="shared" ca="1" si="117"/>
        <v>0.12722481607704472</v>
      </c>
      <c r="H353">
        <f t="shared" ca="1" si="117"/>
        <v>0.40909926180775635</v>
      </c>
      <c r="I353">
        <f t="shared" ca="1" si="117"/>
        <v>0.33010831506750071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fp</v>
      </c>
      <c r="AB353" t="s">
        <v>86</v>
      </c>
      <c r="AC353" t="s">
        <v>502</v>
      </c>
      <c r="AD353">
        <v>70</v>
      </c>
      <c r="AE353" t="s">
        <v>129</v>
      </c>
      <c r="AF353">
        <v>158</v>
      </c>
      <c r="AG353">
        <v>79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오비우스</v>
      </c>
      <c r="AL353">
        <v>1</v>
      </c>
      <c r="AM35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v>
      </c>
      <c r="AN353" t="str">
        <f t="shared" ca="1" si="114"/>
        <v>{"dy":11,"sl":11,"tp":"fp","vl":"Actor1141","cn":70,"pt":"DI","pp":158,"pr":79}</v>
      </c>
    </row>
    <row r="354" spans="1:40">
      <c r="A354">
        <v>12</v>
      </c>
      <c r="B354">
        <v>11</v>
      </c>
      <c r="C354">
        <f t="shared" si="104"/>
        <v>2</v>
      </c>
      <c r="D354">
        <f t="shared" ca="1" si="117"/>
        <v>0.12639747863438011</v>
      </c>
      <c r="E354">
        <f t="shared" ca="1" si="117"/>
        <v>0.92283544826927177</v>
      </c>
      <c r="F354">
        <f t="shared" ca="1" si="117"/>
        <v>0.54153914236737399</v>
      </c>
      <c r="G354">
        <f t="shared" ca="1" si="117"/>
        <v>0.79103622575591992</v>
      </c>
      <c r="H354">
        <f t="shared" ca="1" si="117"/>
        <v>0.96498995123977171</v>
      </c>
      <c r="I354">
        <f t="shared" ca="1" si="117"/>
        <v>0.60359331056419874</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502</v>
      </c>
      <c r="AD354">
        <v>70</v>
      </c>
      <c r="AE354" t="s">
        <v>129</v>
      </c>
      <c r="AF354">
        <v>158</v>
      </c>
      <c r="AG354">
        <v>79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오비우스</v>
      </c>
      <c r="AL354">
        <v>1</v>
      </c>
      <c r="AM35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v>
      </c>
      <c r="AN354" t="str">
        <f t="shared" ca="1" si="114"/>
        <v>{"dy":12,"sl":11,"tp":"fp","vl":"Actor1141","cn":70,"pt":"DI","pp":158,"pr":79}</v>
      </c>
    </row>
    <row r="355" spans="1:40">
      <c r="A355">
        <v>13</v>
      </c>
      <c r="B355">
        <v>11</v>
      </c>
      <c r="C355">
        <f t="shared" si="104"/>
        <v>2</v>
      </c>
      <c r="D355">
        <f t="shared" ca="1" si="117"/>
        <v>0.63345957265886488</v>
      </c>
      <c r="E355">
        <f t="shared" ca="1" si="117"/>
        <v>0.43010791311475394</v>
      </c>
      <c r="F355">
        <f t="shared" ca="1" si="117"/>
        <v>0.91949406153489133</v>
      </c>
      <c r="G355">
        <f t="shared" ca="1" si="117"/>
        <v>0.14896761230932887</v>
      </c>
      <c r="H355">
        <f t="shared" ca="1" si="117"/>
        <v>0.21430046451539608</v>
      </c>
      <c r="I355">
        <f t="shared" ca="1" si="117"/>
        <v>0.27638569903480181</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v>
      </c>
      <c r="AN355" t="str">
        <f t="shared" ca="1" si="114"/>
        <v>{"dy":13,"sl":11}</v>
      </c>
    </row>
    <row r="356" spans="1:40">
      <c r="A356">
        <v>14</v>
      </c>
      <c r="B356">
        <v>11</v>
      </c>
      <c r="C356">
        <f t="shared" si="104"/>
        <v>2</v>
      </c>
      <c r="D356">
        <f t="shared" ca="1" si="117"/>
        <v>0.57934997062108062</v>
      </c>
      <c r="E356">
        <f t="shared" ca="1" si="117"/>
        <v>0.1812352528966652</v>
      </c>
      <c r="F356">
        <f t="shared" ca="1" si="117"/>
        <v>0.25739797390257624</v>
      </c>
      <c r="G356">
        <f t="shared" ca="1" si="117"/>
        <v>0.99592024851439298</v>
      </c>
      <c r="H356">
        <f t="shared" ca="1" si="117"/>
        <v>0.14958073087653156</v>
      </c>
      <c r="I356">
        <f t="shared" ca="1" si="117"/>
        <v>0.45086004883246</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v>
      </c>
      <c r="AN356" t="str">
        <f t="shared" ca="1" si="114"/>
        <v>{"dy":14,"sl":11}</v>
      </c>
    </row>
    <row r="357" spans="1:40">
      <c r="A357">
        <v>15</v>
      </c>
      <c r="B357">
        <v>11</v>
      </c>
      <c r="C357">
        <f t="shared" si="104"/>
        <v>2</v>
      </c>
      <c r="D357">
        <f t="shared" ca="1" si="117"/>
        <v>0.58527704028443461</v>
      </c>
      <c r="E357">
        <f t="shared" ca="1" si="117"/>
        <v>0.83270295393016436</v>
      </c>
      <c r="F357">
        <f t="shared" ca="1" si="117"/>
        <v>0.20421906254280664</v>
      </c>
      <c r="G357">
        <f t="shared" ca="1" si="117"/>
        <v>4.9324153140854365E-2</v>
      </c>
      <c r="H357">
        <f t="shared" ca="1" si="117"/>
        <v>0.74693321503183385</v>
      </c>
      <c r="I357">
        <f t="shared" ca="1" si="117"/>
        <v>0.40020929711005981</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v>
      </c>
      <c r="AN357" t="str">
        <f t="shared" ca="1" si="114"/>
        <v>{"dy":15,"sl":11}</v>
      </c>
    </row>
    <row r="358" spans="1:40">
      <c r="A358">
        <v>16</v>
      </c>
      <c r="B358">
        <v>11</v>
      </c>
      <c r="C358">
        <f t="shared" si="104"/>
        <v>2</v>
      </c>
      <c r="D358">
        <f t="shared" ca="1" si="117"/>
        <v>0.35325569991005468</v>
      </c>
      <c r="E358">
        <f t="shared" ca="1" si="117"/>
        <v>0.46416260755673766</v>
      </c>
      <c r="F358">
        <f t="shared" ca="1" si="117"/>
        <v>0.64441127169093337</v>
      </c>
      <c r="G358">
        <f t="shared" ca="1" si="117"/>
        <v>0.24741804248103405</v>
      </c>
      <c r="H358">
        <f t="shared" ca="1" si="117"/>
        <v>0.72650398088928081</v>
      </c>
      <c r="I358">
        <f t="shared" ca="1" si="117"/>
        <v>0.84710078461377125</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v>
      </c>
      <c r="AN358" t="str">
        <f t="shared" ca="1" si="114"/>
        <v>{"dy":16,"sl":11}</v>
      </c>
    </row>
    <row r="359" spans="1:40">
      <c r="A359">
        <v>17</v>
      </c>
      <c r="B359">
        <v>11</v>
      </c>
      <c r="C359">
        <f t="shared" si="104"/>
        <v>2</v>
      </c>
      <c r="D359">
        <f t="shared" ca="1" si="117"/>
        <v>0.78553147686907254</v>
      </c>
      <c r="E359">
        <f t="shared" ca="1" si="117"/>
        <v>0.75306757763000753</v>
      </c>
      <c r="F359">
        <f t="shared" ca="1" si="117"/>
        <v>0.22625437186938868</v>
      </c>
      <c r="G359">
        <f t="shared" ca="1" si="117"/>
        <v>0.30928702517179374</v>
      </c>
      <c r="H359">
        <f t="shared" ca="1" si="117"/>
        <v>0.16653931297243907</v>
      </c>
      <c r="I359">
        <f t="shared" ca="1" si="117"/>
        <v>2.0530615149037756E-2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v>
      </c>
      <c r="AN359" t="str">
        <f t="shared" ca="1" si="114"/>
        <v>{"dy":17,"sl":11}</v>
      </c>
    </row>
    <row r="360" spans="1:40">
      <c r="A360">
        <v>18</v>
      </c>
      <c r="B360">
        <v>11</v>
      </c>
      <c r="C360">
        <f t="shared" si="104"/>
        <v>2</v>
      </c>
      <c r="D360">
        <f t="shared" ca="1" si="117"/>
        <v>0.79381536447822143</v>
      </c>
      <c r="E360">
        <f t="shared" ca="1" si="117"/>
        <v>7.7271449254076696E-2</v>
      </c>
      <c r="F360">
        <f t="shared" ca="1" si="117"/>
        <v>0.24074726097811194</v>
      </c>
      <c r="G360">
        <f t="shared" ca="1" si="117"/>
        <v>0.49917984341207999</v>
      </c>
      <c r="H360">
        <f t="shared" ca="1" si="117"/>
        <v>0.2295872200900676</v>
      </c>
      <c r="I360">
        <f t="shared" ca="1" si="117"/>
        <v>0.75142853008867938</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v>
      </c>
      <c r="AN360" t="str">
        <f t="shared" ca="1" si="114"/>
        <v>{"dy":18,"sl":11}</v>
      </c>
    </row>
    <row r="361" spans="1:40">
      <c r="A361">
        <v>19</v>
      </c>
      <c r="B361">
        <v>11</v>
      </c>
      <c r="C361">
        <f t="shared" si="104"/>
        <v>2</v>
      </c>
      <c r="D361">
        <f t="shared" ca="1" si="117"/>
        <v>0.90910056533443862</v>
      </c>
      <c r="E361">
        <f t="shared" ca="1" si="117"/>
        <v>9.7122926896118233E-2</v>
      </c>
      <c r="F361">
        <f t="shared" ca="1" si="117"/>
        <v>0.43258265232522053</v>
      </c>
      <c r="G361">
        <f t="shared" ca="1" si="117"/>
        <v>0.13607551496458314</v>
      </c>
      <c r="H361">
        <f t="shared" ca="1" si="117"/>
        <v>4.6125084623358847E-2</v>
      </c>
      <c r="I361">
        <f t="shared" ca="1" si="117"/>
        <v>0.86685591191877109</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v>
      </c>
      <c r="AN361" t="str">
        <f t="shared" ca="1" si="114"/>
        <v>{"dy":19,"sl":11}</v>
      </c>
    </row>
    <row r="362" spans="1:40">
      <c r="A362">
        <v>20</v>
      </c>
      <c r="B362">
        <v>11</v>
      </c>
      <c r="C362">
        <f t="shared" si="104"/>
        <v>2</v>
      </c>
      <c r="D362">
        <f t="shared" ref="D362:I373" ca="1" si="118">RAND()</f>
        <v>0.9036029141689863</v>
      </c>
      <c r="E362">
        <f t="shared" ca="1" si="118"/>
        <v>0.38159369301512291</v>
      </c>
      <c r="F362">
        <f t="shared" ca="1" si="118"/>
        <v>2.6104524299719656E-2</v>
      </c>
      <c r="G362">
        <f t="shared" ca="1" si="118"/>
        <v>0.85921396226096181</v>
      </c>
      <c r="H362">
        <f t="shared" ca="1" si="118"/>
        <v>0.19058497924569995</v>
      </c>
      <c r="I362">
        <f t="shared" ca="1" si="118"/>
        <v>0.30406750497195834</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v>
      </c>
      <c r="AN362" t="str">
        <f t="shared" ca="1" si="114"/>
        <v>{"dy":20,"sl":11}</v>
      </c>
    </row>
    <row r="363" spans="1:40">
      <c r="A363">
        <v>21</v>
      </c>
      <c r="B363">
        <v>11</v>
      </c>
      <c r="C363">
        <f t="shared" si="104"/>
        <v>2</v>
      </c>
      <c r="D363">
        <f t="shared" ca="1" si="118"/>
        <v>0.28870292743838566</v>
      </c>
      <c r="E363">
        <f t="shared" ca="1" si="118"/>
        <v>0.6931013485543408</v>
      </c>
      <c r="F363">
        <f t="shared" ca="1" si="118"/>
        <v>0.8565669495588184</v>
      </c>
      <c r="G363">
        <f t="shared" ca="1" si="118"/>
        <v>0.65342434979648378</v>
      </c>
      <c r="H363">
        <f t="shared" ca="1" si="118"/>
        <v>0.80378257600475356</v>
      </c>
      <c r="I363">
        <f t="shared" ca="1" si="118"/>
        <v>8.7459650967908198E-2</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v>
      </c>
      <c r="AN363" t="str">
        <f t="shared" ca="1" si="114"/>
        <v>{"dy":21,"sl":11}</v>
      </c>
    </row>
    <row r="364" spans="1:40">
      <c r="A364">
        <v>22</v>
      </c>
      <c r="B364">
        <v>11</v>
      </c>
      <c r="C364">
        <f t="shared" si="104"/>
        <v>2</v>
      </c>
      <c r="D364">
        <f t="shared" ca="1" si="118"/>
        <v>0.34865113675930626</v>
      </c>
      <c r="E364">
        <f t="shared" ca="1" si="118"/>
        <v>0.29546466002444727</v>
      </c>
      <c r="F364">
        <f t="shared" ca="1" si="118"/>
        <v>0.22841011009077339</v>
      </c>
      <c r="G364">
        <f t="shared" ca="1" si="118"/>
        <v>0.8852675382524211</v>
      </c>
      <c r="H364">
        <f t="shared" ca="1" si="118"/>
        <v>0.85179411430389795</v>
      </c>
      <c r="I364">
        <f t="shared" ca="1" si="118"/>
        <v>0.1231594866476925</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v>
      </c>
      <c r="AN364" t="str">
        <f t="shared" ca="1" si="114"/>
        <v>{"dy":22,"sl":11}</v>
      </c>
    </row>
    <row r="365" spans="1:40">
      <c r="A365">
        <v>23</v>
      </c>
      <c r="B365">
        <v>11</v>
      </c>
      <c r="C365">
        <f t="shared" si="104"/>
        <v>2</v>
      </c>
      <c r="D365">
        <f t="shared" ca="1" si="118"/>
        <v>0.92719677851904858</v>
      </c>
      <c r="E365">
        <f t="shared" ca="1" si="118"/>
        <v>0.95133117765650699</v>
      </c>
      <c r="F365">
        <f t="shared" ca="1" si="118"/>
        <v>0.37848412966674083</v>
      </c>
      <c r="G365">
        <f t="shared" ca="1" si="118"/>
        <v>0.92415921998844919</v>
      </c>
      <c r="H365">
        <f t="shared" ca="1" si="118"/>
        <v>0.19701322684324019</v>
      </c>
      <c r="I365">
        <f t="shared" ca="1" si="118"/>
        <v>0.33600594620062185</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v>
      </c>
      <c r="AN365" t="str">
        <f t="shared" ca="1" si="114"/>
        <v>{"dy":23,"sl":11}</v>
      </c>
    </row>
    <row r="366" spans="1:40">
      <c r="A366">
        <v>24</v>
      </c>
      <c r="B366">
        <v>11</v>
      </c>
      <c r="C366">
        <f t="shared" si="104"/>
        <v>2</v>
      </c>
      <c r="D366">
        <f t="shared" ca="1" si="118"/>
        <v>0.94026377584085852</v>
      </c>
      <c r="E366">
        <f t="shared" ca="1" si="118"/>
        <v>0.20657485749906457</v>
      </c>
      <c r="F366">
        <f t="shared" ca="1" si="118"/>
        <v>0.25365751487016552</v>
      </c>
      <c r="G366">
        <f t="shared" ca="1" si="118"/>
        <v>0.71544708020363823</v>
      </c>
      <c r="H366">
        <f t="shared" ca="1" si="118"/>
        <v>0.76710421829891695</v>
      </c>
      <c r="I366">
        <f t="shared" ca="1" si="118"/>
        <v>0.80962042052752603</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v>
      </c>
      <c r="AN366" t="str">
        <f t="shared" ca="1" si="114"/>
        <v>{"dy":24,"sl":11}</v>
      </c>
    </row>
    <row r="367" spans="1:40">
      <c r="A367">
        <v>25</v>
      </c>
      <c r="B367">
        <v>11</v>
      </c>
      <c r="C367">
        <f t="shared" si="104"/>
        <v>2</v>
      </c>
      <c r="D367">
        <f t="shared" ca="1" si="118"/>
        <v>0.96428522778408754</v>
      </c>
      <c r="E367">
        <f t="shared" ca="1" si="118"/>
        <v>8.1641641992895919E-2</v>
      </c>
      <c r="F367">
        <f t="shared" ca="1" si="118"/>
        <v>0.96886964741809067</v>
      </c>
      <c r="G367">
        <f t="shared" ca="1" si="118"/>
        <v>0.94460356934870005</v>
      </c>
      <c r="H367">
        <f t="shared" ca="1" si="118"/>
        <v>0.52823009162080647</v>
      </c>
      <c r="I367">
        <f t="shared" ca="1" si="118"/>
        <v>0.15809155868512581</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v>
      </c>
      <c r="AN367" t="str">
        <f t="shared" ca="1" si="114"/>
        <v>{"dy":25,"sl":11}</v>
      </c>
    </row>
    <row r="368" spans="1:40">
      <c r="A368">
        <v>26</v>
      </c>
      <c r="B368">
        <v>11</v>
      </c>
      <c r="C368">
        <f t="shared" si="104"/>
        <v>2</v>
      </c>
      <c r="D368">
        <f t="shared" ca="1" si="118"/>
        <v>0.17622187439949444</v>
      </c>
      <c r="E368">
        <f t="shared" ca="1" si="118"/>
        <v>0.79307188304687337</v>
      </c>
      <c r="F368">
        <f t="shared" ca="1" si="118"/>
        <v>0.87015788372505987</v>
      </c>
      <c r="G368">
        <f t="shared" ca="1" si="118"/>
        <v>0.29097352594852344</v>
      </c>
      <c r="H368">
        <f t="shared" ca="1" si="118"/>
        <v>0.14519769718889797</v>
      </c>
      <c r="I368">
        <f t="shared" ca="1" si="118"/>
        <v>0.40034168551393601</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v>
      </c>
      <c r="AN368" t="str">
        <f t="shared" ca="1" si="114"/>
        <v>{"dy":26,"sl":11}</v>
      </c>
    </row>
    <row r="369" spans="1:40">
      <c r="A369">
        <v>27</v>
      </c>
      <c r="B369">
        <v>11</v>
      </c>
      <c r="C369">
        <f t="shared" si="104"/>
        <v>2</v>
      </c>
      <c r="D369">
        <f t="shared" ca="1" si="118"/>
        <v>0.36686897298031507</v>
      </c>
      <c r="E369">
        <f t="shared" ca="1" si="118"/>
        <v>0.29921795899632853</v>
      </c>
      <c r="F369">
        <f t="shared" ca="1" si="118"/>
        <v>0.16243217624081163</v>
      </c>
      <c r="G369">
        <f t="shared" ca="1" si="118"/>
        <v>0.68428967410020591</v>
      </c>
      <c r="H369">
        <f t="shared" ca="1" si="118"/>
        <v>0.61043027011848838</v>
      </c>
      <c r="I369">
        <f t="shared" ca="1" si="118"/>
        <v>0.62934319880956191</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0.46453032395453531</v>
      </c>
      <c r="E370">
        <f t="shared" ca="1" si="118"/>
        <v>0.4833515321404066</v>
      </c>
      <c r="F370">
        <f t="shared" ca="1" si="118"/>
        <v>0.51893575640498801</v>
      </c>
      <c r="G370">
        <f t="shared" ca="1" si="118"/>
        <v>4.3070243578785528E-3</v>
      </c>
      <c r="H370">
        <f t="shared" ca="1" si="118"/>
        <v>0.15629730470551928</v>
      </c>
      <c r="I370">
        <f t="shared" ca="1" si="118"/>
        <v>0.55841860273984012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0.49955419270568069</v>
      </c>
      <c r="E371">
        <f t="shared" ca="1" si="118"/>
        <v>0.61355709897678568</v>
      </c>
      <c r="F371">
        <f t="shared" ca="1" si="118"/>
        <v>0.50392930037044292</v>
      </c>
      <c r="G371">
        <f t="shared" ca="1" si="118"/>
        <v>0.48093060715283276</v>
      </c>
      <c r="H371">
        <f t="shared" ca="1" si="118"/>
        <v>0.13721262385226329</v>
      </c>
      <c r="I371">
        <f t="shared" ca="1" si="118"/>
        <v>0.37142016612202278</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0.4916447046488488</v>
      </c>
      <c r="E372">
        <f t="shared" ca="1" si="118"/>
        <v>0.71576791756117641</v>
      </c>
      <c r="F372">
        <f t="shared" ca="1" si="118"/>
        <v>0.46172581919817524</v>
      </c>
      <c r="G372">
        <f t="shared" ca="1" si="118"/>
        <v>5.797446377905624E-2</v>
      </c>
      <c r="H372">
        <f t="shared" ca="1" si="118"/>
        <v>0.64080804653736589</v>
      </c>
      <c r="I372">
        <f t="shared" ca="1" si="118"/>
        <v>0.12672965835821071</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0.40674175597383777</v>
      </c>
      <c r="E373">
        <f t="shared" ca="1" si="118"/>
        <v>3.8920641215622886E-2</v>
      </c>
      <c r="F373">
        <f t="shared" ca="1" si="118"/>
        <v>0.69749518307726288</v>
      </c>
      <c r="G373">
        <f t="shared" ca="1" si="118"/>
        <v>0.58858217305163929</v>
      </c>
      <c r="H373">
        <f t="shared" ca="1" si="118"/>
        <v>0.94558779335606769</v>
      </c>
      <c r="I373">
        <f t="shared" ca="1" si="118"/>
        <v>0.93289802795582888</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disablePrompts="1"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abSelected="1" topLeftCell="U1" workbookViewId="0">
      <pane ySplit="1" topLeftCell="A13" activePane="bottomLeft" state="frozen"/>
      <selection pane="bottomLeft" activeCell="AB6" sqref="AB6"/>
    </sheetView>
    <sheetView tabSelected="1" topLeftCell="F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348</v>
      </c>
      <c r="D1" t="s">
        <v>313</v>
      </c>
      <c r="E1" t="s">
        <v>352</v>
      </c>
      <c r="F1" t="s">
        <v>300</v>
      </c>
      <c r="G1" t="s">
        <v>305</v>
      </c>
      <c r="H1" t="s">
        <v>306</v>
      </c>
      <c r="I1" t="s">
        <v>301</v>
      </c>
      <c r="J1" t="s">
        <v>302</v>
      </c>
      <c r="K1" t="s">
        <v>303</v>
      </c>
      <c r="L1" t="s">
        <v>304</v>
      </c>
      <c r="M1" t="s">
        <v>307</v>
      </c>
      <c r="N1" t="s">
        <v>308</v>
      </c>
      <c r="O1" t="s">
        <v>309</v>
      </c>
      <c r="P1" t="s">
        <v>310</v>
      </c>
      <c r="Q1" t="s">
        <v>311</v>
      </c>
      <c r="R1" t="s">
        <v>312</v>
      </c>
      <c r="S1" t="s">
        <v>350</v>
      </c>
      <c r="T1" t="s">
        <v>349</v>
      </c>
      <c r="U1" t="s">
        <v>353</v>
      </c>
      <c r="V1" t="s">
        <v>354</v>
      </c>
      <c r="X1" t="s">
        <v>355</v>
      </c>
      <c r="Z1" t="s">
        <v>344</v>
      </c>
      <c r="AA1" t="s">
        <v>345</v>
      </c>
      <c r="AD1" t="s">
        <v>346</v>
      </c>
      <c r="AE1" t="s">
        <v>347</v>
      </c>
    </row>
    <row r="2" spans="1:32">
      <c r="A2">
        <v>1</v>
      </c>
      <c r="B2">
        <v>1</v>
      </c>
      <c r="C2" t="str">
        <f t="shared" ref="C2:C34" ca="1" si="0">VLOOKUP(RANDBETWEEN(1,COUNTA(Z:Z)-1),Z:AA,2,0)</f>
        <v>Actor2103m</v>
      </c>
      <c r="D2" t="str">
        <f>IF(ISBLANK(F2),"",
IFERROR(VLOOKUP(F2,[2]ActorTable!$A:$H,MATCH("이름참고",[2]ActorTable!$1:$1,0),0),"캐릭터없음"))</f>
        <v>닉스</v>
      </c>
      <c r="E2" t="str">
        <f t="shared" ref="E2:E38" si="1">IF(AND(B2=1,NOT(ISBLANK(F2))),
IF(F2=F3,"같음",""),"")</f>
        <v/>
      </c>
      <c r="F2" t="s">
        <v>365</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303</v>
      </c>
      <c r="U2" t="str">
        <f t="shared" ref="U2:U67" ca="1" si="3">IF(ROW()=2,V2,OFFSET(U2,-1,0)&amp;IF(LEN(V2)=0,"",","&amp;V2))</f>
        <v>{"dy":1,"sl":1,"id":"Actor1109m","stats":{"tr":3,"trp":6,"str":0,"dex":0,"int":15,"vit":0,"train":0,"wgGr0":0,"wgGr1":0,"wgGr2":0,"wgGr3":18,"wgLk":169}}</v>
      </c>
      <c r="V2" t="str">
        <f t="shared" ref="V2:V35"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314</v>
      </c>
      <c r="AB2">
        <f>COUNTIF(F:F,AA2)</f>
        <v>2</v>
      </c>
      <c r="AD2">
        <v>1</v>
      </c>
      <c r="AE2">
        <v>101</v>
      </c>
      <c r="AF2">
        <f>COUNTIF(R:R,AE2)</f>
        <v>0</v>
      </c>
    </row>
    <row r="3" spans="1:32">
      <c r="A3">
        <v>1</v>
      </c>
      <c r="B3">
        <v>2</v>
      </c>
      <c r="C3" t="str">
        <f t="shared" ca="1" si="0"/>
        <v>Actor0037m</v>
      </c>
      <c r="D3" t="str">
        <f>IF(ISBLANK(F3),"",
IFERROR(VLOOKUP(F3,[2]ActorTable!$A:$H,MATCH("이름참고",[2]ActorTable!$1:$1,0),0),"캐릭터없음"))</f>
        <v>그루퍼스</v>
      </c>
      <c r="E3" t="str">
        <f>IF(AND(B3=1,NOT(ISBLANK(F3))),
IF(F3=F4,"같음",""),"")</f>
        <v/>
      </c>
      <c r="F3" t="s">
        <v>372</v>
      </c>
      <c r="G3">
        <v>3</v>
      </c>
      <c r="H3">
        <v>6</v>
      </c>
      <c r="I3">
        <v>7</v>
      </c>
      <c r="J3">
        <v>8</v>
      </c>
      <c r="K3">
        <v>0</v>
      </c>
      <c r="L3">
        <v>0</v>
      </c>
      <c r="M3">
        <v>0</v>
      </c>
      <c r="N3">
        <v>0</v>
      </c>
      <c r="O3">
        <v>0</v>
      </c>
      <c r="P3">
        <v>0</v>
      </c>
      <c r="Q3">
        <v>18</v>
      </c>
      <c r="R3">
        <v>129</v>
      </c>
      <c r="S3" t="str">
        <f>IFERROR(VLOOKUP(R3,[2]WingLookTable!$A:$B,2,0),"캐릭터없음")</f>
        <v>Wing_CyanOtherBeeStripeFast</v>
      </c>
      <c r="T3">
        <f t="shared" ca="1" si="2"/>
        <v>101</v>
      </c>
      <c r="U3" t="str">
        <f t="shared" ca="1" si="3"/>
        <v>{"dy":1,"sl":1,"id":"Actor1109m","stats":{"tr":3,"trp":6,"str":0,"dex":0,"int":15,"vit":0,"train":0,"wgGr0":0,"wgGr1":0,"wgGr2":0,"wgGr3":18,"wgLk":169}},{"dy":1,"sl":2,"id":"Actor2010m","stats":{"tr":3,"trp":6,"str":7,"dex":8,"int":0,"vit":0,"train":0,"wgGr0":0,"wgGr1":0,"wgGr2":0,"wgGr3":18,"wgLk":129}}</v>
      </c>
      <c r="V3" t="str">
        <f t="shared" si="4"/>
        <v>{"dy":1,"sl":2,"id":"Actor2010m","stats":{"tr":3,"trp":6,"str":7,"dex":8,"int":0,"vit":0,"train":0,"wgGr0":0,"wgGr1":0,"wgGr2":0,"wgGr3":18,"wgLk":129}}</v>
      </c>
      <c r="Z3">
        <v>2</v>
      </c>
      <c r="AA3" t="s">
        <v>315</v>
      </c>
      <c r="AB3">
        <f>COUNTIF(F:F,AA3)</f>
        <v>1</v>
      </c>
      <c r="AD3">
        <v>2</v>
      </c>
      <c r="AE3">
        <v>105</v>
      </c>
      <c r="AF3">
        <f>COUNTIF(R:R,AE3)</f>
        <v>2</v>
      </c>
    </row>
    <row r="4" spans="1:32">
      <c r="A4">
        <v>2</v>
      </c>
      <c r="B4">
        <v>1</v>
      </c>
      <c r="C4" t="str">
        <f t="shared" ca="1" si="0"/>
        <v>Actor2103m</v>
      </c>
      <c r="D4" t="str">
        <f>IF(ISBLANK(F4),"",
IFERROR(VLOOKUP(F4,[2]ActorTable!$A:$H,MATCH("이름참고",[2]ActorTable!$1:$1,0),0),"캐릭터없음"))</f>
        <v>원더</v>
      </c>
      <c r="E4" t="str">
        <f t="shared" si="1"/>
        <v/>
      </c>
      <c r="F4" t="s">
        <v>366</v>
      </c>
      <c r="G4">
        <v>3</v>
      </c>
      <c r="H4">
        <v>6</v>
      </c>
      <c r="I4">
        <v>8</v>
      </c>
      <c r="J4">
        <v>7</v>
      </c>
      <c r="K4">
        <v>0</v>
      </c>
      <c r="L4">
        <v>0</v>
      </c>
      <c r="M4">
        <v>0</v>
      </c>
      <c r="N4">
        <v>0</v>
      </c>
      <c r="O4">
        <v>0</v>
      </c>
      <c r="P4">
        <v>0</v>
      </c>
      <c r="Q4">
        <v>18</v>
      </c>
      <c r="R4">
        <v>372</v>
      </c>
      <c r="S4" t="str">
        <f>IFERROR(VLOOKUP(R4,[2]WingLookTable!$A:$B,2,0),"캐릭터없음")</f>
        <v>Wing_WhiteFullNoiseOtherFast</v>
      </c>
      <c r="T4">
        <f t="shared" ca="1" si="2"/>
        <v>199</v>
      </c>
      <c r="U4" t="str">
        <f t="shared" ca="1" si="3"/>
        <v>{"dy":1,"sl":1,"id":"Actor1109m","stats":{"tr":3,"trp":6,"str":0,"dex":0,"int":15,"vit":0,"train":0,"wgGr0":0,"wgGr1":0,"wgGr2":0,"wgGr3":18,"wgLk":169}},{"dy":1,"sl":2,"id":"Actor2010m","stats":{"tr":3,"trp":6,"str":7,"dex":8,"int":0,"vit":0,"train":0,"wgGr0":0,"wgGr1":0,"wgGr2":0,"wgGr3":18,"wgLk":129}},{"dy":2,"sl":1,"id":"Actor2128m","stats":{"tr":3,"trp":6,"str":8,"dex":7,"int":0,"vit":0,"train":0,"wgGr0":0,"wgGr1":0,"wgGr2":0,"wgGr3":18,"wgLk":372}}</v>
      </c>
      <c r="V4" t="str">
        <f t="shared" si="4"/>
        <v>{"dy":2,"sl":1,"id":"Actor2128m","stats":{"tr":3,"trp":6,"str":8,"dex":7,"int":0,"vit":0,"train":0,"wgGr0":0,"wgGr1":0,"wgGr2":0,"wgGr3":18,"wgLk":372}}</v>
      </c>
      <c r="Z4">
        <v>3</v>
      </c>
      <c r="AA4" t="s">
        <v>316</v>
      </c>
      <c r="AB4">
        <f>COUNTIF(F:F,AA4)</f>
        <v>1</v>
      </c>
      <c r="AD4">
        <v>3</v>
      </c>
      <c r="AE4">
        <v>109</v>
      </c>
      <c r="AF4">
        <f>COUNTIF(R:R,AE4)</f>
        <v>0</v>
      </c>
    </row>
    <row r="5" spans="1:32">
      <c r="A5">
        <v>2</v>
      </c>
      <c r="B5">
        <v>2</v>
      </c>
      <c r="C5" t="str">
        <f t="shared" ca="1" si="0"/>
        <v>Actor3231m</v>
      </c>
      <c r="D5" t="str">
        <f>IF(ISBLANK(F5),"",
IFERROR(VLOOKUP(F5,[2]ActorTable!$A:$H,MATCH("이름참고",[2]ActorTable!$1:$1,0),0),"캐릭터없음"))</f>
        <v>러센트</v>
      </c>
      <c r="E5" t="str">
        <f t="shared" si="1"/>
        <v/>
      </c>
      <c r="F5" t="s">
        <v>398</v>
      </c>
      <c r="G5">
        <v>3</v>
      </c>
      <c r="H5">
        <v>6</v>
      </c>
      <c r="I5">
        <v>8</v>
      </c>
      <c r="J5">
        <v>0</v>
      </c>
      <c r="K5">
        <v>7</v>
      </c>
      <c r="L5">
        <v>0</v>
      </c>
      <c r="M5">
        <v>0</v>
      </c>
      <c r="N5">
        <v>0</v>
      </c>
      <c r="O5">
        <v>0</v>
      </c>
      <c r="P5">
        <v>0</v>
      </c>
      <c r="Q5">
        <v>18</v>
      </c>
      <c r="R5">
        <v>332</v>
      </c>
      <c r="S5" t="str">
        <f>IFERROR(VLOOKUP(R5,[2]WingLookTable!$A:$B,2,0),"캐릭터없음")</f>
        <v>Wing_DustRedMultiNoiseOtherFast</v>
      </c>
      <c r="T5">
        <f t="shared" ca="1" si="2"/>
        <v>163</v>
      </c>
      <c r="U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v>
      </c>
      <c r="V5" t="str">
        <f t="shared" si="4"/>
        <v>{"dy":2,"sl":2,"id":"Actor0024m","stats":{"tr":3,"trp":6,"str":8,"dex":0,"int":7,"vit":0,"train":0,"wgGr0":0,"wgGr1":0,"wgGr2":0,"wgGr3":18,"wgLk":332}}</v>
      </c>
      <c r="Z5">
        <v>4</v>
      </c>
      <c r="AA5" t="s">
        <v>317</v>
      </c>
      <c r="AB5">
        <f>COUNTIF(F:F,AA5)</f>
        <v>2</v>
      </c>
      <c r="AD5">
        <v>4</v>
      </c>
      <c r="AE5">
        <v>113</v>
      </c>
      <c r="AF5">
        <f>COUNTIF(R:R,AE5)</f>
        <v>0</v>
      </c>
    </row>
    <row r="6" spans="1:32">
      <c r="A6">
        <v>3</v>
      </c>
      <c r="B6">
        <v>1</v>
      </c>
      <c r="C6" t="str">
        <f t="shared" ca="1" si="0"/>
        <v>Actor0113m</v>
      </c>
      <c r="D6" t="str">
        <f>IF(ISBLANK(F6),"",
IFERROR(VLOOKUP(F6,[2]ActorTable!$A:$H,MATCH("이름참고",[2]ActorTable!$1:$1,0),0),"캐릭터없음"))</f>
        <v>오비우스</v>
      </c>
      <c r="E6" t="str">
        <f t="shared" si="1"/>
        <v/>
      </c>
      <c r="F6" t="s">
        <v>351</v>
      </c>
      <c r="G6">
        <v>3</v>
      </c>
      <c r="H6">
        <v>6</v>
      </c>
      <c r="I6">
        <v>0</v>
      </c>
      <c r="J6">
        <v>15</v>
      </c>
      <c r="K6">
        <v>0</v>
      </c>
      <c r="L6">
        <v>0</v>
      </c>
      <c r="M6">
        <v>0</v>
      </c>
      <c r="N6">
        <v>0</v>
      </c>
      <c r="O6">
        <v>0</v>
      </c>
      <c r="P6">
        <v>0</v>
      </c>
      <c r="Q6">
        <v>18</v>
      </c>
      <c r="R6">
        <v>336</v>
      </c>
      <c r="S6" t="str">
        <f>IFERROR(VLOOKUP(R6,[2]WingLookTable!$A:$B,2,0),"캐릭터없음")</f>
        <v>Wing_DustRedSineNoiseOtherSlow</v>
      </c>
      <c r="T6">
        <f t="shared" ca="1" si="2"/>
        <v>117</v>
      </c>
      <c r="U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v>
      </c>
      <c r="V6" t="str">
        <f t="shared" si="4"/>
        <v>{"dy":3,"sl":1,"id":"Actor1141m","stats":{"tr":3,"trp":6,"str":0,"dex":15,"int":0,"vit":0,"train":0,"wgGr0":0,"wgGr1":0,"wgGr2":0,"wgGr3":18,"wgLk":336}}</v>
      </c>
      <c r="Z6">
        <v>5</v>
      </c>
      <c r="AA6" t="s">
        <v>318</v>
      </c>
      <c r="AB6">
        <f>COUNTIF(F:F,AA6)</f>
        <v>1</v>
      </c>
      <c r="AD6">
        <v>5</v>
      </c>
      <c r="AE6">
        <v>117</v>
      </c>
      <c r="AF6">
        <f>COUNTIF(R:R,AE6)</f>
        <v>1</v>
      </c>
    </row>
    <row r="7" spans="1:32">
      <c r="A7">
        <v>3</v>
      </c>
      <c r="B7">
        <v>2</v>
      </c>
      <c r="C7" t="str">
        <f t="shared" ca="1" si="0"/>
        <v>Actor2103m</v>
      </c>
      <c r="D7" t="str">
        <f>IF(ISBLANK(F7),"",
IFERROR(VLOOKUP(F7,[2]ActorTable!$A:$H,MATCH("이름참고",[2]ActorTable!$1:$1,0),0),"캐릭터없음"))</f>
        <v>젤리아</v>
      </c>
      <c r="E7" t="str">
        <f t="shared" si="1"/>
        <v/>
      </c>
      <c r="F7" t="s">
        <v>397</v>
      </c>
      <c r="G7">
        <v>3</v>
      </c>
      <c r="H7">
        <v>6</v>
      </c>
      <c r="I7">
        <v>0</v>
      </c>
      <c r="J7">
        <v>0</v>
      </c>
      <c r="K7">
        <v>15</v>
      </c>
      <c r="L7">
        <v>0</v>
      </c>
      <c r="M7">
        <v>0</v>
      </c>
      <c r="N7">
        <v>0</v>
      </c>
      <c r="O7">
        <v>0</v>
      </c>
      <c r="P7">
        <v>0</v>
      </c>
      <c r="Q7">
        <v>18</v>
      </c>
      <c r="R7">
        <v>352</v>
      </c>
      <c r="S7" t="str">
        <f>IFERROR(VLOOKUP(R7,[2]WingLookTable!$A:$B,2,0),"캐릭터없음")</f>
        <v>Wing_GreenOtherOtherFullFast</v>
      </c>
      <c r="T7">
        <f t="shared" ca="1" si="2"/>
        <v>369</v>
      </c>
      <c r="U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v>
      </c>
      <c r="V7" t="str">
        <f t="shared" si="4"/>
        <v>{"dy":3,"sl":2,"id":"Actor1005m","stats":{"tr":3,"trp":6,"str":0,"dex":0,"int":15,"vit":0,"train":0,"wgGr0":0,"wgGr1":0,"wgGr2":0,"wgGr3":18,"wgLk":352}}</v>
      </c>
      <c r="Z7">
        <v>6</v>
      </c>
      <c r="AA7" t="s">
        <v>319</v>
      </c>
      <c r="AB7">
        <f>COUNTIF(F:F,AA7)</f>
        <v>2</v>
      </c>
      <c r="AD7">
        <v>6</v>
      </c>
      <c r="AE7">
        <v>121</v>
      </c>
      <c r="AF7">
        <f>COUNTIF(R:R,AE7)</f>
        <v>0</v>
      </c>
    </row>
    <row r="8" spans="1:32">
      <c r="A8">
        <v>4</v>
      </c>
      <c r="B8">
        <v>1</v>
      </c>
      <c r="C8" t="str">
        <f t="shared" ca="1" si="0"/>
        <v>Actor1005m</v>
      </c>
      <c r="D8" t="str">
        <f>IF(ISBLANK(F8),"",
IFERROR(VLOOKUP(F8,[2]ActorTable!$A:$H,MATCH("이름참고",[2]ActorTable!$1:$1,0),0),"캐릭터없음"))</f>
        <v>니엘</v>
      </c>
      <c r="E8" t="str">
        <f t="shared" si="1"/>
        <v/>
      </c>
      <c r="F8" t="s">
        <v>362</v>
      </c>
      <c r="G8">
        <v>3</v>
      </c>
      <c r="H8">
        <v>6</v>
      </c>
      <c r="I8">
        <v>15</v>
      </c>
      <c r="J8">
        <v>0</v>
      </c>
      <c r="K8">
        <v>0</v>
      </c>
      <c r="L8">
        <v>0</v>
      </c>
      <c r="M8">
        <v>0</v>
      </c>
      <c r="N8">
        <v>0</v>
      </c>
      <c r="O8">
        <v>0</v>
      </c>
      <c r="P8">
        <v>0</v>
      </c>
      <c r="Q8">
        <v>18</v>
      </c>
      <c r="R8">
        <v>178</v>
      </c>
      <c r="S8" t="str">
        <f>IFERROR(VLOOKUP(R8,[2]WingLookTable!$A:$B,2,0),"캐릭터없음")</f>
        <v>Wing_DustMultiSineSineFullFast</v>
      </c>
      <c r="T8">
        <f t="shared" ca="1" si="2"/>
        <v>172</v>
      </c>
      <c r="U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v>
      </c>
      <c r="V8" t="str">
        <f t="shared" si="4"/>
        <v>{"dy":4,"sl":1,"id":"Actor2238m","stats":{"tr":3,"trp":6,"str":15,"dex":0,"int":0,"vit":0,"train":0,"wgGr0":0,"wgGr1":0,"wgGr2":0,"wgGr3":18,"wgLk":178}}</v>
      </c>
      <c r="Z8">
        <v>7</v>
      </c>
      <c r="AA8" t="s">
        <v>320</v>
      </c>
      <c r="AB8">
        <f>COUNTIF(F:F,AA8)</f>
        <v>2</v>
      </c>
      <c r="AD8">
        <v>7</v>
      </c>
      <c r="AE8">
        <v>125</v>
      </c>
      <c r="AF8">
        <f>COUNTIF(R:R,AE8)</f>
        <v>1</v>
      </c>
    </row>
    <row r="9" spans="1:32">
      <c r="A9">
        <v>4</v>
      </c>
      <c r="B9">
        <v>2</v>
      </c>
      <c r="C9" t="str">
        <f t="shared" ca="1" si="0"/>
        <v>Actor2010m</v>
      </c>
      <c r="D9" t="str">
        <f>IF(ISBLANK(F9),"",
IFERROR(VLOOKUP(F9,[2]ActorTable!$A:$H,MATCH("이름참고",[2]ActorTable!$1:$1,0),0),"캐릭터없음"))</f>
        <v>테이슨</v>
      </c>
      <c r="E9" t="str">
        <f t="shared" si="1"/>
        <v/>
      </c>
      <c r="F9" t="s">
        <v>363</v>
      </c>
      <c r="G9">
        <v>3</v>
      </c>
      <c r="H9">
        <v>6</v>
      </c>
      <c r="I9">
        <v>7</v>
      </c>
      <c r="J9">
        <v>8</v>
      </c>
      <c r="K9">
        <v>0</v>
      </c>
      <c r="L9">
        <v>0</v>
      </c>
      <c r="M9">
        <v>0</v>
      </c>
      <c r="N9">
        <v>0</v>
      </c>
      <c r="O9">
        <v>0</v>
      </c>
      <c r="P9">
        <v>0</v>
      </c>
      <c r="Q9">
        <v>18</v>
      </c>
      <c r="R9">
        <v>324</v>
      </c>
      <c r="S9" t="str">
        <f>IFERROR(VLOOKUP(R9,[2]WingLookTable!$A:$B,2,0),"캐릭터없음")</f>
        <v>Wing_DustMultiOtherSineOtherFast</v>
      </c>
      <c r="T9">
        <f t="shared" ca="1" si="2"/>
        <v>336</v>
      </c>
      <c r="U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v>
      </c>
      <c r="V9" t="str">
        <f t="shared" si="4"/>
        <v>{"dy":4,"sl":2,"id":"Actor1108m","stats":{"tr":3,"trp":6,"str":7,"dex":8,"int":0,"vit":0,"train":0,"wgGr0":0,"wgGr1":0,"wgGr2":0,"wgGr3":18,"wgLk":324}}</v>
      </c>
      <c r="Z9">
        <v>8</v>
      </c>
      <c r="AA9" t="s">
        <v>321</v>
      </c>
      <c r="AB9">
        <f>COUNTIF(F:F,AA9)</f>
        <v>3</v>
      </c>
      <c r="AD9">
        <v>8</v>
      </c>
      <c r="AE9">
        <v>129</v>
      </c>
      <c r="AF9">
        <f>COUNTIF(R:R,AE9)</f>
        <v>1</v>
      </c>
    </row>
    <row r="10" spans="1:32">
      <c r="A10">
        <v>5</v>
      </c>
      <c r="B10">
        <v>1</v>
      </c>
      <c r="C10" t="str">
        <f t="shared" ca="1" si="0"/>
        <v>Actor2010m</v>
      </c>
      <c r="D10" t="str">
        <f>IF(ISBLANK(F10),"",
IFERROR(VLOOKUP(F10,[2]ActorTable!$A:$H,MATCH("이름참고",[2]ActorTable!$1:$1,0),0),"캐릭터없음"))</f>
        <v>클레타</v>
      </c>
      <c r="E10" t="str">
        <f t="shared" si="1"/>
        <v/>
      </c>
      <c r="F10" t="s">
        <v>361</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248</v>
      </c>
      <c r="U1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v>
      </c>
      <c r="V10" t="str">
        <f t="shared" si="4"/>
        <v>{"dy":5,"sl":1,"id":"Actor0240m","stats":{"tr":3,"trp":6,"str":0,"dex":8,"int":7,"vit":0,"train":0,"wgGr0":0,"wgGr1":0,"wgGr2":0,"wgGr3":18,"wgLk":315}}</v>
      </c>
      <c r="Z10">
        <v>9</v>
      </c>
      <c r="AA10" t="s">
        <v>322</v>
      </c>
      <c r="AB10">
        <f>COUNTIF(F:F,AA10)</f>
        <v>2</v>
      </c>
      <c r="AD10">
        <v>9</v>
      </c>
      <c r="AE10">
        <v>133</v>
      </c>
      <c r="AF10">
        <f>COUNTIF(R:R,AE10)</f>
        <v>1</v>
      </c>
    </row>
    <row r="11" spans="1:32">
      <c r="A11">
        <v>5</v>
      </c>
      <c r="B11">
        <v>2</v>
      </c>
      <c r="C11" t="str">
        <f t="shared" ca="1" si="0"/>
        <v>Actor0201m</v>
      </c>
      <c r="D11" t="str">
        <f>IF(ISBLANK(F11),"",
IFERROR(VLOOKUP(F11,[2]ActorTable!$A:$H,MATCH("이름참고",[2]ActorTable!$1:$1,0),0),"캐릭터없음"))</f>
        <v>미네락</v>
      </c>
      <c r="E11" t="str">
        <f>IF(AND(B11=1,NOT(ISBLANK(F11))),
IF(F11=F13,"같음",""),"")</f>
        <v/>
      </c>
      <c r="F11" t="s">
        <v>402</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157</v>
      </c>
      <c r="U1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v>
      </c>
      <c r="V11" t="str">
        <f t="shared" si="4"/>
        <v>{"dy":5,"sl":2,"id":"Actor2120m","stats":{"tr":3,"trp":6,"str":8,"dex":7,"int":0,"vit":0,"train":0,"wgGr0":0,"wgGr1":0,"wgGr2":0,"wgGr3":18,"wgLk":321}}</v>
      </c>
      <c r="Z11">
        <v>10</v>
      </c>
      <c r="AA11" t="s">
        <v>323</v>
      </c>
      <c r="AB11">
        <f>COUNTIF(F:F,AA11)</f>
        <v>2</v>
      </c>
      <c r="AD11">
        <v>10</v>
      </c>
      <c r="AE11">
        <v>137</v>
      </c>
      <c r="AF11">
        <f>COUNTIF(R:R,AE11)</f>
        <v>0</v>
      </c>
    </row>
    <row r="12" spans="1:32">
      <c r="A12">
        <v>5</v>
      </c>
      <c r="B12">
        <v>3</v>
      </c>
      <c r="C12" t="str">
        <f t="shared" ref="C12" ca="1" si="5">VLOOKUP(RANDBETWEEN(1,COUNTA(Z:Z)-1),Z:AA,2,0)</f>
        <v>Actor3114m</v>
      </c>
      <c r="D12" t="str">
        <f>IF(ISBLANK(F12),"",
IFERROR(VLOOKUP(F12,[2]ActorTable!$A:$H,MATCH("이름참고",[2]ActorTable!$1:$1,0),0),"캐릭터없음"))</f>
        <v>롤라</v>
      </c>
      <c r="E12" t="str">
        <f>IF(AND(B12=1,NOT(ISBLANK(F12))),
IF(F12=F14,"같음",""),"")</f>
        <v/>
      </c>
      <c r="F12" t="s">
        <v>329</v>
      </c>
      <c r="G12">
        <v>3</v>
      </c>
      <c r="H12">
        <v>6</v>
      </c>
      <c r="I12">
        <v>0</v>
      </c>
      <c r="J12">
        <v>15</v>
      </c>
      <c r="K12">
        <v>0</v>
      </c>
      <c r="L12">
        <v>0</v>
      </c>
      <c r="M12">
        <v>0</v>
      </c>
      <c r="N12">
        <v>0</v>
      </c>
      <c r="O12">
        <v>0</v>
      </c>
      <c r="P12">
        <v>0</v>
      </c>
      <c r="Q12">
        <v>18</v>
      </c>
      <c r="R12">
        <v>309</v>
      </c>
      <c r="S12" t="str">
        <f>IFERROR(VLOOKUP(R12,[2]WingLookTable!$A:$B,2,0),"캐릭터없음")</f>
        <v>Wing_DustMultiFullStripeOtherFast</v>
      </c>
      <c r="T12">
        <f t="shared" ref="T12" ca="1" si="6">VLOOKUP(RANDBETWEEN(1,COUNTA(AD:AD)-1),AD:AE,2,0)</f>
        <v>300</v>
      </c>
      <c r="U12" t="str">
        <f t="shared" ref="U12" ca="1" si="7">IF(ROW()=2,V12,OFFSET(U12,-1,0)&amp;IF(LEN(V12)=0,"",","&amp;V12))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v>
      </c>
      <c r="V12" t="str">
        <f t="shared" ref="V12" si="8">"{"""&amp;A$1&amp;""":"&amp;A12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{"dy":5,"sl":3,"id":"Actor3019m","stats":{"tr":3,"trp":6,"str":0,"dex":15,"int":0,"vit":0,"train":0,"wgGr0":0,"wgGr1":0,"wgGr2":0,"wgGr3":18,"wgLk":309}}</v>
      </c>
      <c r="Z12">
        <v>11</v>
      </c>
      <c r="AA12" t="s">
        <v>324</v>
      </c>
      <c r="AB12">
        <f>COUNTIF(F:F,AA12)</f>
        <v>2</v>
      </c>
      <c r="AD12">
        <v>11</v>
      </c>
      <c r="AE12">
        <v>141</v>
      </c>
      <c r="AF12">
        <f>COUNTIF(R:R,AE12)</f>
        <v>1</v>
      </c>
    </row>
    <row r="13" spans="1:32">
      <c r="A13">
        <v>6</v>
      </c>
      <c r="B13">
        <v>1</v>
      </c>
      <c r="C13" t="str">
        <f t="shared" ca="1" si="0"/>
        <v>Actor0240m</v>
      </c>
      <c r="D13" t="str">
        <f>IF(ISBLANK(F13),"",
IFERROR(VLOOKUP(F13,[2]ActorTable!$A:$H,MATCH("이름참고",[2]ActorTable!$1:$1,0),0),"캐릭터없음"))</f>
        <v>프리스</v>
      </c>
      <c r="E13" t="str">
        <f t="shared" si="1"/>
        <v/>
      </c>
      <c r="F13" t="s">
        <v>499</v>
      </c>
      <c r="G13">
        <v>3</v>
      </c>
      <c r="H13">
        <v>6</v>
      </c>
      <c r="I13">
        <v>0</v>
      </c>
      <c r="J13">
        <v>0</v>
      </c>
      <c r="K13">
        <v>0</v>
      </c>
      <c r="L13">
        <v>15</v>
      </c>
      <c r="M13">
        <v>0</v>
      </c>
      <c r="N13">
        <v>0</v>
      </c>
      <c r="O13">
        <v>0</v>
      </c>
      <c r="P13">
        <v>0</v>
      </c>
      <c r="Q13">
        <v>18</v>
      </c>
      <c r="R13">
        <v>300</v>
      </c>
      <c r="S13" t="str">
        <f>IFERROR(VLOOKUP(R13,[2]WingLookTable!$A:$B,2,0),"캐릭터없음")</f>
        <v>Wing_DustBlueOtherOtherStripeSlow</v>
      </c>
      <c r="T13">
        <f t="shared" ca="1" si="2"/>
        <v>190</v>
      </c>
      <c r="U1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v>
      </c>
      <c r="V13" t="str">
        <f t="shared" si="4"/>
        <v>{"dy":6,"sl":1,"id":"Actor0125m","stats":{"tr":3,"trp":6,"str":0,"dex":0,"int":0,"vit":15,"train":0,"wgGr0":0,"wgGr1":0,"wgGr2":0,"wgGr3":18,"wgLk":300}}</v>
      </c>
      <c r="Z13">
        <v>12</v>
      </c>
      <c r="AA13" t="s">
        <v>325</v>
      </c>
      <c r="AB13">
        <f>COUNTIF(F:F,AA13)</f>
        <v>2</v>
      </c>
      <c r="AD13">
        <v>12</v>
      </c>
      <c r="AE13">
        <v>145</v>
      </c>
      <c r="AF13">
        <f>COUNTIF(R:R,AE13)</f>
        <v>0</v>
      </c>
    </row>
    <row r="14" spans="1:32">
      <c r="A14">
        <v>6</v>
      </c>
      <c r="B14">
        <v>2</v>
      </c>
      <c r="C14" t="str">
        <f t="shared" ca="1" si="0"/>
        <v>Actor2120m</v>
      </c>
      <c r="D14" t="str">
        <f>IF(ISBLANK(F14),"",
IFERROR(VLOOKUP(F14,[2]ActorTable!$A:$H,MATCH("이름참고",[2]ActorTable!$1:$1,0),0),"캐릭터없음"))</f>
        <v>튤린</v>
      </c>
      <c r="E14" t="str">
        <f t="shared" si="1"/>
        <v/>
      </c>
      <c r="F14" t="s">
        <v>391</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294</v>
      </c>
      <c r="U1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v>
      </c>
      <c r="V14" t="str">
        <f t="shared" si="4"/>
        <v>{"dy":6,"sl":2,"id":"Actor0037m","stats":{"tr":3,"trp":6,"str":15,"dex":0,"int":0,"vit":0,"train":0,"wgGr0":0,"wgGr1":0,"wgGr2":0,"wgGr3":18,"wgLk":328}}</v>
      </c>
      <c r="Z14">
        <v>13</v>
      </c>
      <c r="AA14" t="s">
        <v>326</v>
      </c>
      <c r="AB14">
        <f>COUNTIF(F:F,AA14)</f>
        <v>2</v>
      </c>
      <c r="AD14">
        <v>13</v>
      </c>
      <c r="AE14">
        <v>148</v>
      </c>
      <c r="AF14">
        <f>COUNTIF(R:R,AE14)</f>
        <v>1</v>
      </c>
    </row>
    <row r="15" spans="1:32">
      <c r="A15">
        <v>7</v>
      </c>
      <c r="B15">
        <v>1</v>
      </c>
      <c r="C15" t="str">
        <f t="shared" ca="1" si="0"/>
        <v>Actor3019m</v>
      </c>
      <c r="D15" t="str">
        <f>IF(ISBLANK(F15),"",
IFERROR(VLOOKUP(F15,[2]ActorTable!$A:$H,MATCH("이름참고",[2]ActorTable!$1:$1,0),0),"캐릭터없음"))</f>
        <v>카츄진</v>
      </c>
      <c r="E15" t="str">
        <f t="shared" si="1"/>
        <v/>
      </c>
      <c r="F15" t="s">
        <v>496</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321</v>
      </c>
      <c r="U1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v>
      </c>
      <c r="V15" t="str">
        <f t="shared" si="4"/>
        <v>{"dy":7,"sl":1,"id":"Actor3117m","stats":{"tr":3,"trp":6,"str":0,"dex":0,"int":15,"vit":0,"train":0,"wgGr0":0,"wgGr1":0,"wgGr2":0,"wgGr3":18,"wgLk":312}}</v>
      </c>
      <c r="Z15">
        <v>14</v>
      </c>
      <c r="AA15" t="s">
        <v>327</v>
      </c>
      <c r="AB15">
        <f>COUNTIF(F:F,AA15)</f>
        <v>2</v>
      </c>
      <c r="AD15">
        <v>14</v>
      </c>
      <c r="AE15">
        <v>151</v>
      </c>
      <c r="AF15">
        <f>COUNTIF(R:R,AE15)</f>
        <v>2</v>
      </c>
    </row>
    <row r="16" spans="1:32">
      <c r="A16">
        <v>7</v>
      </c>
      <c r="B16">
        <v>2</v>
      </c>
      <c r="C16" t="str">
        <f t="shared" ca="1" si="0"/>
        <v>Actor3114m</v>
      </c>
      <c r="D16" t="str">
        <f>IF(ISBLANK(F16),"",
IFERROR(VLOOKUP(F16,[2]ActorTable!$A:$H,MATCH("이름참고",[2]ActorTable!$1:$1,0),0),"캐릭터없음"))</f>
        <v>에이잭</v>
      </c>
      <c r="E16" t="str">
        <f>IF(AND(B16=1,NOT(ISBLANK(F16))),
IF(F16=F17,"같음",""),"")</f>
        <v/>
      </c>
      <c r="F16" t="s">
        <v>465</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303</v>
      </c>
      <c r="U1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v>
      </c>
      <c r="V16" t="str">
        <f t="shared" si="4"/>
        <v>{"dy":7,"sl":2,"id":"Actor1029m","stats":{"tr":3,"trp":6,"str":15,"dex":0,"int":0,"vit":0,"train":0,"wgGr0":0,"wgGr1":0,"wgGr2":0,"wgGr3":18,"wgLk":318}}</v>
      </c>
      <c r="Z16">
        <v>15</v>
      </c>
      <c r="AA16" t="s">
        <v>328</v>
      </c>
      <c r="AB16">
        <f>COUNTIF(F:F,AA16)</f>
        <v>3</v>
      </c>
      <c r="AD16">
        <v>15</v>
      </c>
      <c r="AE16">
        <v>154</v>
      </c>
      <c r="AF16">
        <f>COUNTIF(R:R,AE16)</f>
        <v>2</v>
      </c>
    </row>
    <row r="17" spans="1:32">
      <c r="A17">
        <v>8</v>
      </c>
      <c r="B17">
        <v>1</v>
      </c>
      <c r="C17" t="str">
        <f t="shared" ca="1" si="0"/>
        <v>Actor1108m</v>
      </c>
      <c r="D17" t="str">
        <f>IF(ISBLANK(F17),"",
IFERROR(VLOOKUP(F17,[2]ActorTable!$A:$H,MATCH("이름참고",[2]ActorTable!$1:$1,0),0),"캐릭터없음"))</f>
        <v>간파울</v>
      </c>
      <c r="E17" t="str">
        <f t="shared" si="1"/>
        <v/>
      </c>
      <c r="F17" t="s">
        <v>467</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252</v>
      </c>
      <c r="U1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v>
      </c>
      <c r="V17" t="str">
        <f t="shared" si="4"/>
        <v>{"dy":8,"sl":1,"id":"Actor0201m","stats":{"tr":3,"trp":6,"str":0,"dex":0,"int":15,"vit":0,"train":0,"wgGr0":0,"wgGr1":0,"wgGr2":0,"wgGr3":18,"wgLk":303}}</v>
      </c>
      <c r="Z17">
        <v>16</v>
      </c>
      <c r="AA17" t="s">
        <v>329</v>
      </c>
      <c r="AB17">
        <f>COUNTIF(F:F,AA17)</f>
        <v>2</v>
      </c>
      <c r="AD17">
        <v>16</v>
      </c>
      <c r="AE17">
        <v>157</v>
      </c>
      <c r="AF17">
        <f>COUNTIF(R:R,AE17)</f>
        <v>0</v>
      </c>
    </row>
    <row r="18" spans="1:32">
      <c r="A18">
        <v>8</v>
      </c>
      <c r="B18">
        <v>2</v>
      </c>
      <c r="C18" t="str">
        <f t="shared" ca="1" si="0"/>
        <v>Actor2010m</v>
      </c>
      <c r="D18" t="str">
        <f>IF(ISBLANK(F18),"",
IFERROR(VLOOKUP(F18,[2]ActorTable!$A:$H,MATCH("이름참고",[2]ActorTable!$1:$1,0),0),"캐릭터없음"))</f>
        <v>미네락</v>
      </c>
      <c r="E18" t="str">
        <f t="shared" si="1"/>
        <v/>
      </c>
      <c r="F18" t="s">
        <v>402</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172</v>
      </c>
      <c r="U1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v>
      </c>
      <c r="V18" t="str">
        <f t="shared" si="4"/>
        <v>{"dy":8,"sl":2,"id":"Actor2120m","stats":{"tr":3,"trp":6,"str":0,"dex":15,"int":0,"vit":0,"train":0,"wgGr0":0,"wgGr1":0,"wgGr2":0,"wgGr3":18,"wgLk":208}}</v>
      </c>
      <c r="Z18">
        <v>17</v>
      </c>
      <c r="AA18" t="s">
        <v>330</v>
      </c>
      <c r="AB18">
        <f>COUNTIF(F:F,AA18)</f>
        <v>3</v>
      </c>
      <c r="AD18">
        <v>17</v>
      </c>
      <c r="AE18">
        <v>160</v>
      </c>
      <c r="AF18">
        <f>COUNTIF(R:R,AE18)</f>
        <v>0</v>
      </c>
    </row>
    <row r="19" spans="1:32">
      <c r="A19">
        <v>9</v>
      </c>
      <c r="B19">
        <v>1</v>
      </c>
      <c r="C19" t="str">
        <f t="shared" ca="1" si="0"/>
        <v>Actor1108m</v>
      </c>
      <c r="D19" t="str">
        <f>IF(ISBLANK(F19),"",
IFERROR(VLOOKUP(F19,[2]ActorTable!$A:$H,MATCH("이름참고",[2]ActorTable!$1:$1,0),0),"캐릭터없음"))</f>
        <v>테이슨</v>
      </c>
      <c r="E19" t="str">
        <f t="shared" si="1"/>
        <v/>
      </c>
      <c r="F19" t="s">
        <v>498</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184</v>
      </c>
      <c r="U1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v>
      </c>
      <c r="V19" t="str">
        <f t="shared" si="4"/>
        <v>{"dy":9,"sl":1,"id":"Actor1108m","stats":{"tr":3,"trp":6,"str":0,"dex":8,"int":7,"vit":0,"train":0,"wgGr0":0,"wgGr1":0,"wgGr2":0,"wgGr3":18,"wgLk":272}}</v>
      </c>
      <c r="Z19">
        <v>18</v>
      </c>
      <c r="AA19" t="s">
        <v>331</v>
      </c>
      <c r="AB19">
        <f>COUNTIF(F:F,AA19)</f>
        <v>2</v>
      </c>
      <c r="AD19">
        <v>18</v>
      </c>
      <c r="AE19">
        <v>163</v>
      </c>
      <c r="AF19">
        <f>COUNTIF(R:R,AE19)</f>
        <v>1</v>
      </c>
    </row>
    <row r="20" spans="1:32">
      <c r="A20">
        <v>9</v>
      </c>
      <c r="B20">
        <v>2</v>
      </c>
      <c r="C20" t="str">
        <f t="shared" ca="1" si="0"/>
        <v>Actor0037m</v>
      </c>
      <c r="D20" t="str">
        <f>IF(ISBLANK(F20),"",
IFERROR(VLOOKUP(F20,[2]ActorTable!$A:$H,MATCH("이름참고",[2]ActorTable!$1:$1,0),0),"캐릭터없음"))</f>
        <v>클라크</v>
      </c>
      <c r="E20" t="str">
        <f t="shared" si="1"/>
        <v/>
      </c>
      <c r="F20" t="s">
        <v>497</v>
      </c>
      <c r="G20">
        <v>3</v>
      </c>
      <c r="H20">
        <v>6</v>
      </c>
      <c r="I20">
        <v>15</v>
      </c>
      <c r="J20">
        <v>0</v>
      </c>
      <c r="K20">
        <v>0</v>
      </c>
      <c r="L20">
        <v>0</v>
      </c>
      <c r="M20">
        <v>0</v>
      </c>
      <c r="N20">
        <v>0</v>
      </c>
      <c r="O20">
        <v>0</v>
      </c>
      <c r="P20">
        <v>0</v>
      </c>
      <c r="Q20">
        <v>18</v>
      </c>
      <c r="R20">
        <v>252</v>
      </c>
      <c r="S20" t="str">
        <f>IFERROR(VLOOKUP(R20,[2]WingLookTable!$A:$B,2,0),"캐릭터없음")</f>
        <v>Wing_RedSineFullOtherFast</v>
      </c>
      <c r="T20">
        <f t="shared" ca="1" si="2"/>
        <v>252</v>
      </c>
      <c r="U2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v>
      </c>
      <c r="V20" t="str">
        <f t="shared" si="4"/>
        <v>{"dy":9,"sl":2,"id":"Actor2011m","stats":{"tr":3,"trp":6,"str":15,"dex":0,"int":0,"vit":0,"train":0,"wgGr0":0,"wgGr1":0,"wgGr2":0,"wgGr3":18,"wgLk":252}}</v>
      </c>
      <c r="Z20">
        <v>19</v>
      </c>
      <c r="AA20" t="s">
        <v>332</v>
      </c>
      <c r="AB20">
        <f>COUNTIF(F:F,AA20)</f>
        <v>2</v>
      </c>
      <c r="AD20">
        <v>19</v>
      </c>
      <c r="AE20">
        <v>166</v>
      </c>
      <c r="AF20">
        <f>COUNTIF(R:R,AE20)</f>
        <v>1</v>
      </c>
    </row>
    <row r="21" spans="1:32">
      <c r="A21">
        <v>10</v>
      </c>
      <c r="B21">
        <v>1</v>
      </c>
      <c r="C21" t="str">
        <f t="shared" ca="1" si="0"/>
        <v>Actor3114m</v>
      </c>
      <c r="D21" t="str">
        <f>IF(ISBLANK(F21),"",
IFERROR(VLOOKUP(F21,[2]ActorTable!$A:$H,MATCH("이름참고",[2]ActorTable!$1:$1,0),0),"캐릭터없음"))</f>
        <v>닉스</v>
      </c>
      <c r="E21" t="str">
        <f t="shared" si="1"/>
        <v/>
      </c>
      <c r="F21" t="s">
        <v>365</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220</v>
      </c>
      <c r="U2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v>
      </c>
      <c r="V21" t="str">
        <f t="shared" si="4"/>
        <v>{"dy":10,"sl":1,"id":"Actor1109m","stats":{"tr":3,"trp":6,"str":0,"dex":8,"int":7,"vit":0,"train":0,"wgGr0":0,"wgGr1":0,"wgGr2":0,"wgGr3":18,"wgLk":260}}</v>
      </c>
      <c r="Z21">
        <v>20</v>
      </c>
      <c r="AA21" t="s">
        <v>333</v>
      </c>
      <c r="AB21">
        <f>COUNTIF(F:F,AA21)</f>
        <v>2</v>
      </c>
      <c r="AD21">
        <v>20</v>
      </c>
      <c r="AE21">
        <v>169</v>
      </c>
      <c r="AF21">
        <f>COUNTIF(R:R,AE21)</f>
        <v>1</v>
      </c>
    </row>
    <row r="22" spans="1:32">
      <c r="A22">
        <v>10</v>
      </c>
      <c r="B22">
        <v>2</v>
      </c>
      <c r="C22" t="str">
        <f t="shared" ca="1" si="0"/>
        <v>Actor1108m</v>
      </c>
      <c r="D22" t="str">
        <f>IF(ISBLANK(F22),"",
IFERROR(VLOOKUP(F22,[2]ActorTable!$A:$H,MATCH("이름참고",[2]ActorTable!$1:$1,0),0),"캐릭터없음"))</f>
        <v>헤르윈</v>
      </c>
      <c r="E22" t="str">
        <f t="shared" si="1"/>
        <v/>
      </c>
      <c r="F22" t="s">
        <v>405</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252</v>
      </c>
      <c r="U2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v>
      </c>
      <c r="V22" t="str">
        <f t="shared" si="4"/>
        <v>{"dy":10,"sl":2,"id":"Actor0007m","stats":{"tr":3,"trp":6,"str":8,"dex":0,"int":7,"vit":0,"train":0,"wgGr0":0,"wgGr1":0,"wgGr2":0,"wgGr3":18,"wgLk":244}}</v>
      </c>
      <c r="Z22">
        <v>21</v>
      </c>
      <c r="AA22" t="s">
        <v>334</v>
      </c>
      <c r="AB22">
        <f>COUNTIF(F:F,AA22)</f>
        <v>3</v>
      </c>
      <c r="AD22">
        <v>21</v>
      </c>
      <c r="AE22">
        <v>172</v>
      </c>
      <c r="AF22">
        <f>COUNTIF(R:R,AE22)</f>
        <v>0</v>
      </c>
    </row>
    <row r="23" spans="1:32">
      <c r="A23">
        <v>11</v>
      </c>
      <c r="B23">
        <v>1</v>
      </c>
      <c r="C23" t="str">
        <f t="shared" ca="1" si="0"/>
        <v>Actor0240m</v>
      </c>
      <c r="D23" t="str">
        <f>IF(ISBLANK(F23),"",
IFERROR(VLOOKUP(F23,[2]ActorTable!$A:$H,MATCH("이름참고",[2]ActorTable!$1:$1,0),0),"캐릭터없음"))</f>
        <v>프로토27</v>
      </c>
      <c r="E23" t="str">
        <f t="shared" si="1"/>
        <v/>
      </c>
      <c r="F23" t="s">
        <v>367</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ca="1" si="2"/>
        <v>117</v>
      </c>
      <c r="U2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v>
      </c>
      <c r="V23" t="str">
        <f t="shared" si="4"/>
        <v>{"dy":11,"sl":1,"id":"Actor1216m","stats":{"tr":3,"trp":6,"str":8,"dex":7,"int":0,"vit":0,"train":0,"wgGr0":0,"wgGr1":0,"wgGr2":0,"wgGr3":18,"wgLk":232}}</v>
      </c>
      <c r="Z23">
        <v>22</v>
      </c>
      <c r="AA23" t="s">
        <v>335</v>
      </c>
      <c r="AB23">
        <f>COUNTIF(F:F,AA23)</f>
        <v>3</v>
      </c>
      <c r="AD23">
        <v>22</v>
      </c>
      <c r="AE23">
        <v>175</v>
      </c>
      <c r="AF23">
        <f>COUNTIF(R:R,AE23)</f>
        <v>1</v>
      </c>
    </row>
    <row r="24" spans="1:32">
      <c r="A24">
        <v>11</v>
      </c>
      <c r="B24">
        <v>2</v>
      </c>
      <c r="C24" t="str">
        <f t="shared" ca="1" si="0"/>
        <v>Actor0030m</v>
      </c>
      <c r="D24" t="str">
        <f>IF(ISBLANK(F24),"",
IFERROR(VLOOKUP(F24,[2]ActorTable!$A:$H,MATCH("이름참고",[2]ActorTable!$1:$1,0),0),"캐릭터없음"))</f>
        <v>클라크</v>
      </c>
      <c r="E24" t="str">
        <f t="shared" si="1"/>
        <v/>
      </c>
      <c r="F24" t="s">
        <v>373</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2"/>
        <v>366</v>
      </c>
      <c r="U2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v>
      </c>
      <c r="V24" t="str">
        <f t="shared" si="4"/>
        <v>{"dy":11,"sl":2,"id":"Actor2011m","stats":{"tr":3,"trp":6,"str":0,"dex":7,"int":8,"vit":0,"train":0,"wgGr0":0,"wgGr1":0,"wgGr2":0,"wgGr3":18,"wgLk":240}}</v>
      </c>
      <c r="Z24">
        <v>23</v>
      </c>
      <c r="AA24" t="s">
        <v>336</v>
      </c>
      <c r="AB24">
        <f>COUNTIF(F:F,AA24)</f>
        <v>2</v>
      </c>
      <c r="AD24">
        <v>23</v>
      </c>
      <c r="AE24">
        <v>178</v>
      </c>
      <c r="AF24">
        <f>COUNTIF(R:R,AE24)</f>
        <v>2</v>
      </c>
    </row>
    <row r="25" spans="1:32">
      <c r="A25">
        <v>12</v>
      </c>
      <c r="B25">
        <v>1</v>
      </c>
      <c r="C25" t="str">
        <f t="shared" ca="1" si="0"/>
        <v>Actor2015m</v>
      </c>
      <c r="D25" t="str">
        <f>IF(ISBLANK(F25),"",
IFERROR(VLOOKUP(F25,[2]ActorTable!$A:$H,MATCH("이름참고",[2]ActorTable!$1:$1,0),0),"캐릭터없음"))</f>
        <v>메디아</v>
      </c>
      <c r="E25" t="str">
        <f t="shared" si="1"/>
        <v/>
      </c>
      <c r="F25" t="s">
        <v>530</v>
      </c>
      <c r="G25">
        <v>3</v>
      </c>
      <c r="H25">
        <v>6</v>
      </c>
      <c r="I25">
        <v>8</v>
      </c>
      <c r="J25">
        <v>0</v>
      </c>
      <c r="K25">
        <v>7</v>
      </c>
      <c r="L25">
        <v>0</v>
      </c>
      <c r="M25">
        <v>0</v>
      </c>
      <c r="N25">
        <v>0</v>
      </c>
      <c r="O25">
        <v>0</v>
      </c>
      <c r="P25">
        <v>0</v>
      </c>
      <c r="Q25">
        <v>18</v>
      </c>
      <c r="R25">
        <v>229</v>
      </c>
      <c r="S25" t="str">
        <f>IFERROR(VLOOKUP(R25,[2]WingLookTable!$A:$B,2,0),"캐릭터없음")</f>
        <v>Wing_MultiOtherOtherOtherFast</v>
      </c>
      <c r="T25">
        <f t="shared" ca="1" si="2"/>
        <v>372</v>
      </c>
      <c r="U2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v>
      </c>
      <c r="V25" t="str">
        <f t="shared" si="4"/>
        <v>{"dy":12,"sl":1,"id":"Actor1218m","stats":{"tr":3,"trp":6,"str":8,"dex":0,"int":7,"vit":0,"train":0,"wgGr0":0,"wgGr1":0,"wgGr2":0,"wgGr3":18,"wgLk":229}}</v>
      </c>
      <c r="Z25">
        <v>24</v>
      </c>
      <c r="AA25" t="s">
        <v>337</v>
      </c>
      <c r="AB25">
        <f>COUNTIF(F:F,AA25)</f>
        <v>2</v>
      </c>
      <c r="AD25">
        <v>24</v>
      </c>
      <c r="AE25">
        <v>181</v>
      </c>
      <c r="AF25">
        <f>COUNTIF(R:R,AE25)</f>
        <v>1</v>
      </c>
    </row>
    <row r="26" spans="1:32">
      <c r="A26">
        <v>12</v>
      </c>
      <c r="B26">
        <v>2</v>
      </c>
      <c r="C26" t="str">
        <f t="shared" ca="1" si="0"/>
        <v>Actor0007m</v>
      </c>
      <c r="D26" t="str">
        <f>IF(ISBLANK(F26),"",
IFERROR(VLOOKUP(F26,[2]ActorTable!$A:$H,MATCH("이름참고",[2]ActorTable!$1:$1,0),0),"캐릭터없음"))</f>
        <v>케이저</v>
      </c>
      <c r="E26" t="str">
        <f>IF(AND(B26=1,NOT(ISBLANK(F26))),
IF(F26=F28,"같음",""),"")</f>
        <v/>
      </c>
      <c r="F26" t="s">
        <v>374</v>
      </c>
      <c r="G26">
        <v>3</v>
      </c>
      <c r="H26">
        <v>6</v>
      </c>
      <c r="I26">
        <v>15</v>
      </c>
      <c r="J26">
        <v>0</v>
      </c>
      <c r="K26">
        <v>0</v>
      </c>
      <c r="L26">
        <v>0</v>
      </c>
      <c r="M26">
        <v>0</v>
      </c>
      <c r="N26">
        <v>0</v>
      </c>
      <c r="O26">
        <v>0</v>
      </c>
      <c r="P26">
        <v>0</v>
      </c>
      <c r="Q26">
        <v>18</v>
      </c>
      <c r="R26">
        <v>280</v>
      </c>
      <c r="S26" t="str">
        <f>IFERROR(VLOOKUP(R26,[2]WingLookTable!$A:$B,2,0),"캐릭터없음")</f>
        <v>Wing_YellowFullSineStripeSlow</v>
      </c>
      <c r="T26">
        <f t="shared" ca="1" si="2"/>
        <v>160</v>
      </c>
      <c r="U2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v>
      </c>
      <c r="V26" t="str">
        <f t="shared" si="4"/>
        <v>{"dy":12,"sl":2,"id":"Actor0113m","stats":{"tr":3,"trp":6,"str":15,"dex":0,"int":0,"vit":0,"train":0,"wgGr0":0,"wgGr1":0,"wgGr2":0,"wgGr3":18,"wgLk":280}}</v>
      </c>
      <c r="Z26">
        <v>25</v>
      </c>
      <c r="AA26" t="s">
        <v>338</v>
      </c>
      <c r="AB26">
        <f>COUNTIF(F:F,AA26)</f>
        <v>1</v>
      </c>
      <c r="AD26">
        <v>25</v>
      </c>
      <c r="AE26">
        <v>184</v>
      </c>
      <c r="AF26">
        <f>COUNTIF(R:R,AE26)</f>
        <v>0</v>
      </c>
    </row>
    <row r="27" spans="1:32">
      <c r="A27">
        <v>12</v>
      </c>
      <c r="B27">
        <v>3</v>
      </c>
      <c r="C27" t="str">
        <f t="shared" ref="C27" ca="1" si="9">VLOOKUP(RANDBETWEEN(1,COUNTA(Z:Z)-1),Z:AA,2,0)</f>
        <v>Actor1109m</v>
      </c>
      <c r="D27" t="str">
        <f>IF(ISBLANK(F27),"",
IFERROR(VLOOKUP(F27,[2]ActorTable!$A:$H,MATCH("이름참고",[2]ActorTable!$1:$1,0),0),"캐릭터없음"))</f>
        <v>솔</v>
      </c>
      <c r="E27" t="str">
        <f>IF(AND(B27=1,NOT(ISBLANK(F27))),
IF(F27=F29,"같음",""),"")</f>
        <v/>
      </c>
      <c r="F27" t="s">
        <v>326</v>
      </c>
      <c r="G27">
        <v>3</v>
      </c>
      <c r="H27">
        <v>6</v>
      </c>
      <c r="I27">
        <v>0</v>
      </c>
      <c r="J27">
        <v>0</v>
      </c>
      <c r="K27">
        <v>15</v>
      </c>
      <c r="L27">
        <v>0</v>
      </c>
      <c r="M27">
        <v>0</v>
      </c>
      <c r="N27">
        <v>0</v>
      </c>
      <c r="O27">
        <v>0</v>
      </c>
      <c r="P27">
        <v>0</v>
      </c>
      <c r="Q27">
        <v>18</v>
      </c>
      <c r="R27">
        <v>220</v>
      </c>
      <c r="S27" t="str">
        <f>IFERROR(VLOOKUP(R27,[2]WingLookTable!$A:$B,2,0),"캐릭터없음")</f>
        <v>Wing_GreenPatternPatternFullSlow</v>
      </c>
      <c r="T27">
        <f t="shared" ref="T27" ca="1" si="10">VLOOKUP(RANDBETWEEN(1,COUNTA(AD:AD)-1),AD:AE,2,0)</f>
        <v>363</v>
      </c>
      <c r="U27" t="str">
        <f t="shared" ref="U27" ca="1" si="11">IF(ROW()=2,V27,OFFSET(U27,-1,0)&amp;IF(LEN(V27)=0,"",","&amp;V27))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v>
      </c>
      <c r="V27" t="str">
        <f t="shared" ref="V27" si="12">"{"""&amp;A$1&amp;""":"&amp;A27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{"dy":12,"sl":3,"id":"Actor2015m","stats":{"tr":3,"trp":6,"str":0,"dex":0,"int":15,"vit":0,"train":0,"wgGr0":0,"wgGr1":0,"wgGr2":0,"wgGr3":18,"wgLk":220}}</v>
      </c>
      <c r="Z27">
        <v>26</v>
      </c>
      <c r="AA27" t="s">
        <v>339</v>
      </c>
      <c r="AB27">
        <f>COUNTIF(F:F,AA27)</f>
        <v>3</v>
      </c>
      <c r="AD27">
        <v>26</v>
      </c>
      <c r="AE27">
        <v>187</v>
      </c>
      <c r="AF27">
        <f>COUNTIF(R:R,AE27)</f>
        <v>0</v>
      </c>
    </row>
    <row r="28" spans="1:32">
      <c r="A28">
        <v>13</v>
      </c>
      <c r="B28">
        <v>1</v>
      </c>
      <c r="C28" t="str">
        <f t="shared" ca="1" si="0"/>
        <v>Actor0201m</v>
      </c>
      <c r="D28" t="str">
        <f>IF(ISBLANK(F28),"",
IFERROR(VLOOKUP(F28,[2]ActorTable!$A:$H,MATCH("이름참고",[2]ActorTable!$1:$1,0),0),"캐릭터없음"))</f>
        <v>오비우스</v>
      </c>
      <c r="E28" t="str">
        <f t="shared" si="1"/>
        <v/>
      </c>
      <c r="F28" t="s">
        <v>351</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315</v>
      </c>
      <c r="U2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v>
      </c>
      <c r="V28" t="str">
        <f t="shared" si="4"/>
        <v>{"dy":13,"sl":1,"id":"Actor1141m","stats":{"tr":3,"trp":6,"str":10,"dex":5,"int":0,"vit":0,"train":0,"wgGr0":0,"wgGr1":0,"wgGr2":0,"wgGr3":18,"wgLk":211}}</v>
      </c>
      <c r="Z28">
        <v>27</v>
      </c>
      <c r="AA28" t="s">
        <v>340</v>
      </c>
      <c r="AB28">
        <f>COUNTIF(F:F,AA28)</f>
        <v>3</v>
      </c>
      <c r="AD28">
        <v>27</v>
      </c>
      <c r="AE28">
        <v>190</v>
      </c>
      <c r="AF28">
        <f>COUNTIF(R:R,AE28)</f>
        <v>1</v>
      </c>
    </row>
    <row r="29" spans="1:32">
      <c r="A29">
        <v>13</v>
      </c>
      <c r="B29">
        <v>2</v>
      </c>
      <c r="C29" t="str">
        <f t="shared" ca="1" si="0"/>
        <v>Actor1218m</v>
      </c>
      <c r="D29" t="str">
        <f>IF(ISBLANK(F29),"",
IFERROR(VLOOKUP(F29,[2]ActorTable!$A:$H,MATCH("이름참고",[2]ActorTable!$1:$1,0),0),"캐릭터없음"))</f>
        <v>튤린</v>
      </c>
      <c r="E29" t="str">
        <f t="shared" si="1"/>
        <v/>
      </c>
      <c r="F29" t="s">
        <v>391</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133</v>
      </c>
      <c r="U2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v>
      </c>
      <c r="V29" t="str">
        <f t="shared" si="4"/>
        <v>{"dy":13,"sl":2,"id":"Actor0037m","stats":{"tr":3,"trp":6,"str":10,"dex":0,"int":5,"vit":0,"train":0,"wgGr0":0,"wgGr1":0,"wgGr2":0,"wgGr3":18,"wgLk":190}}</v>
      </c>
      <c r="Z29">
        <v>28</v>
      </c>
      <c r="AA29" t="s">
        <v>341</v>
      </c>
      <c r="AB29">
        <f>COUNTIF(F:F,AA29)</f>
        <v>2</v>
      </c>
      <c r="AD29">
        <v>28</v>
      </c>
      <c r="AE29">
        <v>193</v>
      </c>
      <c r="AF29">
        <f>COUNTIF(R:R,AE29)</f>
        <v>1</v>
      </c>
    </row>
    <row r="30" spans="1:32">
      <c r="A30">
        <v>14</v>
      </c>
      <c r="B30">
        <v>1</v>
      </c>
      <c r="C30" t="str">
        <f t="shared" ca="1" si="0"/>
        <v>Actor2011m</v>
      </c>
      <c r="D30" t="str">
        <f>IF(ISBLANK(F30),"",
IFERROR(VLOOKUP(F30,[2]ActorTable!$A:$H,MATCH("이름참고",[2]ActorTable!$1:$1,0),0),"캐릭터없음"))</f>
        <v>슬로니카</v>
      </c>
      <c r="E30" t="str">
        <f t="shared" si="1"/>
        <v/>
      </c>
      <c r="F30" t="s">
        <v>364</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193</v>
      </c>
      <c r="U3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v>
      </c>
      <c r="V30" t="str">
        <f t="shared" si="4"/>
        <v>{"dy":14,"sl":1,"id":"Actor3114m","stats":{"tr":3,"trp":6,"str":0,"dex":0,"int":15,"vit":0,"train":0,"wgGr0":0,"wgGr1":0,"wgGr2":0,"wgGr3":18,"wgLk":166}}</v>
      </c>
      <c r="Z30">
        <v>29</v>
      </c>
      <c r="AA30" t="s">
        <v>342</v>
      </c>
      <c r="AB30">
        <f>COUNTIF(F:F,AA30)</f>
        <v>2</v>
      </c>
      <c r="AD30">
        <v>29</v>
      </c>
      <c r="AE30">
        <v>196</v>
      </c>
      <c r="AF30">
        <f>COUNTIF(R:R,AE30)</f>
        <v>1</v>
      </c>
    </row>
    <row r="31" spans="1:32">
      <c r="A31">
        <v>14</v>
      </c>
      <c r="B31">
        <v>2</v>
      </c>
      <c r="C31" t="str">
        <f t="shared" ca="1" si="0"/>
        <v>Actor0037m</v>
      </c>
      <c r="D31" t="str">
        <f>IF(ISBLANK(F31),"",
IFERROR(VLOOKUP(F31,[2]ActorTable!$A:$H,MATCH("이름참고",[2]ActorTable!$1:$1,0),0),"캐릭터없음"))</f>
        <v>도스로프</v>
      </c>
      <c r="E31" t="str">
        <f t="shared" si="1"/>
        <v/>
      </c>
      <c r="F31" t="s">
        <v>404</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181</v>
      </c>
      <c r="U3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v>
      </c>
      <c r="V31" t="str">
        <f t="shared" si="4"/>
        <v>{"dy":14,"sl":2,"id":"Actor0030m","stats":{"tr":3,"trp":6,"str":8,"dex":0,"int":7,"vit":0,"train":0,"wgGr0":0,"wgGr1":0,"wgGr2":0,"wgGr3":18,"wgLk":181}}</v>
      </c>
      <c r="Z31">
        <v>30</v>
      </c>
      <c r="AA31" t="s">
        <v>343</v>
      </c>
      <c r="AB31">
        <f>COUNTIF(F:F,AA31)</f>
        <v>3</v>
      </c>
      <c r="AD31">
        <v>30</v>
      </c>
      <c r="AE31">
        <v>199</v>
      </c>
      <c r="AF31">
        <f>COUNTIF(R:R,AE31)</f>
        <v>1</v>
      </c>
    </row>
    <row r="32" spans="1:32">
      <c r="A32">
        <v>15</v>
      </c>
      <c r="B32">
        <v>1</v>
      </c>
      <c r="C32" t="str">
        <f t="shared" ca="1" si="0"/>
        <v>Actor1039m</v>
      </c>
      <c r="D32" t="str">
        <f>IF(ISBLANK(F32),"",
IFERROR(VLOOKUP(F32,[2]ActorTable!$A:$H,MATCH("이름참고",[2]ActorTable!$1:$1,0),0),"캐릭터없음"))</f>
        <v>니엘</v>
      </c>
      <c r="E32" t="str">
        <f t="shared" si="1"/>
        <v/>
      </c>
      <c r="F32" t="s">
        <v>362</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214</v>
      </c>
      <c r="U3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v>
      </c>
      <c r="V32" t="str">
        <f t="shared" si="4"/>
        <v>{"dy":15,"sl":1,"id":"Actor2238m","stats":{"tr":3,"trp":6,"str":5,"dex":5,"int":5,"vit":0,"train":0,"wgGr0":0,"wgGr1":0,"wgGr2":0,"wgGr3":18,"wgLk":125}}</v>
      </c>
      <c r="Z32">
        <v>31</v>
      </c>
      <c r="AA32" t="s">
        <v>531</v>
      </c>
      <c r="AB32">
        <f>COUNTIF(F:F,AA32)</f>
        <v>2</v>
      </c>
      <c r="AD32">
        <v>31</v>
      </c>
      <c r="AE32">
        <v>202</v>
      </c>
      <c r="AF32">
        <f>COUNTIF(R:R,AE32)</f>
        <v>0</v>
      </c>
    </row>
    <row r="33" spans="1:32">
      <c r="A33">
        <v>15</v>
      </c>
      <c r="B33">
        <v>2</v>
      </c>
      <c r="C33" t="str">
        <f t="shared" ca="1" si="0"/>
        <v>Actor2120m</v>
      </c>
      <c r="D33" t="str">
        <f>IF(ISBLANK(F33),"",
IFERROR(VLOOKUP(F33,[2]ActorTable!$A:$H,MATCH("이름참고",[2]ActorTable!$1:$1,0),0),"캐릭터없음"))</f>
        <v>무테이</v>
      </c>
      <c r="E33" t="str">
        <f>IF(AND(B33=1,NOT(ISBLANK(F33))),
IF(F33=F34,"같음",""),"")</f>
        <v/>
      </c>
      <c r="F33" t="s">
        <v>371</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190</v>
      </c>
      <c r="U3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v>
      </c>
      <c r="V33" t="str">
        <f t="shared" si="4"/>
        <v>{"dy":15,"sl":2,"id":"Actor3021m","stats":{"tr":3,"trp":6,"str":10,"dex":5,"int":0,"vit":0,"train":0,"wgGr0":0,"wgGr1":0,"wgGr2":0,"wgGr3":18,"wgLk":141}}</v>
      </c>
      <c r="AD33">
        <v>32</v>
      </c>
      <c r="AE33">
        <v>205</v>
      </c>
      <c r="AF33">
        <f>COUNTIF(R:R,AE33)</f>
        <v>0</v>
      </c>
    </row>
    <row r="34" spans="1:32">
      <c r="A34">
        <v>16</v>
      </c>
      <c r="B34">
        <v>1</v>
      </c>
      <c r="C34" t="str">
        <f t="shared" ca="1" si="0"/>
        <v>Actor0201m</v>
      </c>
      <c r="D34" t="str">
        <f>IF(ISBLANK(F34),"",
IFERROR(VLOOKUP(F34,[2]ActorTable!$A:$H,MATCH("이름참고",[2]ActorTable!$1:$1,0),0),"캐릭터없음"))</f>
        <v>원더</v>
      </c>
      <c r="E34" t="str">
        <f t="shared" si="1"/>
        <v/>
      </c>
      <c r="F34" t="s">
        <v>366</v>
      </c>
      <c r="G34">
        <v>3</v>
      </c>
      <c r="H34">
        <v>6</v>
      </c>
      <c r="I34">
        <v>5</v>
      </c>
      <c r="J34">
        <v>5</v>
      </c>
      <c r="K34">
        <v>5</v>
      </c>
      <c r="L34">
        <v>0</v>
      </c>
      <c r="M34">
        <v>0</v>
      </c>
      <c r="N34">
        <v>0</v>
      </c>
      <c r="O34">
        <v>0</v>
      </c>
      <c r="P34">
        <v>0</v>
      </c>
      <c r="Q34">
        <v>18</v>
      </c>
      <c r="R34">
        <v>226</v>
      </c>
      <c r="S34" t="str">
        <f>IFERROR(VLOOKUP(R34,[2]WingLookTable!$A:$B,2,0),"캐릭터없음")</f>
        <v>Wing_MultiOtherNoiseFullFast</v>
      </c>
      <c r="T34">
        <f t="shared" ca="1" si="2"/>
        <v>288</v>
      </c>
      <c r="U3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v>
      </c>
      <c r="V34" t="str">
        <f t="shared" si="4"/>
        <v>{"dy":16,"sl":1,"id":"Actor2128m","stats":{"tr":3,"trp":6,"str":5,"dex":5,"int":5,"vit":0,"train":0,"wgGr0":0,"wgGr1":0,"wgGr2":0,"wgGr3":18,"wgLk":226}}</v>
      </c>
      <c r="AD34">
        <v>33</v>
      </c>
      <c r="AE34">
        <v>208</v>
      </c>
      <c r="AF34">
        <f>COUNTIF(R:R,AE34)</f>
        <v>1</v>
      </c>
    </row>
    <row r="35" spans="1:32">
      <c r="A35">
        <v>16</v>
      </c>
      <c r="B35">
        <v>2</v>
      </c>
      <c r="C35" t="str">
        <f t="shared" ref="C35:C67" ca="1" si="13">VLOOKUP(RANDBETWEEN(1,COUNTA(Z:Z)-1),Z:AA,2,0)</f>
        <v>Actor3114m</v>
      </c>
      <c r="D35" t="str">
        <f>IF(ISBLANK(F35),"",
IFERROR(VLOOKUP(F35,[2]ActorTable!$A:$H,MATCH("이름참고",[2]ActorTable!$1:$1,0),0),"캐릭터없음"))</f>
        <v>러센트</v>
      </c>
      <c r="E35" t="str">
        <f t="shared" si="1"/>
        <v/>
      </c>
      <c r="F35" t="s">
        <v>398</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7" ca="1" si="14">VLOOKUP(RANDBETWEEN(1,COUNTA(AD:AD)-1),AD:AE,2,0)</f>
        <v>181</v>
      </c>
      <c r="U3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v>
      </c>
      <c r="V35" t="str">
        <f t="shared" si="4"/>
        <v>{"dy":16,"sl":2,"id":"Actor0024m","stats":{"tr":3,"trp":6,"str":0,"dex":5,"int":10,"vit":0,"train":0,"wgGr0":0,"wgGr1":0,"wgGr2":0,"wgGr3":18,"wgLk":288}}</v>
      </c>
      <c r="AD35">
        <v>34</v>
      </c>
      <c r="AE35">
        <v>211</v>
      </c>
      <c r="AF35">
        <f>COUNTIF(R:R,AE35)</f>
        <v>1</v>
      </c>
    </row>
    <row r="36" spans="1:32">
      <c r="A36">
        <v>17</v>
      </c>
      <c r="B36">
        <v>1</v>
      </c>
      <c r="C36" t="str">
        <f t="shared" ca="1" si="13"/>
        <v>Actor0030m</v>
      </c>
      <c r="D36" t="str">
        <f>IF(ISBLANK(F36),"",
IFERROR(VLOOKUP(F36,[2]ActorTable!$A:$H,MATCH("이름참고",[2]ActorTable!$1:$1,0),0),"캐릭터없음"))</f>
        <v>베이</v>
      </c>
      <c r="E36" t="str">
        <f t="shared" si="1"/>
        <v/>
      </c>
      <c r="F36" t="s">
        <v>317</v>
      </c>
      <c r="G36">
        <v>3</v>
      </c>
      <c r="H36">
        <v>6</v>
      </c>
      <c r="I36">
        <v>0</v>
      </c>
      <c r="J36">
        <v>0</v>
      </c>
      <c r="K36">
        <v>15</v>
      </c>
      <c r="L36">
        <v>0</v>
      </c>
      <c r="M36">
        <v>0</v>
      </c>
      <c r="N36">
        <v>0</v>
      </c>
      <c r="O36">
        <v>0</v>
      </c>
      <c r="P36">
        <v>0</v>
      </c>
      <c r="Q36">
        <v>18</v>
      </c>
      <c r="R36">
        <v>133</v>
      </c>
      <c r="S36" t="str">
        <f>IFERROR(VLOOKUP(R36,[2]WingLookTable!$A:$B,2,0),"캐릭터없음")</f>
        <v>Wing_CyanSineOtherFullFast</v>
      </c>
      <c r="T36">
        <f t="shared" ca="1" si="14"/>
        <v>309</v>
      </c>
      <c r="U3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v>
      </c>
      <c r="V36" t="str">
        <f t="shared" ref="V36:V67" si="15">"{"""&amp;A$1&amp;""":"&amp;A36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{"dy":17,"sl":1,"id":"Actor0104m","stats":{"tr":3,"trp":6,"str":0,"dex":0,"int":15,"vit":0,"train":0,"wgGr0":0,"wgGr1":0,"wgGr2":0,"wgGr3":18,"wgLk":133}}</v>
      </c>
      <c r="AD36">
        <v>35</v>
      </c>
      <c r="AE36">
        <v>214</v>
      </c>
      <c r="AF36">
        <f>COUNTIF(R:R,AE36)</f>
        <v>0</v>
      </c>
    </row>
    <row r="37" spans="1:32">
      <c r="A37">
        <v>17</v>
      </c>
      <c r="B37">
        <v>2</v>
      </c>
      <c r="C37" t="str">
        <f t="shared" ca="1" si="13"/>
        <v>Actor0037m</v>
      </c>
      <c r="D37" t="str">
        <f>IF(ISBLANK(F37),"",
IFERROR(VLOOKUP(F37,[2]ActorTable!$A:$H,MATCH("이름참고",[2]ActorTable!$1:$1,0),0),"캐릭터없음"))</f>
        <v>소하</v>
      </c>
      <c r="E37" t="str">
        <f t="shared" si="1"/>
        <v/>
      </c>
      <c r="F37" t="s">
        <v>532</v>
      </c>
      <c r="G37">
        <v>3</v>
      </c>
      <c r="H37">
        <v>6</v>
      </c>
      <c r="I37">
        <v>0</v>
      </c>
      <c r="J37">
        <v>0</v>
      </c>
      <c r="K37">
        <v>10</v>
      </c>
      <c r="L37">
        <v>5</v>
      </c>
      <c r="M37">
        <v>0</v>
      </c>
      <c r="N37">
        <v>0</v>
      </c>
      <c r="O37">
        <v>0</v>
      </c>
      <c r="P37">
        <v>0</v>
      </c>
      <c r="Q37">
        <v>18</v>
      </c>
      <c r="R37">
        <v>366</v>
      </c>
      <c r="S37" t="str">
        <f>IFERROR(VLOOKUP(R37,[2]WingLookTable!$A:$B,2,0),"캐릭터없음")</f>
        <v>Wing_RedNoiseNoiseOtherFast</v>
      </c>
      <c r="T37">
        <f t="shared" ca="1" si="14"/>
        <v>125</v>
      </c>
      <c r="U3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v>
      </c>
      <c r="V37" t="str">
        <f t="shared" si="15"/>
        <v>{"dy":17,"sl":2,"id":"Actor1002m","stats":{"tr":3,"trp":6,"str":0,"dex":0,"int":10,"vit":5,"train":0,"wgGr0":0,"wgGr1":0,"wgGr2":0,"wgGr3":18,"wgLk":366}}</v>
      </c>
      <c r="AD37">
        <v>36</v>
      </c>
      <c r="AE37">
        <v>217</v>
      </c>
      <c r="AF37">
        <f>COUNTIF(R:R,AE37)</f>
        <v>0</v>
      </c>
    </row>
    <row r="38" spans="1:32">
      <c r="A38">
        <v>18</v>
      </c>
      <c r="B38">
        <v>1</v>
      </c>
      <c r="C38" t="str">
        <f t="shared" ca="1" si="13"/>
        <v>Actor2238m</v>
      </c>
      <c r="D38" t="str">
        <f>IF(ISBLANK(F38),"",
IFERROR(VLOOKUP(F38,[2]ActorTable!$A:$H,MATCH("이름참고",[2]ActorTable!$1:$1,0),0),"캐릭터없음"))</f>
        <v>메디아</v>
      </c>
      <c r="E38" t="str">
        <f t="shared" si="1"/>
        <v/>
      </c>
      <c r="F38" t="s">
        <v>530</v>
      </c>
      <c r="G38">
        <v>3</v>
      </c>
      <c r="H38">
        <v>6</v>
      </c>
      <c r="I38">
        <v>15</v>
      </c>
      <c r="J38">
        <v>0</v>
      </c>
      <c r="K38">
        <v>0</v>
      </c>
      <c r="L38">
        <v>0</v>
      </c>
      <c r="M38">
        <v>0</v>
      </c>
      <c r="N38">
        <v>0</v>
      </c>
      <c r="O38">
        <v>0</v>
      </c>
      <c r="P38">
        <v>0</v>
      </c>
      <c r="Q38">
        <v>18</v>
      </c>
      <c r="R38">
        <v>178</v>
      </c>
      <c r="S38" t="str">
        <f>IFERROR(VLOOKUP(R38,[2]WingLookTable!$A:$B,2,0),"캐릭터없음")</f>
        <v>Wing_DustMultiSineSineFullFast</v>
      </c>
      <c r="T38">
        <f t="shared" ca="1" si="14"/>
        <v>117</v>
      </c>
      <c r="U3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v>
      </c>
      <c r="V38" t="str">
        <f t="shared" si="15"/>
        <v>{"dy":18,"sl":1,"id":"Actor1218m","stats":{"tr":3,"trp":6,"str":15,"dex":0,"int":0,"vit":0,"train":0,"wgGr0":0,"wgGr1":0,"wgGr2":0,"wgGr3":18,"wgLk":178}}</v>
      </c>
      <c r="AD38">
        <v>37</v>
      </c>
      <c r="AE38">
        <v>220</v>
      </c>
      <c r="AF38">
        <f>COUNTIF(R:R,AE38)</f>
        <v>1</v>
      </c>
    </row>
    <row r="39" spans="1:32">
      <c r="A39">
        <v>18</v>
      </c>
      <c r="B39">
        <v>2</v>
      </c>
      <c r="C39" t="str">
        <f t="shared" ca="1" si="13"/>
        <v>Actor2010m</v>
      </c>
      <c r="D39" t="str">
        <f>IF(ISBLANK(F39),"",
IFERROR(VLOOKUP(F39,[2]ActorTable!$A:$H,MATCH("이름참고",[2]ActorTable!$1:$1,0),0),"캐릭터없음"))</f>
        <v>튤린</v>
      </c>
      <c r="E39" t="str">
        <f>IF(AND(B39=1,NOT(ISBLANK(F39))),
IF(F39=F40,"같음",""),"")</f>
        <v/>
      </c>
      <c r="F39" t="s">
        <v>391</v>
      </c>
      <c r="G39">
        <v>3</v>
      </c>
      <c r="H39">
        <v>6</v>
      </c>
      <c r="I39">
        <v>5</v>
      </c>
      <c r="J39">
        <v>0</v>
      </c>
      <c r="K39">
        <v>10</v>
      </c>
      <c r="L39">
        <v>0</v>
      </c>
      <c r="M39">
        <v>0</v>
      </c>
      <c r="N39">
        <v>0</v>
      </c>
      <c r="O39">
        <v>0</v>
      </c>
      <c r="P39">
        <v>0</v>
      </c>
      <c r="Q39">
        <v>18</v>
      </c>
      <c r="R39">
        <v>154</v>
      </c>
      <c r="S39" t="str">
        <f>IFERROR(VLOOKUP(R39,[2]WingLookTable!$A:$B,2,0),"캐릭터없음")</f>
        <v>Wing_DustFireSinePatternFullSlow</v>
      </c>
      <c r="T39">
        <f t="shared" ca="1" si="14"/>
        <v>196</v>
      </c>
      <c r="U3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v>
      </c>
      <c r="V39" t="str">
        <f t="shared" si="15"/>
        <v>{"dy":18,"sl":2,"id":"Actor0037m","stats":{"tr":3,"trp":6,"str":5,"dex":0,"int":10,"vit":0,"train":0,"wgGr0":0,"wgGr1":0,"wgGr2":0,"wgGr3":18,"wgLk":154}}</v>
      </c>
      <c r="AD39">
        <v>38</v>
      </c>
      <c r="AE39">
        <v>223</v>
      </c>
      <c r="AF39">
        <f>COUNTIF(R:R,AE39)</f>
        <v>0</v>
      </c>
    </row>
    <row r="40" spans="1:32">
      <c r="A40">
        <v>19</v>
      </c>
      <c r="B40">
        <v>1</v>
      </c>
      <c r="C40" t="str">
        <f t="shared" ca="1" si="13"/>
        <v>Actor3117m</v>
      </c>
      <c r="D40" t="str">
        <f>IF(ISBLANK(F40),"",
IFERROR(VLOOKUP(F40,[2]ActorTable!$A:$H,MATCH("이름참고",[2]ActorTable!$1:$1,0),0),"캐릭터없음"))</f>
        <v>클레타</v>
      </c>
      <c r="E40" t="str">
        <f t="shared" ref="E40:E67" si="16">IF(AND(B40=1,NOT(ISBLANK(F40))),
IF(F40=F41,"같음",""),"")</f>
        <v/>
      </c>
      <c r="F40" t="s">
        <v>361</v>
      </c>
      <c r="G40">
        <v>3</v>
      </c>
      <c r="H40">
        <v>6</v>
      </c>
      <c r="I40">
        <v>0</v>
      </c>
      <c r="J40">
        <v>15</v>
      </c>
      <c r="K40">
        <v>0</v>
      </c>
      <c r="L40">
        <v>0</v>
      </c>
      <c r="M40">
        <v>0</v>
      </c>
      <c r="N40">
        <v>0</v>
      </c>
      <c r="O40">
        <v>0</v>
      </c>
      <c r="P40">
        <v>0</v>
      </c>
      <c r="Q40">
        <v>18</v>
      </c>
      <c r="R40">
        <v>105</v>
      </c>
      <c r="S40" t="str">
        <f>IFERROR(VLOOKUP(R40,[2]WingLookTable!$A:$B,2,0),"캐릭터없음")</f>
        <v>Wing_BlueNoisePatternFullFast</v>
      </c>
      <c r="T40">
        <f t="shared" ca="1" si="14"/>
        <v>217</v>
      </c>
      <c r="U4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v>
      </c>
      <c r="V40" t="str">
        <f t="shared" si="15"/>
        <v>{"dy":19,"sl":1,"id":"Actor0240m","stats":{"tr":3,"trp":6,"str":0,"dex":15,"int":0,"vit":0,"train":0,"wgGr0":0,"wgGr1":0,"wgGr2":0,"wgGr3":18,"wgLk":105}}</v>
      </c>
      <c r="AD40">
        <v>39</v>
      </c>
      <c r="AE40">
        <v>226</v>
      </c>
      <c r="AF40">
        <f>COUNTIF(R:R,AE40)</f>
        <v>1</v>
      </c>
    </row>
    <row r="41" spans="1:32">
      <c r="A41">
        <v>19</v>
      </c>
      <c r="B41">
        <v>2</v>
      </c>
      <c r="C41" t="str">
        <f t="shared" ca="1" si="13"/>
        <v>Actor0007m</v>
      </c>
      <c r="D41" t="str">
        <f>IF(ISBLANK(F41),"",
IFERROR(VLOOKUP(F41,[2]ActorTable!$A:$H,MATCH("이름참고",[2]ActorTable!$1:$1,0),0),"캐릭터없음"))</f>
        <v>닉스</v>
      </c>
      <c r="E41" t="str">
        <f>IF(AND(B41=1,NOT(ISBLANK(F41))),
IF(F41=F43,"같음",""),"")</f>
        <v/>
      </c>
      <c r="F41" t="s">
        <v>533</v>
      </c>
      <c r="G41">
        <v>3</v>
      </c>
      <c r="H41">
        <v>6</v>
      </c>
      <c r="I41">
        <v>0</v>
      </c>
      <c r="J41">
        <v>0</v>
      </c>
      <c r="K41">
        <v>15</v>
      </c>
      <c r="L41">
        <v>0</v>
      </c>
      <c r="M41">
        <v>0</v>
      </c>
      <c r="N41">
        <v>0</v>
      </c>
      <c r="O41">
        <v>0</v>
      </c>
      <c r="P41">
        <v>0</v>
      </c>
      <c r="Q41">
        <v>18</v>
      </c>
      <c r="R41">
        <v>151</v>
      </c>
      <c r="S41" t="str">
        <f>IFERROR(VLOOKUP(R41,[2]WingLookTable!$A:$B,2,0),"캐릭터없음")</f>
        <v>Wing_DustCyanSineOtherFullFast</v>
      </c>
      <c r="T41">
        <f t="shared" ca="1" si="14"/>
        <v>352</v>
      </c>
      <c r="U4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v>
      </c>
      <c r="V41" t="str">
        <f t="shared" si="15"/>
        <v>{"dy":19,"sl":2,"id":"Actor1109m","stats":{"tr":3,"trp":6,"str":0,"dex":0,"int":15,"vit":0,"train":0,"wgGr0":0,"wgGr1":0,"wgGr2":0,"wgGr3":18,"wgLk":151}}</v>
      </c>
      <c r="AD41">
        <v>40</v>
      </c>
      <c r="AE41">
        <v>229</v>
      </c>
      <c r="AF41">
        <f>COUNTIF(R:R,AE41)</f>
        <v>1</v>
      </c>
    </row>
    <row r="42" spans="1:32">
      <c r="A42">
        <v>19</v>
      </c>
      <c r="B42">
        <v>3</v>
      </c>
      <c r="C42" t="str">
        <f t="shared" ref="C42" ca="1" si="17">VLOOKUP(RANDBETWEEN(1,COUNTA(Z:Z)-1),Z:AA,2,0)</f>
        <v>Actor1216m</v>
      </c>
      <c r="D42" t="str">
        <f>IF(ISBLANK(F42),"",
IFERROR(VLOOKUP(F42,[2]ActorTable!$A:$H,MATCH("이름참고",[2]ActorTable!$1:$1,0),0),"캐릭터없음"))</f>
        <v>딘즈</v>
      </c>
      <c r="E42" t="str">
        <f>IF(AND(B42=1,NOT(ISBLANK(F42))),
IF(F42=F44,"같음",""),"")</f>
        <v/>
      </c>
      <c r="F42" t="s">
        <v>534</v>
      </c>
      <c r="G42">
        <v>3</v>
      </c>
      <c r="H42">
        <v>6</v>
      </c>
      <c r="I42">
        <v>0</v>
      </c>
      <c r="J42">
        <v>0</v>
      </c>
      <c r="K42">
        <v>15</v>
      </c>
      <c r="L42">
        <v>0</v>
      </c>
      <c r="M42">
        <v>0</v>
      </c>
      <c r="N42">
        <v>0</v>
      </c>
      <c r="O42">
        <v>0</v>
      </c>
      <c r="P42">
        <v>0</v>
      </c>
      <c r="Q42">
        <v>18</v>
      </c>
      <c r="R42">
        <v>306</v>
      </c>
      <c r="S42" t="str">
        <f>IFERROR(VLOOKUP(R42,[2]WingLookTable!$A:$B,2,0),"캐릭터없음")</f>
        <v>Wing_DustGreenSineOtherOtherFast</v>
      </c>
      <c r="T42">
        <f t="shared" ref="T42" ca="1" si="18">VLOOKUP(RANDBETWEEN(1,COUNTA(AD:AD)-1),AD:AE,2,0)</f>
        <v>236</v>
      </c>
      <c r="U42" t="str">
        <f t="shared" ref="U42" ca="1" si="19">IF(ROW()=2,V42,OFFSET(U42,-1,0)&amp;IF(LEN(V42)=0,"",","&amp;V42))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v>
      </c>
      <c r="V42" t="str">
        <f t="shared" ref="V42" si="20">"{"""&amp;A$1&amp;""":"&amp;A42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{"dy":19,"sl":3,"id":"Actor3022m","stats":{"tr":3,"trp":6,"str":0,"dex":0,"int":15,"vit":0,"train":0,"wgGr0":0,"wgGr1":0,"wgGr2":0,"wgGr3":18,"wgLk":306}}</v>
      </c>
      <c r="AD42">
        <v>41</v>
      </c>
      <c r="AE42">
        <v>232</v>
      </c>
      <c r="AF42">
        <f>COUNTIF(R:R,AE42)</f>
        <v>1</v>
      </c>
    </row>
    <row r="43" spans="1:32">
      <c r="A43">
        <v>20</v>
      </c>
      <c r="B43">
        <v>1</v>
      </c>
      <c r="C43" t="str">
        <f t="shared" ca="1" si="13"/>
        <v>Actor3117m</v>
      </c>
      <c r="D43" t="str">
        <f>IF(ISBLANK(F43),"",
IFERROR(VLOOKUP(F43,[2]ActorTable!$A:$H,MATCH("이름참고",[2]ActorTable!$1:$1,0),0),"캐릭터없음"))</f>
        <v>카츄진</v>
      </c>
      <c r="E43" t="str">
        <f t="shared" si="16"/>
        <v/>
      </c>
      <c r="F43" t="s">
        <v>356</v>
      </c>
      <c r="G43">
        <v>3</v>
      </c>
      <c r="H43">
        <v>6</v>
      </c>
      <c r="I43">
        <v>0</v>
      </c>
      <c r="J43">
        <v>0</v>
      </c>
      <c r="K43">
        <v>15</v>
      </c>
      <c r="L43">
        <v>0</v>
      </c>
      <c r="M43">
        <v>0</v>
      </c>
      <c r="N43">
        <v>0</v>
      </c>
      <c r="O43">
        <v>0</v>
      </c>
      <c r="P43">
        <v>0</v>
      </c>
      <c r="Q43">
        <v>18</v>
      </c>
      <c r="R43">
        <v>236</v>
      </c>
      <c r="S43" t="str">
        <f>IFERROR(VLOOKUP(R43,[2]WingLookTable!$A:$B,2,0),"캐릭터없음")</f>
        <v>Wing_MultiPatternNoiseStripeFast</v>
      </c>
      <c r="T43">
        <f t="shared" ca="1" si="14"/>
        <v>154</v>
      </c>
      <c r="U4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v>
      </c>
      <c r="V43" t="str">
        <f t="shared" si="15"/>
        <v>{"dy":20,"sl":1,"id":"Actor3117m","stats":{"tr":3,"trp":6,"str":0,"dex":0,"int":15,"vit":0,"train":0,"wgGr0":0,"wgGr1":0,"wgGr2":0,"wgGr3":18,"wgLk":236}}</v>
      </c>
      <c r="AD43">
        <v>42</v>
      </c>
      <c r="AE43">
        <v>236</v>
      </c>
      <c r="AF43">
        <f>COUNTIF(R:R,AE43)</f>
        <v>1</v>
      </c>
    </row>
    <row r="44" spans="1:32">
      <c r="A44">
        <v>20</v>
      </c>
      <c r="B44">
        <v>2</v>
      </c>
      <c r="C44" t="str">
        <f t="shared" ca="1" si="13"/>
        <v>Actor0113m</v>
      </c>
      <c r="D44" t="str">
        <f>IF(ISBLANK(F44),"",
IFERROR(VLOOKUP(F44,[2]ActorTable!$A:$H,MATCH("이름참고",[2]ActorTable!$1:$1,0),0),"캐릭터없음"))</f>
        <v>도스로프</v>
      </c>
      <c r="E44" t="str">
        <f t="shared" si="16"/>
        <v/>
      </c>
      <c r="F44" t="s">
        <v>404</v>
      </c>
      <c r="G44">
        <v>3</v>
      </c>
      <c r="H44">
        <v>6</v>
      </c>
      <c r="I44">
        <v>10</v>
      </c>
      <c r="J44">
        <v>5</v>
      </c>
      <c r="K44">
        <v>0</v>
      </c>
      <c r="L44">
        <v>0</v>
      </c>
      <c r="M44">
        <v>0</v>
      </c>
      <c r="N44">
        <v>0</v>
      </c>
      <c r="O44">
        <v>0</v>
      </c>
      <c r="P44">
        <v>0</v>
      </c>
      <c r="Q44">
        <v>18</v>
      </c>
      <c r="R44">
        <v>348</v>
      </c>
      <c r="S44" t="str">
        <f>IFERROR(VLOOKUP(R44,[2]WingLookTable!$A:$B,2,0),"캐릭터없음")</f>
        <v>Wing_DustYellowSineSineOtherFast</v>
      </c>
      <c r="T44">
        <f t="shared" ca="1" si="14"/>
        <v>309</v>
      </c>
      <c r="U4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v>
      </c>
      <c r="V44" t="str">
        <f t="shared" si="15"/>
        <v>{"dy":20,"sl":2,"id":"Actor0030m","stats":{"tr":3,"trp":6,"str":10,"dex":5,"int":0,"vit":0,"train":0,"wgGr0":0,"wgGr1":0,"wgGr2":0,"wgGr3":18,"wgLk":348}}</v>
      </c>
      <c r="AD44">
        <v>43</v>
      </c>
      <c r="AE44">
        <v>240</v>
      </c>
      <c r="AF44">
        <f>COUNTIF(R:R,AE44)</f>
        <v>1</v>
      </c>
    </row>
    <row r="45" spans="1:32">
      <c r="A45">
        <v>21</v>
      </c>
      <c r="B45">
        <v>1</v>
      </c>
      <c r="C45" t="str">
        <f t="shared" ca="1" si="13"/>
        <v>Actor0030m</v>
      </c>
      <c r="D45" t="str">
        <f>IF(ISBLANK(F45),"",
IFERROR(VLOOKUP(F45,[2]ActorTable!$A:$H,MATCH("이름참고",[2]ActorTable!$1:$1,0),0),"캐릭터없음"))</f>
        <v>케이저</v>
      </c>
      <c r="E45" t="str">
        <f t="shared" si="16"/>
        <v/>
      </c>
      <c r="F45" t="s">
        <v>374</v>
      </c>
      <c r="G45">
        <v>3</v>
      </c>
      <c r="H45">
        <v>6</v>
      </c>
      <c r="I45">
        <v>0</v>
      </c>
      <c r="J45">
        <v>10</v>
      </c>
      <c r="K45">
        <v>5</v>
      </c>
      <c r="L45">
        <v>0</v>
      </c>
      <c r="M45">
        <v>0</v>
      </c>
      <c r="N45">
        <v>0</v>
      </c>
      <c r="O45">
        <v>0</v>
      </c>
      <c r="P45">
        <v>0</v>
      </c>
      <c r="Q45">
        <v>18</v>
      </c>
      <c r="R45">
        <v>193</v>
      </c>
      <c r="S45" t="str">
        <f>IFERROR(VLOOKUP(R45,[2]WingLookTable!$A:$B,2,0),"캐릭터없음")</f>
        <v>Wing_DustYellowOtherNoiseOtherSlow</v>
      </c>
      <c r="T45">
        <f t="shared" ca="1" si="14"/>
        <v>297</v>
      </c>
      <c r="U4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v>
      </c>
      <c r="V45" t="str">
        <f t="shared" si="15"/>
        <v>{"dy":21,"sl":1,"id":"Actor0113m","stats":{"tr":3,"trp":6,"str":0,"dex":10,"int":5,"vit":0,"train":0,"wgGr0":0,"wgGr1":0,"wgGr2":0,"wgGr3":18,"wgLk":193}}</v>
      </c>
      <c r="AD45">
        <v>44</v>
      </c>
      <c r="AE45">
        <v>244</v>
      </c>
      <c r="AF45">
        <f>COUNTIF(R:R,AE45)</f>
        <v>1</v>
      </c>
    </row>
    <row r="46" spans="1:32">
      <c r="A46">
        <v>21</v>
      </c>
      <c r="B46">
        <v>2</v>
      </c>
      <c r="C46" t="str">
        <f t="shared" ca="1" si="13"/>
        <v>Actor1108m</v>
      </c>
      <c r="D46" t="str">
        <f>IF(ISBLANK(F46),"",
IFERROR(VLOOKUP(F46,[2]ActorTable!$A:$H,MATCH("이름참고",[2]ActorTable!$1:$1,0),0),"캐릭터없음"))</f>
        <v>딘즈</v>
      </c>
      <c r="E46" t="str">
        <f t="shared" si="16"/>
        <v/>
      </c>
      <c r="F46" t="s">
        <v>394</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14"/>
        <v>280</v>
      </c>
      <c r="U4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v>
      </c>
      <c r="V46" t="str">
        <f t="shared" si="15"/>
        <v>{"dy":21,"sl":2,"id":"Actor3022m","stats":{"tr":3,"trp":6,"str":0,"dex":0,"int":15,"vit":0,"train":0,"wgGr0":0,"wgGr1":0,"wgGr2":0,"wgGr3":18,"wgLk":297}}</v>
      </c>
      <c r="AD46">
        <v>45</v>
      </c>
      <c r="AE46">
        <v>248</v>
      </c>
      <c r="AF46">
        <f>COUNTIF(R:R,AE46)</f>
        <v>1</v>
      </c>
    </row>
    <row r="47" spans="1:32">
      <c r="A47">
        <v>22</v>
      </c>
      <c r="B47">
        <v>1</v>
      </c>
      <c r="C47" t="str">
        <f t="shared" ca="1" si="13"/>
        <v>Actor2103m</v>
      </c>
      <c r="D47" t="str">
        <f>IF(ISBLANK(F47),"",
IFERROR(VLOOKUP(F47,[2]ActorTable!$A:$H,MATCH("이름참고",[2]ActorTable!$1:$1,0),0),"캐릭터없음"))</f>
        <v>프리스</v>
      </c>
      <c r="E47" t="str">
        <f t="shared" si="16"/>
        <v/>
      </c>
      <c r="F47" t="s">
        <v>370</v>
      </c>
      <c r="G47">
        <v>3</v>
      </c>
      <c r="H47">
        <v>6</v>
      </c>
      <c r="I47">
        <v>0</v>
      </c>
      <c r="J47">
        <v>10</v>
      </c>
      <c r="K47">
        <v>5</v>
      </c>
      <c r="L47">
        <v>0</v>
      </c>
      <c r="M47">
        <v>0</v>
      </c>
      <c r="N47">
        <v>0</v>
      </c>
      <c r="O47">
        <v>0</v>
      </c>
      <c r="P47">
        <v>0</v>
      </c>
      <c r="Q47">
        <v>18</v>
      </c>
      <c r="R47">
        <v>284</v>
      </c>
      <c r="S47" t="str">
        <f>IFERROR(VLOOKUP(R47,[2]WingLookTable!$A:$B,2,0),"캐릭터없음")</f>
        <v>Wing_YellowOtherNoiseStripeFast</v>
      </c>
      <c r="T47">
        <f t="shared" ca="1" si="14"/>
        <v>268</v>
      </c>
      <c r="U4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v>
      </c>
      <c r="V47" t="str">
        <f t="shared" si="15"/>
        <v>{"dy":22,"sl":1,"id":"Actor0125m","stats":{"tr":3,"trp":6,"str":0,"dex":10,"int":5,"vit":0,"train":0,"wgGr0":0,"wgGr1":0,"wgGr2":0,"wgGr3":18,"wgLk":284}}</v>
      </c>
      <c r="AD47">
        <v>46</v>
      </c>
      <c r="AE47">
        <v>252</v>
      </c>
      <c r="AF47">
        <f>COUNTIF(R:R,AE47)</f>
        <v>1</v>
      </c>
    </row>
    <row r="48" spans="1:32">
      <c r="A48">
        <v>22</v>
      </c>
      <c r="B48">
        <v>2</v>
      </c>
      <c r="C48" t="str">
        <f t="shared" ca="1" si="13"/>
        <v>Actor0024m</v>
      </c>
      <c r="D48" t="str">
        <f>IF(ISBLANK(F48),"",
IFERROR(VLOOKUP(F48,[2]ActorTable!$A:$H,MATCH("이름참고",[2]ActorTable!$1:$1,0),0),"캐릭터없음"))</f>
        <v>솔</v>
      </c>
      <c r="E48" t="str">
        <f>IF(AND(B48=1,NOT(ISBLANK(F48))),
IF(F48=F49,"같음",""),"")</f>
        <v/>
      </c>
      <c r="F48" t="s">
        <v>468</v>
      </c>
      <c r="G48">
        <v>3</v>
      </c>
      <c r="H48">
        <v>6</v>
      </c>
      <c r="I48">
        <v>0</v>
      </c>
      <c r="J48">
        <v>5</v>
      </c>
      <c r="K48">
        <v>10</v>
      </c>
      <c r="L48">
        <v>0</v>
      </c>
      <c r="M48">
        <v>0</v>
      </c>
      <c r="N48">
        <v>0</v>
      </c>
      <c r="O48">
        <v>0</v>
      </c>
      <c r="P48">
        <v>0</v>
      </c>
      <c r="Q48">
        <v>18</v>
      </c>
      <c r="R48">
        <v>199</v>
      </c>
      <c r="S48" t="str">
        <f>IFERROR(VLOOKUP(R48,[2]WingLookTable!$A:$B,2,0),"캐릭터없음")</f>
        <v>Wing_FireFullNoiseOtherSlow</v>
      </c>
      <c r="T48">
        <f t="shared" ca="1" si="14"/>
        <v>223</v>
      </c>
      <c r="U4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v>
      </c>
      <c r="V48" t="str">
        <f t="shared" si="15"/>
        <v>{"dy":22,"sl":2,"id":"Actor2015m","stats":{"tr":3,"trp":6,"str":0,"dex":5,"int":10,"vit":0,"train":0,"wgGr0":0,"wgGr1":0,"wgGr2":0,"wgGr3":18,"wgLk":199}}</v>
      </c>
      <c r="AD48">
        <v>47</v>
      </c>
      <c r="AE48">
        <v>256</v>
      </c>
      <c r="AF48">
        <f>COUNTIF(R:R,AE48)</f>
        <v>1</v>
      </c>
    </row>
    <row r="49" spans="1:32">
      <c r="A49">
        <v>23</v>
      </c>
      <c r="B49">
        <v>1</v>
      </c>
      <c r="C49" t="str">
        <f t="shared" ca="1" si="13"/>
        <v>Actor3019m</v>
      </c>
      <c r="D49" t="str">
        <f>IF(ISBLANK(F49),"",
IFERROR(VLOOKUP(F49,[2]ActorTable!$A:$H,MATCH("이름참고",[2]ActorTable!$1:$1,0),0),"캐릭터없음"))</f>
        <v>오비우스</v>
      </c>
      <c r="E49" t="str">
        <f t="shared" si="16"/>
        <v/>
      </c>
      <c r="F49" t="s">
        <v>351</v>
      </c>
      <c r="G49">
        <v>3</v>
      </c>
      <c r="H49">
        <v>6</v>
      </c>
      <c r="I49">
        <v>8</v>
      </c>
      <c r="J49">
        <v>0</v>
      </c>
      <c r="K49">
        <v>0</v>
      </c>
      <c r="L49">
        <v>7</v>
      </c>
      <c r="M49">
        <v>0</v>
      </c>
      <c r="N49">
        <v>0</v>
      </c>
      <c r="O49">
        <v>0</v>
      </c>
      <c r="P49">
        <v>0</v>
      </c>
      <c r="Q49">
        <v>18</v>
      </c>
      <c r="R49">
        <v>248</v>
      </c>
      <c r="S49" t="str">
        <f>IFERROR(VLOOKUP(R49,[2]WingLookTable!$A:$B,2,0),"캐릭터없음")</f>
        <v>Wing_RedOtherOtherFullFast</v>
      </c>
      <c r="T49">
        <f t="shared" ca="1" si="14"/>
        <v>211</v>
      </c>
      <c r="U4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v>
      </c>
      <c r="V49" t="str">
        <f t="shared" si="15"/>
        <v>{"dy":23,"sl":1,"id":"Actor1141m","stats":{"tr":3,"trp":6,"str":8,"dex":0,"int":0,"vit":7,"train":0,"wgGr0":0,"wgGr1":0,"wgGr2":0,"wgGr3":18,"wgLk":248}}</v>
      </c>
      <c r="AD49">
        <v>48</v>
      </c>
      <c r="AE49">
        <v>260</v>
      </c>
      <c r="AF49">
        <f>COUNTIF(R:R,AE49)</f>
        <v>1</v>
      </c>
    </row>
    <row r="50" spans="1:32">
      <c r="A50">
        <v>23</v>
      </c>
      <c r="B50">
        <v>2</v>
      </c>
      <c r="C50" t="str">
        <f t="shared" ca="1" si="13"/>
        <v>Actor1005m</v>
      </c>
      <c r="D50" t="str">
        <f>IF(ISBLANK(F50),"",
IFERROR(VLOOKUP(F50,[2]ActorTable!$A:$H,MATCH("이름참고",[2]ActorTable!$1:$1,0),0),"캐릭터없음"))</f>
        <v>헤르윈</v>
      </c>
      <c r="E50" t="str">
        <f t="shared" si="16"/>
        <v/>
      </c>
      <c r="F50" t="s">
        <v>368</v>
      </c>
      <c r="G50">
        <v>3</v>
      </c>
      <c r="H50">
        <v>6</v>
      </c>
      <c r="I50">
        <v>0</v>
      </c>
      <c r="J50">
        <v>0</v>
      </c>
      <c r="K50">
        <v>15</v>
      </c>
      <c r="L50">
        <v>0</v>
      </c>
      <c r="M50">
        <v>0</v>
      </c>
      <c r="N50">
        <v>0</v>
      </c>
      <c r="O50">
        <v>0</v>
      </c>
      <c r="P50">
        <v>0</v>
      </c>
      <c r="Q50">
        <v>18</v>
      </c>
      <c r="R50">
        <v>151</v>
      </c>
      <c r="S50" t="str">
        <f>IFERROR(VLOOKUP(R50,[2]WingLookTable!$A:$B,2,0),"캐릭터없음")</f>
        <v>Wing_DustCyanSineOtherFullFast</v>
      </c>
      <c r="T50">
        <f t="shared" ca="1" si="14"/>
        <v>232</v>
      </c>
      <c r="U5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v>
      </c>
      <c r="V50" t="str">
        <f t="shared" si="15"/>
        <v>{"dy":23,"sl":2,"id":"Actor0007m","stats":{"tr":3,"trp":6,"str":0,"dex":0,"int":15,"vit":0,"train":0,"wgGr0":0,"wgGr1":0,"wgGr2":0,"wgGr3":18,"wgLk":151}}</v>
      </c>
      <c r="AD50">
        <v>49</v>
      </c>
      <c r="AE50">
        <v>264</v>
      </c>
      <c r="AF50">
        <f>COUNTIF(R:R,AE50)</f>
        <v>1</v>
      </c>
    </row>
    <row r="51" spans="1:32">
      <c r="A51">
        <v>24</v>
      </c>
      <c r="B51">
        <v>1</v>
      </c>
      <c r="C51" t="str">
        <f t="shared" ca="1" si="13"/>
        <v>Actor0125m</v>
      </c>
      <c r="D51" t="str">
        <f>IF(ISBLANK(F51),"",
IFERROR(VLOOKUP(F51,[2]ActorTable!$A:$H,MATCH("이름참고",[2]ActorTable!$1:$1,0),0),"캐릭터없음"))</f>
        <v>데브샤</v>
      </c>
      <c r="E51" t="str">
        <f t="shared" si="16"/>
        <v/>
      </c>
      <c r="F51" t="s">
        <v>440</v>
      </c>
      <c r="G51">
        <v>3</v>
      </c>
      <c r="H51">
        <v>6</v>
      </c>
      <c r="I51">
        <v>10</v>
      </c>
      <c r="J51">
        <v>5</v>
      </c>
      <c r="K51">
        <v>0</v>
      </c>
      <c r="L51">
        <v>0</v>
      </c>
      <c r="M51">
        <v>0</v>
      </c>
      <c r="N51">
        <v>0</v>
      </c>
      <c r="O51">
        <v>0</v>
      </c>
      <c r="P51">
        <v>0</v>
      </c>
      <c r="Q51">
        <v>18</v>
      </c>
      <c r="R51">
        <v>268</v>
      </c>
      <c r="S51" t="str">
        <f>IFERROR(VLOOKUP(R51,[2]WingLookTable!$A:$B,2,0),"캐릭터없음")</f>
        <v>Wing_SkySineSineFullSlow</v>
      </c>
      <c r="T51">
        <f t="shared" ca="1" si="14"/>
        <v>166</v>
      </c>
      <c r="U5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v>
      </c>
      <c r="V51" t="str">
        <f t="shared" si="15"/>
        <v>{"dy":24,"sl":1,"id":"Actor2103m","stats":{"tr":3,"trp":6,"str":10,"dex":5,"int":0,"vit":0,"train":0,"wgGr0":0,"wgGr1":0,"wgGr2":0,"wgGr3":18,"wgLk":268}}</v>
      </c>
      <c r="AD51">
        <v>50</v>
      </c>
      <c r="AE51">
        <v>268</v>
      </c>
      <c r="AF51">
        <f>COUNTIF(R:R,AE51)</f>
        <v>1</v>
      </c>
    </row>
    <row r="52" spans="1:32">
      <c r="A52">
        <v>24</v>
      </c>
      <c r="B52">
        <v>2</v>
      </c>
      <c r="C52" t="str">
        <f t="shared" ca="1" si="13"/>
        <v>Actor1218m</v>
      </c>
      <c r="D52" t="str">
        <f>IF(ISBLANK(F52),"",
IFERROR(VLOOKUP(F52,[2]ActorTable!$A:$H,MATCH("이름참고",[2]ActorTable!$1:$1,0),0),"캐릭터없음"))</f>
        <v>플랜도</v>
      </c>
      <c r="E52" t="str">
        <f t="shared" si="16"/>
        <v/>
      </c>
      <c r="F52" t="s">
        <v>441</v>
      </c>
      <c r="G52">
        <v>3</v>
      </c>
      <c r="H52">
        <v>6</v>
      </c>
      <c r="I52">
        <v>5</v>
      </c>
      <c r="J52">
        <v>10</v>
      </c>
      <c r="K52">
        <v>0</v>
      </c>
      <c r="L52">
        <v>0</v>
      </c>
      <c r="M52">
        <v>0</v>
      </c>
      <c r="N52">
        <v>0</v>
      </c>
      <c r="O52">
        <v>0</v>
      </c>
      <c r="P52">
        <v>0</v>
      </c>
      <c r="Q52">
        <v>18</v>
      </c>
      <c r="R52">
        <v>294</v>
      </c>
      <c r="S52" t="str">
        <f>IFERROR(VLOOKUP(R52,[2]WingLookTable!$A:$B,2,0),"캐릭터없음")</f>
        <v>Wing_BlueOtherFullOtherSlow</v>
      </c>
      <c r="T52">
        <f t="shared" ca="1" si="14"/>
        <v>344</v>
      </c>
      <c r="U5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v>
      </c>
      <c r="V52" t="str">
        <f t="shared" si="15"/>
        <v>{"dy":24,"sl":2,"id":"Actor1039m","stats":{"tr":3,"trp":6,"str":5,"dex":10,"int":0,"vit":0,"train":0,"wgGr0":0,"wgGr1":0,"wgGr2":0,"wgGr3":18,"wgLk":294}}</v>
      </c>
      <c r="AD52">
        <v>51</v>
      </c>
      <c r="AE52">
        <v>272</v>
      </c>
      <c r="AF52">
        <f>COUNTIF(R:R,AE52)</f>
        <v>1</v>
      </c>
    </row>
    <row r="53" spans="1:32">
      <c r="A53">
        <v>25</v>
      </c>
      <c r="B53">
        <v>1</v>
      </c>
      <c r="C53" t="str">
        <f t="shared" ca="1" si="13"/>
        <v>Actor1029m</v>
      </c>
      <c r="D53" t="str">
        <f>IF(ISBLANK(F53),"",
IFERROR(VLOOKUP(F53,[2]ActorTable!$A:$H,MATCH("이름참고",[2]ActorTable!$1:$1,0),0),"캐릭터없음"))</f>
        <v>니엘</v>
      </c>
      <c r="E53" t="str">
        <f t="shared" si="16"/>
        <v/>
      </c>
      <c r="F53" t="s">
        <v>362</v>
      </c>
      <c r="G53">
        <v>3</v>
      </c>
      <c r="H53">
        <v>6</v>
      </c>
      <c r="I53">
        <v>15</v>
      </c>
      <c r="J53">
        <v>0</v>
      </c>
      <c r="K53">
        <v>0</v>
      </c>
      <c r="L53">
        <v>0</v>
      </c>
      <c r="M53">
        <v>0</v>
      </c>
      <c r="N53">
        <v>0</v>
      </c>
      <c r="O53">
        <v>0</v>
      </c>
      <c r="P53">
        <v>0</v>
      </c>
      <c r="Q53">
        <v>18</v>
      </c>
      <c r="R53">
        <v>264</v>
      </c>
      <c r="S53" t="str">
        <f>IFERROR(VLOOKUP(R53,[2]WingLookTable!$A:$B,2,0),"캐릭터없음")</f>
        <v>Wing_SkySineNoneFullFast</v>
      </c>
      <c r="T53">
        <f t="shared" ca="1" si="14"/>
        <v>232</v>
      </c>
      <c r="U5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v>
      </c>
      <c r="V53" t="str">
        <f t="shared" si="15"/>
        <v>{"dy":25,"sl":1,"id":"Actor2238m","stats":{"tr":3,"trp":6,"str":15,"dex":0,"int":0,"vit":0,"train":0,"wgGr0":0,"wgGr1":0,"wgGr2":0,"wgGr3":18,"wgLk":264}}</v>
      </c>
      <c r="AD53">
        <v>52</v>
      </c>
      <c r="AE53">
        <v>276</v>
      </c>
      <c r="AF53">
        <f>COUNTIF(R:R,AE53)</f>
        <v>1</v>
      </c>
    </row>
    <row r="54" spans="1:32">
      <c r="A54">
        <v>25</v>
      </c>
      <c r="B54">
        <v>2</v>
      </c>
      <c r="C54" t="str">
        <f t="shared" ca="1" si="13"/>
        <v>Actor1029m</v>
      </c>
      <c r="D54" t="str">
        <f>IF(ISBLANK(F54),"",
IFERROR(VLOOKUP(F54,[2]ActorTable!$A:$H,MATCH("이름참고",[2]ActorTable!$1:$1,0),0),"캐릭터없음"))</f>
        <v>무테이</v>
      </c>
      <c r="E54" t="str">
        <f t="shared" si="16"/>
        <v/>
      </c>
      <c r="F54" t="s">
        <v>371</v>
      </c>
      <c r="G54">
        <v>3</v>
      </c>
      <c r="H54">
        <v>6</v>
      </c>
      <c r="I54">
        <v>10</v>
      </c>
      <c r="J54">
        <v>0</v>
      </c>
      <c r="K54">
        <v>0</v>
      </c>
      <c r="L54">
        <v>5</v>
      </c>
      <c r="M54">
        <v>0</v>
      </c>
      <c r="N54">
        <v>0</v>
      </c>
      <c r="O54">
        <v>0</v>
      </c>
      <c r="P54">
        <v>0</v>
      </c>
      <c r="Q54">
        <v>18</v>
      </c>
      <c r="R54">
        <v>344</v>
      </c>
      <c r="S54" t="str">
        <f>IFERROR(VLOOKUP(R54,[2]WingLookTable!$A:$B,2,0),"캐릭터없음")</f>
        <v>Wing_DustYellowOtherStripeFullSlow</v>
      </c>
      <c r="T54">
        <f t="shared" ca="1" si="14"/>
        <v>190</v>
      </c>
      <c r="U5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v>
      </c>
      <c r="V54" t="str">
        <f t="shared" si="15"/>
        <v>{"dy":25,"sl":2,"id":"Actor3021m","stats":{"tr":3,"trp":6,"str":10,"dex":0,"int":0,"vit":5,"train":0,"wgGr0":0,"wgGr1":0,"wgGr2":0,"wgGr3":18,"wgLk":344}}</v>
      </c>
      <c r="AD54">
        <v>53</v>
      </c>
      <c r="AE54">
        <v>280</v>
      </c>
      <c r="AF54">
        <f>COUNTIF(R:R,AE54)</f>
        <v>2</v>
      </c>
    </row>
    <row r="55" spans="1:32">
      <c r="A55">
        <v>26</v>
      </c>
      <c r="B55">
        <v>1</v>
      </c>
      <c r="C55" t="str">
        <f t="shared" ca="1" si="13"/>
        <v>Actor2010m</v>
      </c>
      <c r="D55" t="str">
        <f>IF(ISBLANK(F55),"",
IFERROR(VLOOKUP(F55,[2]ActorTable!$A:$H,MATCH("이름참고",[2]ActorTable!$1:$1,0),0),"캐릭터없음"))</f>
        <v>프로토27</v>
      </c>
      <c r="E55" t="str">
        <f t="shared" si="16"/>
        <v/>
      </c>
      <c r="F55" t="s">
        <v>367</v>
      </c>
      <c r="G55">
        <v>3</v>
      </c>
      <c r="H55">
        <v>6</v>
      </c>
      <c r="I55">
        <v>8</v>
      </c>
      <c r="J55">
        <v>0</v>
      </c>
      <c r="K55">
        <v>7</v>
      </c>
      <c r="L55">
        <v>0</v>
      </c>
      <c r="M55">
        <v>0</v>
      </c>
      <c r="N55">
        <v>0</v>
      </c>
      <c r="O55">
        <v>0</v>
      </c>
      <c r="P55">
        <v>0</v>
      </c>
      <c r="Q55">
        <v>18</v>
      </c>
      <c r="R55">
        <v>105</v>
      </c>
      <c r="S55" t="str">
        <f>IFERROR(VLOOKUP(R55,[2]WingLookTable!$A:$B,2,0),"캐릭터없음")</f>
        <v>Wing_BlueNoisePatternFullFast</v>
      </c>
      <c r="T55">
        <f t="shared" ca="1" si="14"/>
        <v>324</v>
      </c>
      <c r="U5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v>
      </c>
      <c r="V55" t="str">
        <f t="shared" si="15"/>
        <v>{"dy":26,"sl":1,"id":"Actor1216m","stats":{"tr":3,"trp":6,"str":8,"dex":0,"int":7,"vit":0,"train":0,"wgGr0":0,"wgGr1":0,"wgGr2":0,"wgGr3":18,"wgLk":105}}</v>
      </c>
      <c r="AD55">
        <v>54</v>
      </c>
      <c r="AE55">
        <v>284</v>
      </c>
      <c r="AF55">
        <f>COUNTIF(R:R,AE55)</f>
        <v>1</v>
      </c>
    </row>
    <row r="56" spans="1:32">
      <c r="A56">
        <v>26</v>
      </c>
      <c r="B56">
        <v>2</v>
      </c>
      <c r="C56" t="str">
        <f t="shared" ca="1" si="13"/>
        <v>Actor0113m</v>
      </c>
      <c r="D56" t="str">
        <f>IF(ISBLANK(F56),"",
IFERROR(VLOOKUP(F56,[2]ActorTable!$A:$H,MATCH("이름참고",[2]ActorTable!$1:$1,0),0),"캐릭터없음"))</f>
        <v>베이</v>
      </c>
      <c r="E56" t="str">
        <f>IF(AND(B56=1,NOT(ISBLANK(F56))),
IF(F56=F58,"같음",""),"")</f>
        <v/>
      </c>
      <c r="F56" t="s">
        <v>466</v>
      </c>
      <c r="G56">
        <v>3</v>
      </c>
      <c r="H56">
        <v>6</v>
      </c>
      <c r="I56">
        <v>15</v>
      </c>
      <c r="J56">
        <v>0</v>
      </c>
      <c r="K56">
        <v>0</v>
      </c>
      <c r="L56">
        <v>0</v>
      </c>
      <c r="M56">
        <v>0</v>
      </c>
      <c r="N56">
        <v>0</v>
      </c>
      <c r="O56">
        <v>0</v>
      </c>
      <c r="P56">
        <v>0</v>
      </c>
      <c r="Q56">
        <v>18</v>
      </c>
      <c r="R56">
        <v>256</v>
      </c>
      <c r="S56" t="str">
        <f>IFERROR(VLOOKUP(R56,[2]WingLookTable!$A:$B,2,0),"캐릭터없음")</f>
        <v>Wing_SkyFullNoiseOtherFast</v>
      </c>
      <c r="T56">
        <f t="shared" ca="1" si="14"/>
        <v>190</v>
      </c>
      <c r="U5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v>
      </c>
      <c r="V56" t="str">
        <f t="shared" si="15"/>
        <v>{"dy":26,"sl":2,"id":"Actor0104m","stats":{"tr":3,"trp":6,"str":15,"dex":0,"int":0,"vit":0,"train":0,"wgGr0":0,"wgGr1":0,"wgGr2":0,"wgGr3":18,"wgLk":256}}</v>
      </c>
      <c r="AD56">
        <v>55</v>
      </c>
      <c r="AE56">
        <v>288</v>
      </c>
      <c r="AF56">
        <f>COUNTIF(R:R,AE56)</f>
        <v>1</v>
      </c>
    </row>
    <row r="57" spans="1:32">
      <c r="A57">
        <v>26</v>
      </c>
      <c r="B57">
        <v>3</v>
      </c>
      <c r="C57" t="str">
        <f t="shared" ref="C57" ca="1" si="21">VLOOKUP(RANDBETWEEN(1,COUNTA(Z:Z)-1),Z:AA,2,0)</f>
        <v>Actor3021m</v>
      </c>
      <c r="D57" t="str">
        <f>IF(ISBLANK(F57),"",
IFERROR(VLOOKUP(F57,[2]ActorTable!$A:$H,MATCH("이름참고",[2]ActorTable!$1:$1,0),0),"캐릭터없음"))</f>
        <v>에이잭</v>
      </c>
      <c r="E57" t="str">
        <f>IF(AND(B57=1,NOT(ISBLANK(F57))),
IF(F57=F59,"같음",""),"")</f>
        <v/>
      </c>
      <c r="F57" t="s">
        <v>465</v>
      </c>
      <c r="G57">
        <v>3</v>
      </c>
      <c r="H57">
        <v>6</v>
      </c>
      <c r="I57">
        <v>15</v>
      </c>
      <c r="J57">
        <v>0</v>
      </c>
      <c r="K57">
        <v>0</v>
      </c>
      <c r="L57">
        <v>0</v>
      </c>
      <c r="M57">
        <v>0</v>
      </c>
      <c r="N57">
        <v>0</v>
      </c>
      <c r="O57">
        <v>0</v>
      </c>
      <c r="P57">
        <v>0</v>
      </c>
      <c r="Q57">
        <v>18</v>
      </c>
      <c r="R57">
        <v>117</v>
      </c>
      <c r="S57" t="str">
        <f>IFERROR(VLOOKUP(R57,[2]WingLookTable!$A:$B,2,0),"캐릭터없음")</f>
        <v>Wing_BlueSineNoiseFullSlow</v>
      </c>
      <c r="T57">
        <f t="shared" ref="T57" ca="1" si="22">VLOOKUP(RANDBETWEEN(1,COUNTA(AD:AD)-1),AD:AE,2,0)</f>
        <v>336</v>
      </c>
      <c r="U57" t="str">
        <f t="shared" ref="U57" ca="1" si="23">IF(ROW()=2,V57,OFFSET(U57,-1,0)&amp;IF(LEN(V57)=0,"",","&amp;V57))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v>
      </c>
      <c r="V57" t="str">
        <f t="shared" ref="V57" si="24">"{"""&amp;A$1&amp;""":"&amp;A57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{"dy":26,"sl":3,"id":"Actor1029m","stats":{"tr":3,"trp":6,"str":15,"dex":0,"int":0,"vit":0,"train":0,"wgGr0":0,"wgGr1":0,"wgGr2":0,"wgGr3":18,"wgLk":117}}</v>
      </c>
      <c r="AD57">
        <v>56</v>
      </c>
      <c r="AE57">
        <v>291</v>
      </c>
      <c r="AF57">
        <f>COUNTIF(R:R,AE57)</f>
        <v>1</v>
      </c>
    </row>
    <row r="58" spans="1:32">
      <c r="A58">
        <v>27</v>
      </c>
      <c r="B58">
        <v>1</v>
      </c>
      <c r="C58" t="str">
        <f t="shared" ca="1" si="13"/>
        <v>Actor1005m</v>
      </c>
      <c r="D58" t="str">
        <f>IF(ISBLANK(F58),"",
IFERROR(VLOOKUP(F58,[2]ActorTable!$A:$H,MATCH("이름참고",[2]ActorTable!$1:$1,0),0),"캐릭터없음"))</f>
        <v>미네락</v>
      </c>
      <c r="E58" t="str">
        <f t="shared" si="16"/>
        <v/>
      </c>
      <c r="F58" t="s">
        <v>402</v>
      </c>
      <c r="G58">
        <v>3</v>
      </c>
      <c r="H58">
        <v>6</v>
      </c>
      <c r="I58">
        <v>0</v>
      </c>
      <c r="J58">
        <v>5</v>
      </c>
      <c r="K58">
        <v>0</v>
      </c>
      <c r="L58">
        <v>10</v>
      </c>
      <c r="M58">
        <v>0</v>
      </c>
      <c r="N58">
        <v>0</v>
      </c>
      <c r="O58">
        <v>0</v>
      </c>
      <c r="P58">
        <v>0</v>
      </c>
      <c r="Q58">
        <v>18</v>
      </c>
      <c r="R58">
        <v>148</v>
      </c>
      <c r="S58" t="str">
        <f>IFERROR(VLOOKUP(R58,[2]WingLookTable!$A:$B,2,0),"캐릭터없음")</f>
        <v>Wing_DustCyanPatternFullFullSlow</v>
      </c>
      <c r="T58">
        <f t="shared" ca="1" si="14"/>
        <v>121</v>
      </c>
      <c r="U5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v>
      </c>
      <c r="V58" t="str">
        <f t="shared" si="15"/>
        <v>{"dy":27,"sl":1,"id":"Actor2120m","stats":{"tr":3,"trp":6,"str":0,"dex":5,"int":0,"vit":10,"train":0,"wgGr0":0,"wgGr1":0,"wgGr2":0,"wgGr3":18,"wgLk":148}}</v>
      </c>
      <c r="AD58">
        <v>57</v>
      </c>
      <c r="AE58">
        <v>294</v>
      </c>
      <c r="AF58">
        <f>COUNTIF(R:R,AE58)</f>
        <v>1</v>
      </c>
    </row>
    <row r="59" spans="1:32">
      <c r="A59">
        <v>27</v>
      </c>
      <c r="B59">
        <v>2</v>
      </c>
      <c r="C59" t="str">
        <f t="shared" ca="1" si="13"/>
        <v>Actor1005m</v>
      </c>
      <c r="D59" t="str">
        <f>IF(ISBLANK(F59),"",
IFERROR(VLOOKUP(F59,[2]ActorTable!$A:$H,MATCH("이름참고",[2]ActorTable!$1:$1,0),0),"캐릭터없음"))</f>
        <v>롤라</v>
      </c>
      <c r="E59" t="str">
        <f t="shared" si="16"/>
        <v/>
      </c>
      <c r="F59" t="s">
        <v>403</v>
      </c>
      <c r="G59">
        <v>3</v>
      </c>
      <c r="H59">
        <v>6</v>
      </c>
      <c r="I59">
        <v>0</v>
      </c>
      <c r="J59">
        <v>5</v>
      </c>
      <c r="K59">
        <v>10</v>
      </c>
      <c r="L59">
        <v>0</v>
      </c>
      <c r="M59">
        <v>0</v>
      </c>
      <c r="N59">
        <v>0</v>
      </c>
      <c r="O59">
        <v>0</v>
      </c>
      <c r="P59">
        <v>0</v>
      </c>
      <c r="Q59">
        <v>18</v>
      </c>
      <c r="R59">
        <v>154</v>
      </c>
      <c r="S59" t="str">
        <f>IFERROR(VLOOKUP(R59,[2]WingLookTable!$A:$B,2,0),"캐릭터없음")</f>
        <v>Wing_DustFireSinePatternFullSlow</v>
      </c>
      <c r="T59">
        <f t="shared" ca="1" si="14"/>
        <v>236</v>
      </c>
      <c r="U5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v>
      </c>
      <c r="V59" t="str">
        <f t="shared" si="15"/>
        <v>{"dy":27,"sl":2,"id":"Actor3019m","stats":{"tr":3,"trp":6,"str":0,"dex":5,"int":10,"vit":0,"train":0,"wgGr0":0,"wgGr1":0,"wgGr2":0,"wgGr3":18,"wgLk":154}}</v>
      </c>
      <c r="AD59">
        <v>58</v>
      </c>
      <c r="AE59">
        <v>297</v>
      </c>
      <c r="AF59">
        <f>COUNTIF(R:R,AE59)</f>
        <v>1</v>
      </c>
    </row>
    <row r="60" spans="1:32">
      <c r="A60">
        <v>28</v>
      </c>
      <c r="B60">
        <v>1</v>
      </c>
      <c r="C60" t="str">
        <f t="shared" ca="1" si="13"/>
        <v>Actor3117m</v>
      </c>
      <c r="D60" t="str">
        <f>IF(ISBLANK(F60),"",
IFERROR(VLOOKUP(F60,[2]ActorTable!$A:$H,MATCH("이름참고",[2]ActorTable!$1:$1,0),0),"캐릭터없음"))</f>
        <v>카츄진</v>
      </c>
      <c r="E60" t="str">
        <f t="shared" si="16"/>
        <v/>
      </c>
      <c r="F60" t="s">
        <v>356</v>
      </c>
      <c r="G60">
        <v>3</v>
      </c>
      <c r="H60">
        <v>6</v>
      </c>
      <c r="I60">
        <v>0</v>
      </c>
      <c r="J60">
        <v>0</v>
      </c>
      <c r="K60">
        <v>15</v>
      </c>
      <c r="L60">
        <v>0</v>
      </c>
      <c r="M60">
        <v>0</v>
      </c>
      <c r="N60">
        <v>0</v>
      </c>
      <c r="O60">
        <v>0</v>
      </c>
      <c r="P60">
        <v>0</v>
      </c>
      <c r="Q60">
        <v>18</v>
      </c>
      <c r="R60">
        <v>196</v>
      </c>
      <c r="S60" t="str">
        <f>IFERROR(VLOOKUP(R60,[2]WingLookTable!$A:$B,2,0),"캐릭터없음")</f>
        <v>Wing_FireBeeSineWingSlow</v>
      </c>
      <c r="T60">
        <f t="shared" ca="1" si="14"/>
        <v>344</v>
      </c>
      <c r="U6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v>
      </c>
      <c r="V60" t="str">
        <f t="shared" si="15"/>
        <v>{"dy":28,"sl":1,"id":"Actor3117m","stats":{"tr":3,"trp":6,"str":0,"dex":0,"int":15,"vit":0,"train":0,"wgGr0":0,"wgGr1":0,"wgGr2":0,"wgGr3":18,"wgLk":196}}</v>
      </c>
      <c r="AD60">
        <v>59</v>
      </c>
      <c r="AE60">
        <v>300</v>
      </c>
      <c r="AF60">
        <f>COUNTIF(R:R,AE60)</f>
        <v>1</v>
      </c>
    </row>
    <row r="61" spans="1:32">
      <c r="A61">
        <v>28</v>
      </c>
      <c r="B61">
        <v>2</v>
      </c>
      <c r="C61" t="str">
        <f t="shared" ca="1" si="13"/>
        <v>Actor0007m</v>
      </c>
      <c r="D61" t="str">
        <f>IF(ISBLANK(F61),"",
IFERROR(VLOOKUP(F61,[2]ActorTable!$A:$H,MATCH("이름참고",[2]ActorTable!$1:$1,0),0),"캐릭터없음"))</f>
        <v>원더</v>
      </c>
      <c r="E61" t="str">
        <f t="shared" si="16"/>
        <v/>
      </c>
      <c r="F61" t="s">
        <v>366</v>
      </c>
      <c r="G61">
        <v>3</v>
      </c>
      <c r="H61">
        <v>6</v>
      </c>
      <c r="I61">
        <v>7</v>
      </c>
      <c r="J61">
        <v>8</v>
      </c>
      <c r="K61">
        <v>0</v>
      </c>
      <c r="L61">
        <v>0</v>
      </c>
      <c r="M61">
        <v>0</v>
      </c>
      <c r="N61">
        <v>0</v>
      </c>
      <c r="O61">
        <v>0</v>
      </c>
      <c r="P61">
        <v>0</v>
      </c>
      <c r="Q61">
        <v>18</v>
      </c>
      <c r="R61">
        <v>280</v>
      </c>
      <c r="S61" t="str">
        <f>IFERROR(VLOOKUP(R61,[2]WingLookTable!$A:$B,2,0),"캐릭터없음")</f>
        <v>Wing_YellowFullSineStripeSlow</v>
      </c>
      <c r="T61">
        <f t="shared" ca="1" si="14"/>
        <v>336</v>
      </c>
      <c r="U6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v>
      </c>
      <c r="V61" t="str">
        <f t="shared" si="15"/>
        <v>{"dy":28,"sl":2,"id":"Actor2128m","stats":{"tr":3,"trp":6,"str":7,"dex":8,"int":0,"vit":0,"train":0,"wgGr0":0,"wgGr1":0,"wgGr2":0,"wgGr3":18,"wgLk":280}}</v>
      </c>
      <c r="AD61">
        <v>60</v>
      </c>
      <c r="AE61">
        <v>303</v>
      </c>
      <c r="AF61">
        <f>COUNTIF(R:R,AE61)</f>
        <v>1</v>
      </c>
    </row>
    <row r="62" spans="1:32">
      <c r="A62">
        <v>29</v>
      </c>
      <c r="B62">
        <v>1</v>
      </c>
      <c r="C62" t="str">
        <f t="shared" ca="1" si="13"/>
        <v>Actor1108m</v>
      </c>
      <c r="D62" t="str">
        <f>IF(ISBLANK(F62),"",
IFERROR(VLOOKUP(F62,[2]ActorTable!$A:$H,MATCH("이름참고",[2]ActorTable!$1:$1,0),0),"캐릭터없음"))</f>
        <v>라무무</v>
      </c>
      <c r="E62" t="str">
        <f t="shared" si="16"/>
        <v/>
      </c>
      <c r="F62" t="s">
        <v>369</v>
      </c>
      <c r="G62">
        <v>3</v>
      </c>
      <c r="H62">
        <v>6</v>
      </c>
      <c r="I62">
        <v>0</v>
      </c>
      <c r="J62">
        <v>8</v>
      </c>
      <c r="K62">
        <v>7</v>
      </c>
      <c r="L62">
        <v>0</v>
      </c>
      <c r="M62">
        <v>0</v>
      </c>
      <c r="N62">
        <v>0</v>
      </c>
      <c r="O62">
        <v>0</v>
      </c>
      <c r="P62">
        <v>0</v>
      </c>
      <c r="Q62">
        <v>18</v>
      </c>
      <c r="R62">
        <v>175</v>
      </c>
      <c r="S62" t="str">
        <f>IFERROR(VLOOKUP(R62,[2]WingLookTable!$A:$B,2,0),"캐릭터없음")</f>
        <v>Wing_DustMultiSineOtherFullSlow2</v>
      </c>
      <c r="T62">
        <f t="shared" ca="1" si="14"/>
        <v>240</v>
      </c>
      <c r="U6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v>
      </c>
      <c r="V62" t="str">
        <f t="shared" si="15"/>
        <v>{"dy":29,"sl":1,"id":"Actor3231m","stats":{"tr":3,"trp":6,"str":0,"dex":8,"int":7,"vit":0,"train":0,"wgGr0":0,"wgGr1":0,"wgGr2":0,"wgGr3":18,"wgLk":175}}</v>
      </c>
      <c r="AD62">
        <v>61</v>
      </c>
      <c r="AE62">
        <v>306</v>
      </c>
      <c r="AF62">
        <f>COUNTIF(R:R,AE62)</f>
        <v>1</v>
      </c>
    </row>
    <row r="63" spans="1:32">
      <c r="A63">
        <v>29</v>
      </c>
      <c r="B63">
        <v>2</v>
      </c>
      <c r="C63" t="str">
        <f t="shared" ca="1" si="13"/>
        <v>Actor1108m</v>
      </c>
      <c r="D63" t="str">
        <f>IF(ISBLANK(F63),"",
IFERROR(VLOOKUP(F63,[2]ActorTable!$A:$H,MATCH("이름참고",[2]ActorTable!$1:$1,0),0),"캐릭터없음"))</f>
        <v>그루퍼스</v>
      </c>
      <c r="E63" t="str">
        <f>IF(AND(B63=1,NOT(ISBLANK(F63))),
IF(F63=F64,"같음",""),"")</f>
        <v/>
      </c>
      <c r="F63" t="s">
        <v>372</v>
      </c>
      <c r="G63">
        <v>3</v>
      </c>
      <c r="H63">
        <v>6</v>
      </c>
      <c r="I63">
        <v>0</v>
      </c>
      <c r="J63">
        <v>0</v>
      </c>
      <c r="K63">
        <v>15</v>
      </c>
      <c r="L63">
        <v>0</v>
      </c>
      <c r="M63">
        <v>0</v>
      </c>
      <c r="N63">
        <v>0</v>
      </c>
      <c r="O63">
        <v>0</v>
      </c>
      <c r="P63">
        <v>0</v>
      </c>
      <c r="Q63">
        <v>18</v>
      </c>
      <c r="R63">
        <v>340</v>
      </c>
      <c r="S63" t="str">
        <f>IFERROR(VLOOKUP(R63,[2]WingLookTable!$A:$B,2,0),"캐릭터없음")</f>
        <v>Wing_DustRedStripeFullOtherSlow</v>
      </c>
      <c r="T63">
        <f t="shared" ca="1" si="14"/>
        <v>332</v>
      </c>
      <c r="U6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v>
      </c>
      <c r="V63" t="str">
        <f t="shared" si="15"/>
        <v>{"dy":29,"sl":2,"id":"Actor2010m","stats":{"tr":3,"trp":6,"str":0,"dex":0,"int":15,"vit":0,"train":0,"wgGr0":0,"wgGr1":0,"wgGr2":0,"wgGr3":18,"wgLk":340}}</v>
      </c>
      <c r="AD63">
        <v>62</v>
      </c>
      <c r="AE63">
        <v>309</v>
      </c>
      <c r="AF63">
        <f>COUNTIF(R:R,AE63)</f>
        <v>1</v>
      </c>
    </row>
    <row r="64" spans="1:32">
      <c r="A64">
        <v>30</v>
      </c>
      <c r="B64">
        <v>1</v>
      </c>
      <c r="C64" t="str">
        <f t="shared" ca="1" si="13"/>
        <v>Actor3114m</v>
      </c>
      <c r="D64" t="str">
        <f>IF(ISBLANK(F64),"",
IFERROR(VLOOKUP(F64,[2]ActorTable!$A:$H,MATCH("이름참고",[2]ActorTable!$1:$1,0),0),"캐릭터없음"))</f>
        <v>간파울</v>
      </c>
      <c r="E64" t="str">
        <f t="shared" si="16"/>
        <v/>
      </c>
      <c r="F64" t="s">
        <v>467</v>
      </c>
      <c r="G64">
        <v>3</v>
      </c>
      <c r="H64">
        <v>6</v>
      </c>
      <c r="I64">
        <v>0</v>
      </c>
      <c r="J64">
        <v>15</v>
      </c>
      <c r="K64">
        <v>0</v>
      </c>
      <c r="L64">
        <v>0</v>
      </c>
      <c r="M64">
        <v>0</v>
      </c>
      <c r="N64">
        <v>0</v>
      </c>
      <c r="O64">
        <v>0</v>
      </c>
      <c r="P64">
        <v>0</v>
      </c>
      <c r="Q64">
        <v>18</v>
      </c>
      <c r="R64">
        <v>291</v>
      </c>
      <c r="S64" t="str">
        <f>IFERROR(VLOOKUP(R64,[2]WingLookTable!$A:$B,2,0),"캐릭터없음")</f>
        <v>Wing_BlackNoiseSineOtherSlow</v>
      </c>
      <c r="T64">
        <f t="shared" ca="1" si="14"/>
        <v>291</v>
      </c>
      <c r="U6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v>
      </c>
      <c r="V64" t="str">
        <f t="shared" si="15"/>
        <v>{"dy":30,"sl":1,"id":"Actor0201m","stats":{"tr":3,"trp":6,"str":0,"dex":15,"int":0,"vit":0,"train":0,"wgGr0":0,"wgGr1":0,"wgGr2":0,"wgGr3":18,"wgLk":291}}</v>
      </c>
      <c r="AD64">
        <v>63</v>
      </c>
      <c r="AE64">
        <v>312</v>
      </c>
      <c r="AF64">
        <f>COUNTIF(R:R,AE64)</f>
        <v>1</v>
      </c>
    </row>
    <row r="65" spans="1:32">
      <c r="A65">
        <v>30</v>
      </c>
      <c r="B65">
        <v>2</v>
      </c>
      <c r="C65" t="str">
        <f t="shared" ca="1" si="13"/>
        <v>Actor2120m</v>
      </c>
      <c r="D65" t="str">
        <f>IF(ISBLANK(F65),"",
IFERROR(VLOOKUP(F65,[2]ActorTable!$A:$H,MATCH("이름참고",[2]ActorTable!$1:$1,0),0),"캐릭터없음"))</f>
        <v>슬로니카</v>
      </c>
      <c r="E65" t="str">
        <f t="shared" si="16"/>
        <v/>
      </c>
      <c r="F65" t="s">
        <v>364</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4"/>
        <v>309</v>
      </c>
      <c r="U6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v>
      </c>
      <c r="V65" t="str">
        <f t="shared" si="15"/>
        <v>{"dy":30,"sl":2,"id":"Actor3114m","stats":{"tr":3,"trp":6,"str":0,"dex":5,"int":10,"vit":0,"train":0,"wgGr0":0,"wgGr1":0,"wgGr2":0,"wgGr3":18,"wgLk":163}}</v>
      </c>
      <c r="AD65">
        <v>64</v>
      </c>
      <c r="AE65">
        <v>315</v>
      </c>
      <c r="AF65">
        <f>COUNTIF(R:R,AE65)</f>
        <v>1</v>
      </c>
    </row>
    <row r="66" spans="1:32">
      <c r="A66">
        <v>31</v>
      </c>
      <c r="B66">
        <v>1</v>
      </c>
      <c r="C66" t="str">
        <f t="shared" ca="1" si="13"/>
        <v>Actor3019m</v>
      </c>
      <c r="D66" t="str">
        <f>IF(ISBLANK(F66),"",
IFERROR(VLOOKUP(F66,[2]ActorTable!$A:$H,MATCH("이름참고",[2]ActorTable!$1:$1,0),0),"캐릭터없음"))</f>
        <v>프리스</v>
      </c>
      <c r="E66" t="str">
        <f t="shared" si="16"/>
        <v/>
      </c>
      <c r="F66" t="s">
        <v>370</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4"/>
        <v>113</v>
      </c>
      <c r="U6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v>
      </c>
      <c r="V66" t="str">
        <f t="shared" si="15"/>
        <v>{"dy":31,"sl":1,"id":"Actor0125m","stats":{"tr":3,"trp":6,"str":0,"dex":8,"int":7,"vit":0,"train":0,"wgGr0":0,"wgGr1":0,"wgGr2":0,"wgGr3":18,"wgLk":276}}</v>
      </c>
      <c r="AD66">
        <v>65</v>
      </c>
      <c r="AE66">
        <v>318</v>
      </c>
      <c r="AF66">
        <f>COUNTIF(R:R,AE66)</f>
        <v>1</v>
      </c>
    </row>
    <row r="67" spans="1:32">
      <c r="A67">
        <v>31</v>
      </c>
      <c r="B67">
        <v>2</v>
      </c>
      <c r="C67" t="str">
        <f t="shared" ca="1" si="13"/>
        <v>Actor2015m</v>
      </c>
      <c r="D67" t="str">
        <f>IF(ISBLANK(F67),"",
IFERROR(VLOOKUP(F67,[2]ActorTable!$A:$H,MATCH("이름참고",[2]ActorTable!$1:$1,0),0),"캐릭터없음"))</f>
        <v>플랜도</v>
      </c>
      <c r="E67" t="str">
        <f t="shared" si="16"/>
        <v/>
      </c>
      <c r="F67" t="s">
        <v>441</v>
      </c>
      <c r="G67">
        <v>3</v>
      </c>
      <c r="H67">
        <v>6</v>
      </c>
      <c r="I67">
        <v>8</v>
      </c>
      <c r="J67">
        <v>0</v>
      </c>
      <c r="K67">
        <v>7</v>
      </c>
      <c r="L67">
        <v>0</v>
      </c>
      <c r="M67">
        <v>0</v>
      </c>
      <c r="N67">
        <v>0</v>
      </c>
      <c r="O67">
        <v>0</v>
      </c>
      <c r="P67">
        <v>0</v>
      </c>
      <c r="Q67">
        <v>18</v>
      </c>
      <c r="R67">
        <v>369</v>
      </c>
      <c r="S67" t="str">
        <f>IFERROR(VLOOKUP(R67,[2]WingLookTable!$A:$B,2,0),"캐릭터없음")</f>
        <v>Wing_SkyLightningSineOtherFast</v>
      </c>
      <c r="T67">
        <f t="shared" ca="1" si="14"/>
        <v>172</v>
      </c>
      <c r="U6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7" t="str">
        <f t="shared" si="15"/>
        <v>{"dy":31,"sl":2,"id":"Actor1039m","stats":{"tr":3,"trp":6,"str":8,"dex":0,"int":7,"vit":0,"train":0,"wgGr0":0,"wgGr1":0,"wgGr2":0,"wgGr3":18,"wgLk":369}}</v>
      </c>
      <c r="AD67">
        <v>66</v>
      </c>
      <c r="AE67">
        <v>321</v>
      </c>
      <c r="AF67">
        <f>COUNTIF(R:R,AE67)</f>
        <v>1</v>
      </c>
    </row>
    <row r="68" spans="1:32">
      <c r="AD68">
        <v>67</v>
      </c>
      <c r="AE68">
        <v>324</v>
      </c>
      <c r="AF68">
        <f>COUNTIF(R:R,AE68)</f>
        <v>1</v>
      </c>
    </row>
    <row r="69" spans="1:32">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0</v>
      </c>
    </row>
    <row r="77" spans="1:32">
      <c r="AD77">
        <v>76</v>
      </c>
      <c r="AE77">
        <v>360</v>
      </c>
      <c r="AF77">
        <f>COUNTIF(R:R,AE77)</f>
        <v>0</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401</v>
      </c>
      <c r="B5">
        <v>175</v>
      </c>
      <c r="C5" t="s">
        <v>399</v>
      </c>
      <c r="D5" t="s">
        <v>400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2021-09-13T08:42:33Z</dcterms:modified>
</cp:coreProperties>
</file>