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88237B8-35EC-4832-9BAB-F848F1809BA2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5" l="1"/>
  <c r="E10" i="5"/>
  <c r="C10" i="5"/>
  <c r="H9" i="5"/>
  <c r="E9" i="5"/>
  <c r="C9" i="5"/>
  <c r="A10" i="5"/>
  <c r="A9" i="5"/>
  <c r="C9" i="1"/>
  <c r="C8" i="1"/>
  <c r="K3" i="1"/>
  <c r="S2" i="5" l="1"/>
  <c r="R2" i="5"/>
  <c r="Q2" i="5"/>
  <c r="P2" i="5"/>
  <c r="O2" i="5"/>
  <c r="H13" i="5" l="1"/>
  <c r="H11" i="5"/>
  <c r="H8" i="5"/>
  <c r="H7" i="5"/>
  <c r="H6" i="5"/>
  <c r="H5" i="5"/>
  <c r="H4" i="5"/>
  <c r="H3" i="5"/>
  <c r="E8" i="5"/>
  <c r="A5" i="5"/>
  <c r="A4" i="5"/>
  <c r="A8" i="5"/>
  <c r="C8" i="5"/>
  <c r="C7" i="1"/>
  <c r="C4" i="1"/>
  <c r="C3" i="1"/>
  <c r="E5" i="5"/>
  <c r="E4" i="5"/>
  <c r="C6" i="5"/>
  <c r="C5" i="5"/>
  <c r="C4" i="5"/>
  <c r="C3" i="5"/>
  <c r="C13" i="5" l="1"/>
  <c r="C12" i="5"/>
  <c r="C11" i="5"/>
  <c r="C7" i="5"/>
  <c r="A13" i="5" l="1"/>
  <c r="A12" i="5"/>
  <c r="A11" i="5"/>
  <c r="A7" i="5"/>
  <c r="A6" i="5"/>
  <c r="A3" i="5"/>
  <c r="E7" i="5" l="1"/>
  <c r="E6" i="5"/>
  <c r="C6" i="1"/>
  <c r="C5" i="1"/>
  <c r="K4" i="1" l="1"/>
  <c r="K21" i="1"/>
  <c r="K14" i="1"/>
  <c r="K17" i="1"/>
  <c r="K7" i="1" l="1"/>
  <c r="E2" i="4" l="1"/>
  <c r="D2" i="4" l="1"/>
  <c r="E11" i="5"/>
  <c r="C10" i="1"/>
  <c r="N4" i="6"/>
  <c r="N3" i="6"/>
  <c r="H12" i="5" l="1"/>
  <c r="N2" i="5" l="1"/>
  <c r="M2" i="5"/>
  <c r="L2" i="5"/>
  <c r="K2" i="5"/>
  <c r="J2" i="5"/>
  <c r="I2" i="5"/>
  <c r="F2" i="5"/>
  <c r="G4" i="6" l="1"/>
  <c r="G3" i="6"/>
  <c r="G2" i="6"/>
  <c r="T5" i="6"/>
  <c r="T4" i="6"/>
  <c r="T7" i="6"/>
  <c r="T6" i="6"/>
  <c r="T2" i="6"/>
  <c r="T3" i="6"/>
  <c r="T1" i="6" l="1"/>
  <c r="E13" i="5" l="1"/>
  <c r="E12" i="5"/>
  <c r="E3" i="5"/>
  <c r="C3" i="6" l="1"/>
  <c r="C2" i="6"/>
  <c r="C4" i="6"/>
  <c r="N8" i="6"/>
  <c r="N9" i="6"/>
  <c r="N10" i="6"/>
  <c r="N2" i="6"/>
  <c r="N5" i="6"/>
  <c r="N6" i="6"/>
  <c r="N7" i="6"/>
  <c r="N1" i="6" l="1"/>
  <c r="C12" i="1"/>
  <c r="C11" i="1"/>
  <c r="C2" i="1"/>
  <c r="E3" i="6" l="1"/>
  <c r="E4" i="6"/>
  <c r="V2" i="6"/>
  <c r="E2" i="6"/>
  <c r="K13" i="1" l="1"/>
  <c r="K2" i="1" l="1"/>
  <c r="K6" i="1"/>
  <c r="K22" i="1" l="1"/>
  <c r="K8" i="1"/>
  <c r="K16" i="1"/>
  <c r="K12" i="1"/>
  <c r="K20" i="1" l="1"/>
  <c r="K5" i="1"/>
  <c r="K9" i="1"/>
  <c r="K11" i="1"/>
  <c r="K18" i="1"/>
  <c r="K19" i="1" l="1"/>
  <c r="K15" i="1"/>
  <c r="K10" i="1"/>
  <c r="K1" i="1" l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<sst xmlns="http://schemas.openxmlformats.org/spreadsheetml/2006/main" count="279" uniqueCount="197">
  <si>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</si>
  <si>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</si>
  <si>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</si>
  <si>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</si>
  <si>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</si>
  <si>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</si>
  <si>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</si>
  <si>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</si>
  <si>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</si>
  <si>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</si>
  <si>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</si>
  <si>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</si>
  <si>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</si>
  <si>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</si>
  <si>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</si>
  <si>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</si>
  <si>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</si>
  <si>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</si>
  <si>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</si>
  <si>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</si>
  <si>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</si>
  <si>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</si>
  <si>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</si>
  <si>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</si>
  <si>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</si>
  <si>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</si>
  <si>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</si>
  <si>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</si>
  <si>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</si>
  <si>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</si>
  <si>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</si>
  <si>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</si>
  <si>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</si>
  <si>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</si>
  <si>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</si>
  <si>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</si>
  <si>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</si>
  <si>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</si>
  <si>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</si>
  <si>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</si>
  <si>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</si>
  <si>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</si>
  <si>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같다==</t>
    <phoneticPr fontId="1" type="noConversion"/>
  </si>
  <si>
    <t>다르다!=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</si>
  <si>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</si>
  <si>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</si>
  <si>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</si>
  <si>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</si>
  <si>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</si>
  <si>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필살기 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</si>
  <si>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</si>
  <si>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</si>
  <si>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액터상태가</t>
    <phoneticPr fontId="1" type="noConversion"/>
  </si>
  <si>
    <t>피격자가 액터상태가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</si>
  <si>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</si>
  <si>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</si>
  <si>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</si>
  <si>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</si>
  <si>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</si>
  <si>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</si>
  <si>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</si>
  <si>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LP_ChangeActorStatus010</t>
    <phoneticPr fontId="1" type="noConversion"/>
  </si>
  <si>
    <t>LP_PiercingHitObject</t>
    <phoneticPr fontId="1" type="noConversion"/>
  </si>
  <si>
    <t>PiercingHitObject</t>
    <phoneticPr fontId="1" type="noConversion"/>
  </si>
  <si>
    <t>AddAffectorHitObject</t>
    <phoneticPr fontId="1" type="noConversion"/>
  </si>
  <si>
    <t>actorStateId|String</t>
    <phoneticPr fontId="1" type="noConversion"/>
  </si>
  <si>
    <t>GetLevelPack</t>
    <phoneticPr fontId="1" type="noConversion"/>
  </si>
  <si>
    <t>condition</t>
    <phoneticPr fontId="1" type="noConversion"/>
  </si>
  <si>
    <t>condition_Verify</t>
    <phoneticPr fontId="1" type="noConversion"/>
  </si>
  <si>
    <t>value</t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</si>
  <si>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</si>
  <si>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</si>
  <si>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</si>
  <si>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</si>
  <si>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같다==</t>
  </si>
  <si>
    <t>다르다!=</t>
  </si>
  <si>
    <t>&lt;</t>
  </si>
  <si>
    <t>&gt;</t>
  </si>
  <si>
    <t>&lt;=</t>
  </si>
  <si>
    <t>&gt;=</t>
  </si>
  <si>
    <t>compareType_List</t>
    <phoneticPr fontId="1" type="noConversion"/>
  </si>
  <si>
    <t>condition_List</t>
    <phoneticPr fontId="1" type="noConversion"/>
  </si>
  <si>
    <t>value</t>
    <phoneticPr fontId="1" type="noConversion"/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</si>
  <si>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</si>
  <si>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</si>
  <si>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</si>
  <si>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</si>
  <si>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</si>
  <si>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</si>
  <si>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</si>
  <si>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</si>
  <si>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PiercingHitObject</t>
  </si>
  <si>
    <t>AddAffectorHitObject</t>
  </si>
  <si>
    <t>GetLevelPack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</si>
  <si>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</si>
  <si>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</si>
  <si>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</si>
  <si>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관통수</t>
    <phoneticPr fontId="1" type="noConversion"/>
  </si>
  <si>
    <t>관통수에 따른
연속 대미지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</si>
  <si>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</si>
  <si>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</si>
  <si>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</si>
  <si>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</si>
  <si>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</si>
  <si>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</si>
  <si>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</si>
  <si>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</si>
  <si>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</si>
  <si>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</si>
  <si>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</si>
  <si>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</si>
  <si>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</si>
  <si>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</si>
  <si>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</si>
  <si>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</si>
  <si>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</si>
  <si>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</si>
  <si>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</si>
  <si>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0.95,0.9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</si>
  <si>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</si>
  <si>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</si>
  <si>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</si>
  <si>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</si>
  <si>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</si>
  <si>
    <t>공격자가 어펙터밸류(컨티뉴어스) 보유</t>
    <phoneticPr fontId="1" type="noConversion"/>
  </si>
  <si>
    <t>피격자가 어펙터밸류(컨티뉴어스) 보유</t>
  </si>
  <si>
    <t>피격자가 어펙터밸류(컨티뉴어스) 보유</t>
    <phoneticPr fontId="1" type="noConversion"/>
  </si>
  <si>
    <t>공격자의 필살게이지 현재량 퍼센트가</t>
    <phoneticPr fontId="1" type="noConversion"/>
  </si>
  <si>
    <t>TestPoison01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</si>
  <si>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</si>
  <si>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</si>
  <si>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</si>
  <si>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</si>
  <si>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</si>
  <si>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</si>
  <si>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</si>
  <si>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</si>
  <si>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</si>
  <si>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</si>
  <si>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레벨팩을 획득함</t>
    <phoneticPr fontId="1" type="noConversion"/>
  </si>
  <si>
    <t>CallAffectorValue</t>
  </si>
  <si>
    <t>CallAffectorValue</t>
    <phoneticPr fontId="1" type="noConversion"/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</si>
  <si>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</si>
  <si>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</si>
  <si>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</si>
  <si>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</si>
  <si>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</si>
  <si>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</si>
  <si>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</si>
  <si>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</si>
  <si>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</si>
  <si>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</si>
  <si>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</si>
  <si>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</si>
  <si>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</si>
  <si>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</si>
  <si>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1: 온스타트맵(캐릭전용)
2: 온다이
3: HP&lt;=
4: 온대미지</t>
    <phoneticPr fontId="1" type="noConversion"/>
  </si>
  <si>
    <t>스탯타입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</si>
  <si>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</si>
  <si>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</si>
  <si>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</si>
  <si>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Invincible</t>
    <phoneticPr fontId="1" type="noConversion"/>
  </si>
  <si>
    <t>CountBarrier</t>
    <phoneticPr fontId="1" type="noConversion"/>
  </si>
  <si>
    <t>Headshot</t>
    <phoneticPr fontId="1" type="noConversion"/>
  </si>
  <si>
    <t>거북이 전용 컨티뉴어스 무적 어펙터</t>
    <phoneticPr fontId="1" type="noConversion"/>
  </si>
  <si>
    <t>평타 히트오브젝트에
관통 기능을 부여함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</si>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</sst>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N22"/>
  <sheetViews>
    <sheetView workbookViewId="0"/>
  </sheetViews>
  <sheetFormatPr defaultRowHeight="16.5" outlineLevelCol="1" x14ac:dyDescent="0.3"/>
  <cols>
    <col min="1" max="1" width="24.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15.25" hidden="1" customWidth="1" outlineLevel="1"/>
    <col min="8" max="8" width="9" collapsed="1"/>
    <col min="9" max="9" width="14.5" hidden="1" customWidth="1" outlineLevel="1"/>
    <col min="10" max="11" width="9" hidden="1" customWidth="1" outlineLevel="1"/>
    <col min="12" max="12" width="9" collapsed="1"/>
    <col min="13" max="13" width="9" hidden="1" customWidth="1" outlineLevel="1"/>
    <col min="14" max="14" width="9" collapsed="1"/>
  </cols>
  <sheetData>
    <row r="1" spans="1:13" ht="27" customHeight="1" x14ac:dyDescent="0.3">
      <c r="A1" t="s">
        <v>0</v>
      </c>
      <c r="B1" t="s">
        <v>10</v>
      </c>
      <c r="C1" t="s">
        <v>9</v>
      </c>
      <c r="D1" t="s">
        <v>24</v>
      </c>
      <c r="F1" t="s">
        <v>11</v>
      </c>
      <c r="G1" t="s">
        <v>56</v>
      </c>
      <c r="I1" t="s">
        <v>12</v>
      </c>
      <c r="J1" t="s">
        <v>13</v>
      </c>
      <c r="K1" t="str">
        <f ca="1">IF(OR(OFFSET(K1,1,0)&lt;OFFSET(K1,2,0),OFFSET(K1,2,0)&lt;OFFSET(K1,3,0),
OFFSET(K1,3,0)&lt;OFFSET(K1,4,0),OFFSET(K1,4,0)&lt;OFFSET(K1,5,0),
OFFSET(K1,5,0)&lt;OFFSET(K1,6,0),OFFSET(K1,6,0)&lt;OFFSET(K1,7,0),
OFFSET(K1,7,0)&lt;OFFSET(K1,8,0),OFFSET(K1,8,0)&lt;OFFSET(K1,9,0),
OFFSET(K1,9,0)&lt;OFFSET(K1,10,0),OFFSET(K1,10,0)&lt;OFFSET(K1,11,0),
OFFSET(K1,11,0)&lt;OFFSET(K1,12,0),OFFSET(K1,12,0)&lt;OFFSET(K1,13,0),
OFFSET(K1,13,0)&lt;OFFSET(K1,14,0),OFFSET(K1,14,0)&lt;OFFSET(K1,15,0),
OFFSET(K1,15,0)&lt;OFFSET(K1,16,0),OFFSET(K1,16,0)&lt;OFFSET(K1,17,0),
OFFSET(K1,17,0)&lt;OFFSET(K1,18,0),OFFSET(K1,18,0)&lt;OFFSET(K1,19,0),
OFFSET(K1,19,0)&lt;OFFSET(K1,20,0),OFFSET(K1,20,0)&lt;OFFSET(K1,21,0),
OFFSET(K1,21,0)&lt;OFFSET(K1,22,0),OFFSET(K1,22,0)&lt;OFFSET(K1,23,0),
OFFSET(K1,23,0)&lt;OFFSET(K1,24,0),OFFSET(K1,24,0)&lt;OFFSET(K1,25,0),
OFFSET(K1,25,0)&lt;OFFSET(K1,26,0),OFFSET(K1,26,0)&lt;OFFSET(K1,27,0),
OFFSET(K1,27,0)&lt;OFFSET(K1,28,0),OFFSET(K1,28,0)&lt;OFFSET(K1,29,0),
OFFSET(K1,29,0)&lt;OFFSET(K1,30,0),OFFSET(K1,30,0)&lt;OFFSET(K1,31,0),
OFFSET(K1,31,0)&lt;OFFSET(K1,32,0),OFFSET(K1,32,0)&lt;OFFSET(K1,33,0),
OFFSET(K1,33,0)&lt;OFFSET(K1,34,0),OFFSET(K1,34,0)&lt;OFFSET(K1,35,0),
OFFSET(K1,35,0)&lt;OFFSET(K1,36,0),OFFSET(K1,36,0)&lt;OFFSET(K1,37,0),
OFFSET(K1,37,0)&lt;OFFSET(K1,38,0),OFFSET(K1,38,0)&lt;OFFSET(K1,39,0),
OFFSET(K1,39,0)&lt;OFFSET(K1,40,0),OFFSET(K1,40,0)&lt;OFFSET(K1,41,0),
OFFSET(K1,41,0)&lt;OFFSET(K1,42,0),OFFSET(K1,42,0)&lt;OFFSET(K1,43,0),
OFFSET(K1,43,0)&lt;OFFSET(K1,44,0),OFFSET(K1,44,0)&lt;OFFSET(K1,45,0),
OFFSET(K1,45,0)&lt;OFFSET(K1,46,0),OFFSET(K1,46,0)&lt;OFFSET(K1,47,0),
OFFSET(K1,47,0)&lt;OFFSET(K1,48,0),OFFSET(K1,48,0)&lt;OFFSET(K1,49,0),
OFFSET(K1,49,0)&lt;OFFSET(K1,50,0)),"내림차순 정렬할 것","len")</f>
        <v>len</v>
      </c>
    </row>
    <row r="2" spans="1:13" x14ac:dyDescent="0.3">
      <c r="A2" t="s">
        <v>39</v>
      </c>
      <c r="B2" t="s">
        <v>14</v>
      </c>
      <c r="C2" s="7" t="str">
        <f t="shared" ref="C2:C12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3</v>
      </c>
      <c r="F2" t="s">
        <v>15</v>
      </c>
      <c r="I2" t="s">
        <v>64</v>
      </c>
      <c r="J2">
        <v>14</v>
      </c>
      <c r="K2">
        <f t="shared" ref="K2:K22" si="1">LEN(I2)</f>
        <v>20</v>
      </c>
      <c r="M2" t="str">
        <f ca="1">IFERROR(HLOOKUP("내림차순 정렬할 것",$1:$1,1,0),"")</f>
        <v/>
      </c>
    </row>
    <row r="3" spans="1:13" x14ac:dyDescent="0.3">
      <c r="A3" t="s">
        <v>180</v>
      </c>
      <c r="B3" t="s">
        <v>14</v>
      </c>
      <c r="C3" s="7" t="str">
        <f t="shared" ca="1" si="0"/>
        <v>3</v>
      </c>
      <c r="F3" t="s">
        <v>16</v>
      </c>
      <c r="I3" t="s">
        <v>179</v>
      </c>
      <c r="J3">
        <v>21</v>
      </c>
      <c r="K3">
        <f t="shared" si="1"/>
        <v>19</v>
      </c>
    </row>
    <row r="4" spans="1:13" x14ac:dyDescent="0.3">
      <c r="A4" t="s">
        <v>181</v>
      </c>
      <c r="B4" t="s">
        <v>14</v>
      </c>
      <c r="C4" s="7" t="str">
        <f t="shared" ca="1" si="0"/>
        <v>3</v>
      </c>
      <c r="F4" t="s">
        <v>17</v>
      </c>
      <c r="I4" t="s">
        <v>168</v>
      </c>
      <c r="J4">
        <v>20</v>
      </c>
      <c r="K4">
        <f t="shared" si="1"/>
        <v>18</v>
      </c>
    </row>
    <row r="5" spans="1:13" x14ac:dyDescent="0.3">
      <c r="A5" t="s">
        <v>169</v>
      </c>
      <c r="B5" t="s">
        <v>140</v>
      </c>
      <c r="C5" s="7" t="str">
        <f t="shared" ca="1" si="0"/>
        <v>16</v>
      </c>
      <c r="F5" t="s">
        <v>28</v>
      </c>
      <c r="G5">
        <v>1</v>
      </c>
      <c r="I5" t="s">
        <v>29</v>
      </c>
      <c r="J5">
        <v>7</v>
      </c>
      <c r="K5">
        <f t="shared" si="1"/>
        <v>17</v>
      </c>
    </row>
    <row r="6" spans="1:13" x14ac:dyDescent="0.3">
      <c r="A6" t="s">
        <v>168</v>
      </c>
      <c r="B6" t="s">
        <v>167</v>
      </c>
      <c r="C6" s="7" t="str">
        <f t="shared" ca="1" si="0"/>
        <v>20</v>
      </c>
      <c r="F6" t="s">
        <v>26</v>
      </c>
      <c r="G6">
        <v>1</v>
      </c>
      <c r="I6" t="s">
        <v>63</v>
      </c>
      <c r="J6">
        <v>13</v>
      </c>
      <c r="K6">
        <f t="shared" si="1"/>
        <v>17</v>
      </c>
    </row>
    <row r="7" spans="1:13" x14ac:dyDescent="0.3">
      <c r="A7" t="s">
        <v>175</v>
      </c>
      <c r="B7" t="s">
        <v>174</v>
      </c>
      <c r="C7" s="7" t="str">
        <f t="shared" ca="1" si="0"/>
        <v>18</v>
      </c>
      <c r="F7" t="s">
        <v>18</v>
      </c>
      <c r="I7" t="s">
        <v>141</v>
      </c>
      <c r="J7">
        <v>16</v>
      </c>
      <c r="K7">
        <f t="shared" si="1"/>
        <v>17</v>
      </c>
    </row>
    <row r="8" spans="1:13" x14ac:dyDescent="0.3">
      <c r="A8" t="s">
        <v>182</v>
      </c>
      <c r="B8" t="s">
        <v>140</v>
      </c>
      <c r="C8" s="7" t="str">
        <f t="shared" ca="1" si="0"/>
        <v>16</v>
      </c>
      <c r="F8" t="s">
        <v>30</v>
      </c>
      <c r="G8">
        <v>1</v>
      </c>
      <c r="I8" t="s">
        <v>59</v>
      </c>
      <c r="J8">
        <v>11</v>
      </c>
      <c r="K8">
        <f t="shared" si="1"/>
        <v>16</v>
      </c>
    </row>
    <row r="9" spans="1:13" x14ac:dyDescent="0.3">
      <c r="A9" t="s">
        <v>179</v>
      </c>
      <c r="B9" t="s">
        <v>178</v>
      </c>
      <c r="C9" s="7" t="str">
        <f t="shared" ca="1" si="0"/>
        <v>21</v>
      </c>
      <c r="F9" t="s">
        <v>32</v>
      </c>
      <c r="I9" t="s">
        <v>36</v>
      </c>
      <c r="J9">
        <v>6</v>
      </c>
      <c r="K9">
        <f t="shared" si="1"/>
        <v>13</v>
      </c>
    </row>
    <row r="10" spans="1:13" x14ac:dyDescent="0.3">
      <c r="A10" t="s">
        <v>128</v>
      </c>
      <c r="B10" t="s">
        <v>27</v>
      </c>
      <c r="C10" s="7" t="str">
        <f t="shared" ca="1" si="0"/>
        <v>4</v>
      </c>
      <c r="F10" t="s">
        <v>57</v>
      </c>
      <c r="G10">
        <v>1</v>
      </c>
      <c r="I10" t="s">
        <v>33</v>
      </c>
      <c r="J10">
        <v>1</v>
      </c>
      <c r="K10">
        <f t="shared" si="1"/>
        <v>12</v>
      </c>
    </row>
    <row r="11" spans="1:13" x14ac:dyDescent="0.3">
      <c r="A11" t="s">
        <v>61</v>
      </c>
      <c r="B11" t="s">
        <v>29</v>
      </c>
      <c r="C11" s="7" t="str">
        <f t="shared" ca="1" si="0"/>
        <v>7</v>
      </c>
      <c r="F11" t="s">
        <v>58</v>
      </c>
      <c r="G11">
        <v>1</v>
      </c>
      <c r="I11" t="s">
        <v>25</v>
      </c>
      <c r="J11">
        <v>5</v>
      </c>
      <c r="K11">
        <f t="shared" si="1"/>
        <v>12</v>
      </c>
    </row>
    <row r="12" spans="1:13" x14ac:dyDescent="0.3">
      <c r="A12" t="s">
        <v>62</v>
      </c>
      <c r="B12" t="s">
        <v>91</v>
      </c>
      <c r="C12" s="7" t="str">
        <f t="shared" ca="1" si="0"/>
        <v>13</v>
      </c>
      <c r="F12" t="s">
        <v>59</v>
      </c>
      <c r="G12">
        <v>1</v>
      </c>
      <c r="I12" t="s">
        <v>57</v>
      </c>
      <c r="J12">
        <v>9</v>
      </c>
      <c r="K12">
        <f t="shared" si="1"/>
        <v>12</v>
      </c>
    </row>
    <row r="13" spans="1:13" x14ac:dyDescent="0.3">
      <c r="F13" t="s">
        <v>60</v>
      </c>
      <c r="I13" t="s">
        <v>66</v>
      </c>
      <c r="J13">
        <v>15</v>
      </c>
      <c r="K13">
        <f t="shared" si="1"/>
        <v>12</v>
      </c>
    </row>
    <row r="14" spans="1:13" x14ac:dyDescent="0.3">
      <c r="F14" t="s">
        <v>63</v>
      </c>
      <c r="G14">
        <v>1</v>
      </c>
      <c r="I14" t="s">
        <v>162</v>
      </c>
      <c r="J14">
        <v>18</v>
      </c>
      <c r="K14">
        <f t="shared" si="1"/>
        <v>12</v>
      </c>
    </row>
    <row r="15" spans="1:13" x14ac:dyDescent="0.3">
      <c r="F15" t="s">
        <v>64</v>
      </c>
      <c r="G15">
        <v>1</v>
      </c>
      <c r="I15" t="s">
        <v>35</v>
      </c>
      <c r="J15">
        <v>3</v>
      </c>
      <c r="K15">
        <f t="shared" si="1"/>
        <v>10</v>
      </c>
    </row>
    <row r="16" spans="1:13" x14ac:dyDescent="0.3">
      <c r="F16" t="s">
        <v>66</v>
      </c>
      <c r="I16" t="s">
        <v>58</v>
      </c>
      <c r="J16">
        <v>10</v>
      </c>
      <c r="K16">
        <f t="shared" si="1"/>
        <v>10</v>
      </c>
    </row>
    <row r="17" spans="6:11" x14ac:dyDescent="0.3">
      <c r="F17" t="s">
        <v>141</v>
      </c>
      <c r="G17">
        <v>1</v>
      </c>
      <c r="I17" t="s">
        <v>161</v>
      </c>
      <c r="J17">
        <v>17</v>
      </c>
      <c r="K17">
        <f t="shared" si="1"/>
        <v>10</v>
      </c>
    </row>
    <row r="18" spans="6:11" x14ac:dyDescent="0.3">
      <c r="F18" t="s">
        <v>161</v>
      </c>
      <c r="G18">
        <v>1</v>
      </c>
      <c r="I18" t="s">
        <v>27</v>
      </c>
      <c r="J18">
        <v>4</v>
      </c>
      <c r="K18">
        <f t="shared" si="1"/>
        <v>9</v>
      </c>
    </row>
    <row r="19" spans="6:11" x14ac:dyDescent="0.3">
      <c r="F19" t="s">
        <v>162</v>
      </c>
      <c r="G19">
        <v>1</v>
      </c>
      <c r="I19" t="s">
        <v>34</v>
      </c>
      <c r="J19">
        <v>2</v>
      </c>
      <c r="K19">
        <f t="shared" si="1"/>
        <v>8</v>
      </c>
    </row>
    <row r="20" spans="6:11" x14ac:dyDescent="0.3">
      <c r="F20" t="s">
        <v>163</v>
      </c>
      <c r="I20" t="s">
        <v>31</v>
      </c>
      <c r="J20">
        <v>8</v>
      </c>
      <c r="K20">
        <f t="shared" si="1"/>
        <v>8</v>
      </c>
    </row>
    <row r="21" spans="6:11" x14ac:dyDescent="0.3">
      <c r="F21" t="s">
        <v>168</v>
      </c>
      <c r="G21">
        <v>1</v>
      </c>
      <c r="I21" t="s">
        <v>163</v>
      </c>
      <c r="J21">
        <v>19</v>
      </c>
      <c r="K21">
        <f t="shared" si="1"/>
        <v>8</v>
      </c>
    </row>
    <row r="22" spans="6:11" x14ac:dyDescent="0.3">
      <c r="F22" t="s">
        <v>179</v>
      </c>
      <c r="G22">
        <v>1</v>
      </c>
      <c r="I22" t="s">
        <v>60</v>
      </c>
      <c r="J22">
        <v>12</v>
      </c>
      <c r="K22">
        <f t="shared" si="1"/>
        <v>4</v>
      </c>
    </row>
  </sheetData>
  <sortState ref="I2:K22">
    <sortCondition descending="1" ref="K2:K22"/>
    <sortCondition ref="J2:J22"/>
  </sortState>
  <phoneticPr fontId="1" type="noConversion"/>
  <dataValidations count="1">
    <dataValidation type="list" allowBlank="1" showInputMessage="1" showErrorMessage="1" sqref="B2:B12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S13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4.25" style="2" customWidth="1"/>
    <col min="2" max="2" width="26.25" style="2" customWidth="1"/>
    <col min="3" max="3" width="9.75" style="2" hidden="1" customWidth="1" outlineLevel="1"/>
    <col min="4" max="4" width="7.75" style="2" customWidth="1" collapsed="1"/>
    <col min="5" max="5" width="16.75" style="2" hidden="1" customWidth="1" outlineLevel="1"/>
    <col min="6" max="6" width="20.875" style="2" hidden="1" customWidth="1" outlineLevel="1"/>
    <col min="7" max="7" width="10.375" style="2" customWidth="1" collapsed="1"/>
    <col min="8" max="8" width="10.875" style="2" hidden="1" customWidth="1" outlineLevel="1"/>
    <col min="9" max="9" width="12.875" style="2" bestFit="1" customWidth="1" collapsed="1"/>
    <col min="10" max="12" width="12.875" style="2" bestFit="1" customWidth="1"/>
    <col min="13" max="14" width="10.625" style="2" bestFit="1" customWidth="1"/>
    <col min="15" max="15" width="10.625" style="2" customWidth="1"/>
    <col min="16" max="17" width="14" style="2" bestFit="1" customWidth="1"/>
    <col min="18" max="19" width="14" style="2" customWidth="1"/>
    <col min="20" max="16384" width="9" style="2"/>
  </cols>
  <sheetData>
    <row r="1" spans="1:19" ht="27" customHeight="1" x14ac:dyDescent="0.3">
      <c r="A1" s="2" t="s">
        <v>172</v>
      </c>
      <c r="B1" s="2" t="s">
        <v>37</v>
      </c>
      <c r="C1" s="2" t="s">
        <v>173</v>
      </c>
      <c r="D1" s="2" t="s">
        <v>38</v>
      </c>
      <c r="E1" s="2" t="s">
        <v>72</v>
      </c>
      <c r="F1" s="2" t="s">
        <v>85</v>
      </c>
      <c r="G1" s="2" t="s">
        <v>48</v>
      </c>
      <c r="H1" s="2" t="s">
        <v>86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116</v>
      </c>
      <c r="P1" s="2" t="s">
        <v>7</v>
      </c>
      <c r="Q1" s="2" t="s">
        <v>8</v>
      </c>
      <c r="R1" s="2" t="s">
        <v>117</v>
      </c>
      <c r="S1" s="2" t="s">
        <v>148</v>
      </c>
    </row>
    <row r="2" spans="1:19" ht="66.75" hidden="1" customHeight="1" outlineLevel="1" x14ac:dyDescent="0.3">
      <c r="E2" s="2" t="s">
        <v>178</v>
      </c>
      <c r="F2" s="5" t="str">
        <f>IF(ISBLANK(VLOOKUP($E2,어펙터인자!$1:$1048576,MATCH(F$1,어펙터인자!$1:$1,0),0)),"",VLOOKUP($E2,어펙터인자!$1:$1048576,MATCH(F$1,어펙터인자!$1:$1,0),0))</f>
        <v>닌자어쌔신 전용 컨티뉴어스 버로우 어펙터</v>
      </c>
      <c r="G2" s="5"/>
      <c r="H2" s="5"/>
      <c r="I2" s="5" t="str">
        <f>IF(ISBLANK(VLOOKUP($E2,어펙터인자!$1:$1048576,MATCH(I$1,어펙터인자!$1:$1,0),0)),"",VLOOKUP($E2,어펙터인자!$1:$1048576,MATCH(I$1,어펙터인자!$1:$1,0),0))</f>
        <v>버로우 공격의 어택 딜레이</v>
      </c>
      <c r="J2" s="5" t="str">
        <f>IF(ISBLANK(VLOOKUP($E2,어펙터인자!$1:$1048576,MATCH(J$1,어펙터인자!$1:$1,0),0)),"",VLOOKUP($E2,어펙터인자!$1:$1048576,MATCH(J$1,어펙터인자!$1:$1,0),0))</f>
        <v/>
      </c>
      <c r="K2" s="5" t="str">
        <f>IF(ISBLANK(VLOOKUP($E2,어펙터인자!$1:$1048576,MATCH(K$1,어펙터인자!$1:$1,0),0)),"",VLOOKUP($E2,어펙터인자!$1:$1048576,MATCH(K$1,어펙터인자!$1:$1,0),0))</f>
        <v>버로우 공격 전 최초 대기</v>
      </c>
      <c r="L2" s="5" t="str">
        <f>IF(ISBLANK(VLOOKUP($E2,어펙터인자!$1:$1048576,MATCH(L$1,어펙터인자!$1:$1,0),0)),"",VLOOKUP($E2,어펙터인자!$1:$1048576,MATCH(L$1,어펙터인자!$1:$1,0),0))</f>
        <v>버로우 공격 후 최종 대기</v>
      </c>
      <c r="M2" s="5" t="str">
        <f>IF(ISBLANK(VLOOKUP($E2,어펙터인자!$1:$1048576,MATCH(M$1,어펙터인자!$1:$1,0),0)),"",VLOOKUP($E2,어펙터인자!$1:$1048576,MATCH(M$1,어펙터인자!$1:$1,0),0))</f>
        <v/>
      </c>
      <c r="N2" s="5" t="str">
        <f>IF(ISBLANK(VLOOKUP($E2,어펙터인자!$1:$1048576,MATCH(N$1,어펙터인자!$1:$1,0),0)),"",VLOOKUP($E2,어펙터인자!$1:$1048576,MATCH(N$1,어펙터인자!$1:$1,0),0))</f>
        <v>버로우 시
공격횟수</v>
      </c>
      <c r="O2" s="5" t="str">
        <f>IF(ISBLANK(VLOOKUP($E2,어펙터인자!$1:$1048576,MATCH(O$1,어펙터인자!$1:$1,0),0)),"",VLOOKUP($E2,어펙터인자!$1:$1048576,MATCH(O$1,어펙터인자!$1:$1,0),0))</f>
        <v/>
      </c>
      <c r="P2" s="5" t="str">
        <f>IF(ISBLANK(VLOOKUP($E2,어펙터인자!$1:$1048576,MATCH(P$1,어펙터인자!$1:$1,0),0)),"",VLOOKUP($E2,어펙터인자!$1:$1048576,MATCH(P$1,어펙터인자!$1:$1,0),0))</f>
        <v>히트 시 시작되는 StateName</v>
      </c>
      <c r="Q2" s="5" t="str">
        <f>IF(ISBLANK(VLOOKUP($E2,어펙터인자!$1:$1048576,MATCH(Q$1,어펙터인자!$1:$1,0),0)),"",VLOOKUP($E2,어펙터인자!$1:$1048576,MATCH(Q$1,어펙터인자!$1:$1,0),0))</f>
        <v>끝날 때 복구하는 StateName</v>
      </c>
      <c r="R2" s="5" t="str">
        <f>IF(ISBLANK(VLOOKUP($E2,어펙터인자!$1:$1048576,MATCH(R$1,어펙터인자!$1:$1,0),0)),"",VLOOKUP($E2,어펙터인자!$1:$1048576,MATCH(R$1,어펙터인자!$1:$1,0),0))</f>
        <v>버로우 스크롤 오브젝트</v>
      </c>
      <c r="S2" s="5" t="str">
        <f>IF(ISBLANK(VLOOKUP($E2,어펙터인자!$1:$1048576,MATCH(S$1,어펙터인자!$1:$1,0),0)),"",VLOOKUP($E2,어펙터인자!$1:$1048576,MATCH(S$1,어펙터인자!$1:$1,0),0))</f>
        <v>버로우 공격의 StateName</v>
      </c>
    </row>
    <row r="3" spans="1:19" collapsed="1" x14ac:dyDescent="0.3">
      <c r="A3" s="2" t="str">
        <f t="shared" ref="A3:A13" si="0">B3&amp;"_"&amp;TEXT(D3,"00")</f>
        <v>NormalAttack01_01</v>
      </c>
      <c r="B3" s="2" t="s">
        <v>39</v>
      </c>
      <c r="C3" s="2" t="str">
        <f>IF(ISERROR(VLOOKUP(B3,AffectorValueTable!$A:$A,1,0)),"어펙터밸류없음","")</f>
        <v/>
      </c>
      <c r="D3" s="2">
        <v>1</v>
      </c>
      <c r="E3" s="2" t="str">
        <f>VLOOKUP($B3,AffectorValueTable!$1:$1048576,MATCH(AffectorValueTable!$B$1,AffectorValueTable!$1:$1,0),0)</f>
        <v>BaseDamage</v>
      </c>
      <c r="H3" s="2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2">
        <v>1</v>
      </c>
    </row>
    <row r="4" spans="1:19" x14ac:dyDescent="0.3">
      <c r="A4" s="2" t="str">
        <f t="shared" si="0"/>
        <v>NormalAttackKeepSeries_01</v>
      </c>
      <c r="B4" t="s">
        <v>180</v>
      </c>
      <c r="C4" s="2" t="str">
        <f>IF(ISERROR(VLOOKUP(B4,AffectorValueTable!$A:$A,1,0)),"어펙터밸류없음","")</f>
        <v/>
      </c>
      <c r="D4" s="2">
        <v>1</v>
      </c>
      <c r="E4" s="2" t="str">
        <f>VLOOKUP($B4,AffectorValueTable!$1:$1048576,MATCH(AffectorValueTable!$B$1,AffectorValueTable!$1:$1,0),0)</f>
        <v>BaseDamage</v>
      </c>
      <c r="H4" s="2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2">
        <v>0.45</v>
      </c>
    </row>
    <row r="5" spans="1:19" x14ac:dyDescent="0.3">
      <c r="A5" s="2" t="str">
        <f t="shared" si="0"/>
        <v>NormalAttackBigBatSuccubus_01</v>
      </c>
      <c r="B5" t="s">
        <v>181</v>
      </c>
      <c r="C5" s="2" t="str">
        <f>IF(ISERROR(VLOOKUP(B5,AffectorValueTable!$A:$A,1,0)),"어펙터밸류없음","")</f>
        <v/>
      </c>
      <c r="D5" s="2">
        <v>1</v>
      </c>
      <c r="E5" s="2" t="str">
        <f>VLOOKUP($B5,AffectorValueTable!$1:$1048576,MATCH(AffectorValueTable!$B$1,AffectorValueTable!$1:$1,0),0)</f>
        <v>BaseDamage</v>
      </c>
      <c r="H5" s="2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2">
        <v>0.3</v>
      </c>
    </row>
    <row r="6" spans="1:19" x14ac:dyDescent="0.3">
      <c r="A6" s="2" t="str">
        <f t="shared" si="0"/>
        <v>CallInvincibleTortoise_01</v>
      </c>
      <c r="B6" t="s">
        <v>169</v>
      </c>
      <c r="C6" s="2" t="str">
        <f>IF(ISERROR(VLOOKUP(B6,AffectorValueTable!$A:$A,1,0)),"어펙터밸류없음","")</f>
        <v/>
      </c>
      <c r="D6" s="2">
        <v>1</v>
      </c>
      <c r="E6" s="2" t="str">
        <f>VLOOKUP($B6,AffectorValueTable!$1:$1048576,MATCH(AffectorValueTable!$B$1,AffectorValueTable!$1:$1,0),0)</f>
        <v>CallAffectorValue</v>
      </c>
      <c r="H6" s="2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2">
        <v>-1</v>
      </c>
      <c r="M6" s="2">
        <v>4</v>
      </c>
      <c r="Q6" s="2" t="s">
        <v>168</v>
      </c>
    </row>
    <row r="7" spans="1:19" x14ac:dyDescent="0.3">
      <c r="A7" s="2" t="str">
        <f t="shared" si="0"/>
        <v>InvincibleTortoise_01</v>
      </c>
      <c r="B7" t="s">
        <v>168</v>
      </c>
      <c r="C7" s="2" t="str">
        <f>IF(ISERROR(VLOOKUP(B7,AffectorValueTable!$A:$A,1,0)),"어펙터밸류없음","")</f>
        <v/>
      </c>
      <c r="D7" s="2">
        <v>1</v>
      </c>
      <c r="E7" s="2" t="str">
        <f>VLOOKUP($B7,AffectorValueTable!$1:$1048576,MATCH(AffectorValueTable!$B$1,AffectorValueTable!$1:$1,0),0)</f>
        <v>InvincibleTortoise</v>
      </c>
      <c r="H7" s="2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2">
        <v>3</v>
      </c>
      <c r="P7" s="2" t="s">
        <v>170</v>
      </c>
      <c r="Q7" s="2" t="s">
        <v>171</v>
      </c>
    </row>
    <row r="8" spans="1:19" x14ac:dyDescent="0.3">
      <c r="A8" s="2" t="str">
        <f t="shared" si="0"/>
        <v>CountBarrier5Times_01</v>
      </c>
      <c r="B8" t="s">
        <v>176</v>
      </c>
      <c r="C8" s="2" t="str">
        <f>IF(ISERROR(VLOOKUP(B8,AffectorValueTable!$A:$A,1,0)),"어펙터밸류없음","")</f>
        <v/>
      </c>
      <c r="D8" s="2">
        <v>1</v>
      </c>
      <c r="E8" s="2" t="str">
        <f>VLOOKUP($B8,AffectorValueTable!$1:$1048576,MATCH(AffectorValueTable!$B$1,AffectorValueTable!$1:$1,0),0)</f>
        <v>CountBarrier</v>
      </c>
      <c r="H8" s="2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2">
        <v>-1</v>
      </c>
      <c r="N8" s="2">
        <v>5</v>
      </c>
      <c r="R8" s="2" t="s">
        <v>177</v>
      </c>
    </row>
    <row r="9" spans="1:19" x14ac:dyDescent="0.3">
      <c r="A9" s="2" t="str">
        <f t="shared" si="0"/>
        <v>CallBurrowNinjaAssassin_01</v>
      </c>
      <c r="B9" t="s">
        <v>182</v>
      </c>
      <c r="C9" s="2" t="str">
        <f>IF(ISERROR(VLOOKUP(B9,AffectorValueTable!$A:$A,1,0)),"어펙터밸류없음","")</f>
        <v/>
      </c>
      <c r="D9" s="2">
        <v>1</v>
      </c>
      <c r="E9" s="2" t="str">
        <f>VLOOKUP($B9,AffectorValueTable!$1:$1048576,MATCH(AffectorValueTable!$B$1,AffectorValueTable!$1:$1,0),0)</f>
        <v>CallAffectorValue</v>
      </c>
      <c r="H9" s="2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2">
        <v>-1</v>
      </c>
      <c r="M9" s="2">
        <v>4</v>
      </c>
      <c r="Q9" s="2" t="s">
        <v>179</v>
      </c>
    </row>
    <row r="10" spans="1:19" x14ac:dyDescent="0.3">
      <c r="A10" s="2" t="str">
        <f t="shared" si="0"/>
        <v>BurrowNinjaAssassin_01</v>
      </c>
      <c r="B10" t="s">
        <v>179</v>
      </c>
      <c r="C10" s="2" t="str">
        <f>IF(ISERROR(VLOOKUP(B10,AffectorValueTable!$A:$A,1,0)),"어펙터밸류없음","")</f>
        <v/>
      </c>
      <c r="D10" s="2">
        <v>1</v>
      </c>
      <c r="E10" s="2" t="str">
        <f>VLOOKUP($B10,AffectorValueTable!$1:$1048576,MATCH(AffectorValueTable!$B$1,AffectorValueTable!$1:$1,0),0)</f>
        <v>BurrowNinjaAssassin</v>
      </c>
      <c r="H10" s="2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2">
        <v>3</v>
      </c>
      <c r="K10" s="2">
        <v>0.5</v>
      </c>
      <c r="L10" s="2">
        <v>1</v>
      </c>
      <c r="N10" s="2">
        <v>2</v>
      </c>
      <c r="P10" s="2" t="s">
        <v>193</v>
      </c>
      <c r="Q10" s="2" t="s">
        <v>194</v>
      </c>
      <c r="R10" s="2" t="s">
        <v>195</v>
      </c>
      <c r="S10" s="2" t="s">
        <v>196</v>
      </c>
    </row>
    <row r="11" spans="1:19" x14ac:dyDescent="0.3">
      <c r="A11" s="2" t="str">
        <f t="shared" si="0"/>
        <v>TestPoison01_01</v>
      </c>
      <c r="B11" t="s">
        <v>128</v>
      </c>
      <c r="C11" s="2" t="str">
        <f>IF(ISERROR(VLOOKUP(B11,AffectorValueTable!$A:$A,1,0)),"어펙터밸류없음","")</f>
        <v/>
      </c>
      <c r="D11" s="2">
        <v>1</v>
      </c>
      <c r="E11" s="2" t="str">
        <f>VLOOKUP($B11,AffectorValueTable!$1:$1048576,MATCH(AffectorValueTable!$B$1,AffectorValueTable!$1:$1,0),0)</f>
        <v>DotDamage</v>
      </c>
      <c r="H11" s="2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2">
        <v>5</v>
      </c>
      <c r="J11" s="2">
        <v>0.5</v>
      </c>
      <c r="K11" s="2">
        <v>0.01</v>
      </c>
    </row>
    <row r="12" spans="1:19" x14ac:dyDescent="0.3">
      <c r="A12" s="2" t="str">
        <f t="shared" si="0"/>
        <v>LP_PiercingHitObject_01</v>
      </c>
      <c r="B12" s="2" t="s">
        <v>62</v>
      </c>
      <c r="C12" s="2" t="str">
        <f>IF(ISERROR(VLOOKUP(B12,AffectorValueTable!$A:$A,1,0)),"어펙터밸류없음","")</f>
        <v/>
      </c>
      <c r="D12" s="2">
        <v>1</v>
      </c>
      <c r="E12" s="2" t="str">
        <f>VLOOKUP($B12,AffectorValueTable!$1:$1048576,MATCH(AffectorValueTable!$B$1,AffectorValueTable!$1:$1,0),0)</f>
        <v>PiercingHitObject</v>
      </c>
      <c r="H12" s="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K12" s="1"/>
      <c r="M12" s="2">
        <v>1</v>
      </c>
      <c r="P12" s="2">
        <v>0.9</v>
      </c>
    </row>
    <row r="13" spans="1:19" x14ac:dyDescent="0.3">
      <c r="A13" s="2" t="str">
        <f t="shared" si="0"/>
        <v>LP_PiercingHitObject_02</v>
      </c>
      <c r="B13" s="2" t="s">
        <v>62</v>
      </c>
      <c r="C13" s="2" t="str">
        <f>IF(ISERROR(VLOOKUP(B13,AffectorValueTable!$A:$A,1,0)),"어펙터밸류없음","")</f>
        <v/>
      </c>
      <c r="D13" s="2">
        <v>2</v>
      </c>
      <c r="E13" s="2" t="str">
        <f>VLOOKUP($B13,AffectorValueTable!$1:$1048576,MATCH(AffectorValueTable!$B$1,AffectorValueTable!$1:$1,0),0)</f>
        <v>PiercingHitObject</v>
      </c>
      <c r="H13" s="2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M13" s="2">
        <v>2</v>
      </c>
      <c r="P13" s="2" t="s">
        <v>118</v>
      </c>
    </row>
  </sheetData>
  <phoneticPr fontId="1" type="noConversion"/>
  <conditionalFormatting sqref="B1:S1048576">
    <cfRule type="expression" dxfId="0" priority="2">
      <formula>AND(OFFSET($B1,-1,0)=$B1,OFFSET(B1,-1,0)=B1)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C2" sqref="C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65</v>
      </c>
      <c r="B1" t="s">
        <v>129</v>
      </c>
      <c r="C1" t="s">
        <v>120</v>
      </c>
      <c r="D1" t="s">
        <v>132</v>
      </c>
      <c r="E1" t="s">
        <v>84</v>
      </c>
    </row>
    <row r="2" spans="1:5" x14ac:dyDescent="0.3">
      <c r="A2" t="s">
        <v>130</v>
      </c>
      <c r="B2" t="s">
        <v>131</v>
      </c>
      <c r="C2" t="s">
        <v>62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AffectorValueTable!$F:$G,MATCH(AffectorValueTable!$G$1,AffectorValueTable!$F$1:$G$1,0),0),"","컨티뉴어스어펙터아님")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V10"/>
  <sheetViews>
    <sheetView topLeftCell="D1" workbookViewId="0">
      <selection activeCell="U2" sqref="U2"/>
    </sheetView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2" max="12" width="19.875" customWidth="1" outlineLevel="1"/>
    <col min="13" max="14" width="9" customWidth="1" outlineLevel="1"/>
    <col min="16" max="16" width="9" customWidth="1" outlineLevel="1"/>
    <col min="17" max="17" width="9" customWidth="1"/>
    <col min="18" max="20" width="9" customWidth="1" outlineLevel="1"/>
    <col min="22" max="22" width="9" outlineLevel="1"/>
  </cols>
  <sheetData>
    <row r="1" spans="1:22" ht="27" customHeight="1" x14ac:dyDescent="0.3">
      <c r="A1" t="s">
        <v>19</v>
      </c>
      <c r="B1" t="s">
        <v>67</v>
      </c>
      <c r="C1" t="s">
        <v>20</v>
      </c>
      <c r="D1" t="s">
        <v>71</v>
      </c>
      <c r="E1" t="s">
        <v>41</v>
      </c>
      <c r="F1" t="s">
        <v>40</v>
      </c>
      <c r="G1" t="s">
        <v>83</v>
      </c>
      <c r="J1" t="s">
        <v>68</v>
      </c>
      <c r="L1" t="s">
        <v>81</v>
      </c>
      <c r="M1" t="s">
        <v>69</v>
      </c>
      <c r="N1" t="str">
        <f ca="1">IF(OR(OFFSET(N1,1,0)&lt;OFFSET(N1,2,0),OFFSET(N1,2,0)&lt;OFFSET(N1,3,0),
OFFSET(N1,3,0)&lt;OFFSET(N1,4,0),OFFSET(N1,4,0)&lt;OFFSET(N1,5,0),
OFFSET(N1,5,0)&lt;OFFSET(N1,6,0),OFFSET(N1,6,0)&lt;OFFSET(N1,7,0),
OFFSET(N1,7,0)&lt;OFFSET(N1,8,0),OFFSET(N1,8,0)&lt;OFFSET(N1,9,0),
OFFSET(N1,9,0)&lt;OFFSET(N1,10,0),OFFSET(N1,10,0)&lt;OFFSET(N1,11,0),
OFFSET(N1,11,0)&lt;OFFSET(N1,12,0),OFFSET(N1,12,0)&lt;OFFSET(N1,13,0),
OFFSET(N1,13,0)&lt;OFFSET(N1,14,0),OFFSET(N1,14,0)&lt;OFFSET(N1,15,0),
OFFSET(N1,15,0)&lt;OFFSET(N1,16,0),OFFSET(N1,16,0)&lt;OFFSET(N1,17,0),
OFFSET(N1,17,0)&lt;OFFSET(N1,18,0),OFFSET(N1,18,0)&lt;OFFSET(N1,19,0),
OFFSET(N1,19,0)&lt;OFFSET(N1,20,0),OFFSET(N1,20,0)&lt;OFFSET(N1,21,0),
OFFSET(N1,21,0)&lt;OFFSET(N1,22,0),OFFSET(N1,22,0)&lt;OFFSET(N1,23,0),
OFFSET(N1,23,0)&lt;OFFSET(N1,24,0),OFFSET(N1,24,0)&lt;OFFSET(N1,25,0),
OFFSET(N1,25,0)&lt;OFFSET(N1,26,0),OFFSET(N1,26,0)&lt;OFFSET(N1,27,0),
OFFSET(N1,27,0)&lt;OFFSET(N1,28,0),OFFSET(N1,28,0)&lt;OFFSET(N1,29,0),
OFFSET(N1,29,0)&lt;OFFSET(N1,30,0),OFFSET(N1,30,0)&lt;OFFSET(N1,31,0),
OFFSET(N1,31,0)&lt;OFFSET(N1,32,0),OFFSET(N1,32,0)&lt;OFFSET(N1,33,0),
OFFSET(N1,33,0)&lt;OFFSET(N1,34,0),OFFSET(N1,34,0)&lt;OFFSET(N1,35,0),
OFFSET(N1,35,0)&lt;OFFSET(N1,36,0),OFFSET(N1,36,0)&lt;OFFSET(N1,37,0),
OFFSET(N1,37,0)&lt;OFFSET(N1,38,0),OFFSET(N1,38,0)&lt;OFFSET(N1,39,0),
OFFSET(N1,39,0)&lt;OFFSET(N1,40,0),OFFSET(N1,40,0)&lt;OFFSET(N1,41,0),
OFFSET(N1,41,0)&lt;OFFSET(N1,42,0),OFFSET(N1,42,0)&lt;OFFSET(N1,43,0),
OFFSET(N1,43,0)&lt;OFFSET(N1,44,0),OFFSET(N1,44,0)&lt;OFFSET(N1,45,0),
OFFSET(N1,45,0)&lt;OFFSET(N1,46,0),OFFSET(N1,46,0)&lt;OFFSET(N1,47,0),
OFFSET(N1,47,0)&lt;OFFSET(N1,48,0),OFFSET(N1,48,0)&lt;OFFSET(N1,49,0),
OFFSET(N1,49,0)&lt;OFFSET(N1,50,0)),"내림차순 정렬할 것","len")</f>
        <v>len</v>
      </c>
      <c r="P1" t="s">
        <v>73</v>
      </c>
      <c r="R1" t="s">
        <v>80</v>
      </c>
      <c r="S1" t="s">
        <v>82</v>
      </c>
      <c r="T1" t="str">
        <f ca="1">IF(OR(OFFSET(T1,1,0)&lt;OFFSET(T1,2,0),OFFSET(T1,2,0)&lt;OFFSET(T1,3,0),
OFFSET(T1,3,0)&lt;OFFSET(T1,4,0),OFFSET(T1,4,0)&lt;OFFSET(T1,5,0),
OFFSET(T1,5,0)&lt;OFFSET(T1,6,0),OFFSET(T1,6,0)&lt;OFFSET(T1,7,0),
OFFSET(T1,7,0)&lt;OFFSET(T1,8,0),OFFSET(T1,8,0)&lt;OFFSET(T1,9,0),
OFFSET(T1,9,0)&lt;OFFSET(T1,10,0),OFFSET(T1,10,0)&lt;OFFSET(T1,11,0),
OFFSET(T1,11,0)&lt;OFFSET(T1,12,0),OFFSET(T1,12,0)&lt;OFFSET(T1,13,0),
OFFSET(T1,13,0)&lt;OFFSET(T1,14,0),OFFSET(T1,14,0)&lt;OFFSET(T1,15,0),
OFFSET(T1,15,0)&lt;OFFSET(T1,16,0),OFFSET(T1,16,0)&lt;OFFSET(T1,17,0),
OFFSET(T1,17,0)&lt;OFFSET(T1,18,0),OFFSET(T1,18,0)&lt;OFFSET(T1,19,0),
OFFSET(T1,19,0)&lt;OFFSET(T1,20,0),OFFSET(T1,20,0)&lt;OFFSET(T1,21,0),
OFFSET(T1,21,0)&lt;OFFSET(T1,22,0),OFFSET(T1,22,0)&lt;OFFSET(T1,23,0),
OFFSET(T1,23,0)&lt;OFFSET(T1,24,0),OFFSET(T1,24,0)&lt;OFFSET(T1,25,0),
OFFSET(T1,25,0)&lt;OFFSET(T1,26,0),OFFSET(T1,26,0)&lt;OFFSET(T1,27,0),
OFFSET(T1,27,0)&lt;OFFSET(T1,28,0),OFFSET(T1,28,0)&lt;OFFSET(T1,29,0),
OFFSET(T1,29,0)&lt;OFFSET(T1,30,0),OFFSET(T1,30,0)&lt;OFFSET(T1,31,0),
OFFSET(T1,31,0)&lt;OFFSET(T1,32,0),OFFSET(T1,32,0)&lt;OFFSET(T1,33,0),
OFFSET(T1,33,0)&lt;OFFSET(T1,34,0),OFFSET(T1,34,0)&lt;OFFSET(T1,35,0),
OFFSET(T1,35,0)&lt;OFFSET(T1,36,0),OFFSET(T1,36,0)&lt;OFFSET(T1,37,0),
OFFSET(T1,37,0)&lt;OFFSET(T1,38,0),OFFSET(T1,38,0)&lt;OFFSET(T1,39,0),
OFFSET(T1,39,0)&lt;OFFSET(T1,40,0),OFFSET(T1,40,0)&lt;OFFSET(T1,41,0),
OFFSET(T1,41,0)&lt;OFFSET(T1,42,0),OFFSET(T1,42,0)&lt;OFFSET(T1,43,0),
OFFSET(T1,43,0)&lt;OFFSET(T1,44,0),OFFSET(T1,44,0)&lt;OFFSET(T1,45,0),
OFFSET(T1,45,0)&lt;OFFSET(T1,46,0),OFFSET(T1,46,0)&lt;OFFSET(T1,47,0),
OFFSET(T1,47,0)&lt;OFFSET(T1,48,0),OFFSET(T1,48,0)&lt;OFFSET(T1,49,0),
OFFSET(T1,49,0)&lt;OFFSET(T1,50,0)),"내림차순 정렬할 것","len")</f>
        <v>len</v>
      </c>
    </row>
    <row r="2" spans="1:22" x14ac:dyDescent="0.3">
      <c r="A2" t="s">
        <v>21</v>
      </c>
      <c r="B2" t="s">
        <v>70</v>
      </c>
      <c r="C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2" t="s">
        <v>78</v>
      </c>
      <c r="E2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SUBSTITUTE(SUBSTITUTE(SUBSTITUTE(SUBSTITUTE(SUBSTITUTE(SUBSTITUTE(SUBSTITUTE(SUBSTITUTE(SUBSTITUTE(SUBSTITUTE(D2,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54</v>
      </c>
      <c r="L2" t="s">
        <v>49</v>
      </c>
      <c r="M2">
        <v>7</v>
      </c>
      <c r="N2">
        <f t="shared" ref="N2:N10" si="0">LEN(L2)</f>
        <v>21</v>
      </c>
      <c r="P2" t="s">
        <v>42</v>
      </c>
      <c r="R2" t="s">
        <v>75</v>
      </c>
      <c r="S2">
        <v>2</v>
      </c>
      <c r="T2">
        <f t="shared" ref="T2:T7" si="1">LEN(R2)</f>
        <v>5</v>
      </c>
      <c r="V2" t="str">
        <f ca="1">IFERROR(HLOOKUP("내림차순 정렬할 것",$1:$1,1,0),"")</f>
        <v/>
      </c>
    </row>
    <row r="3" spans="1:22" x14ac:dyDescent="0.3">
      <c r="A3" t="s">
        <v>22</v>
      </c>
      <c r="B3" t="s">
        <v>70</v>
      </c>
      <c r="C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SUBSTITUTE(SUBSTITUTE(SUBSTITUTE(SUBSTITUTE(SUBSTITUTE(SUBSTITUTE(SUBSTITUTE(SUBSTITUTE(SUBSTITUTE(SUBSTITUTE(B3,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3" t="s">
        <v>78</v>
      </c>
      <c r="E3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SUBSTITUTE(SUBSTITUTE(SUBSTITUTE(SUBSTITUTE(SUBSTITUTE(SUBSTITUTE(SUBSTITUTE(SUBSTITUTE(SUBSTITUTE(SUBSTITUTE(D3,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55</v>
      </c>
      <c r="L3" t="s">
        <v>123</v>
      </c>
      <c r="M3">
        <v>5</v>
      </c>
      <c r="N3">
        <f t="shared" si="0"/>
        <v>20</v>
      </c>
      <c r="P3" t="s">
        <v>43</v>
      </c>
      <c r="R3" t="s">
        <v>74</v>
      </c>
      <c r="S3">
        <v>1</v>
      </c>
      <c r="T3">
        <f t="shared" si="1"/>
        <v>4</v>
      </c>
    </row>
    <row r="4" spans="1:22" x14ac:dyDescent="0.3">
      <c r="A4" t="s">
        <v>23</v>
      </c>
      <c r="B4" t="s">
        <v>70</v>
      </c>
      <c r="C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SUBSTITUTE(SUBSTITUTE(SUBSTITUTE(SUBSTITUTE(SUBSTITUTE(SUBSTITUTE(SUBSTITUTE(SUBSTITUTE(SUBSTITUTE(SUBSTITUTE(B4,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</v>
      </c>
      <c r="D4" t="s">
        <v>78</v>
      </c>
      <c r="E4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SUBSTITUTE(SUBSTITUTE(SUBSTITUTE(SUBSTITUTE(SUBSTITUTE(SUBSTITUTE(SUBSTITUTE(SUBSTITUTE(SUBSTITUTE(SUBSTITUTE(D4,
OFFSET($A$1,1,MATCH(D$1&amp;"_List",$1:$1,0)-1),OFFSET($A$1,1,MATCH(D$1&amp;"_List",$1:$1,0))),OFFSET($A$1,2,MATCH(D$1&amp;"_List",$1:$1,0)-1),OFFSET($A$1,2,MATCH(D$1&amp;"_List",$1:$1,0))),
OFFSET($A$1,3,MATCH(D$1&amp;"_List",$1:$1,0)-1),OFFSET($A$1,3,MATCH(D$1&amp;"_List",$1:$1,0))),OFFSET($A$1,4,MATCH(D$1&amp;"_List",$1:$1,0)-1),OFFSET($A$1,4,MATCH(D$1&amp;"_List",$1:$1,0))),
OFFSET($A$1,5,MATCH(D$1&amp;"_List",$1:$1,0)-1),OFFSET($A$1,5,MATCH(D$1&amp;"_List",$1:$1,0))),OFFSET($A$1,6,MATCH(D$1&amp;"_List",$1:$1,0)-1),OFFSET($A$1,6,MATCH(D$1&amp;"_List",$1:$1,0))),
OFFSET($A$1,7,MATCH(D$1&amp;"_List",$1:$1,0)-1),OFFSET($A$1,7,MATCH(D$1&amp;"_List",$1:$1,0))),OFFSET($A$1,8,MATCH(D$1&amp;"_List",$1:$1,0)-1),OFFSET($A$1,8,MATCH(D$1&amp;"_List",$1:$1,0))),
OFFSET($A$1,9,MATCH(D$1&amp;"_List",$1:$1,0)-1),OFFSET($A$1,9,MATCH(D$1&amp;"_List",$1:$1,0))),OFFSET($A$1,10,MATCH(D$1&amp;"_List",$1:$1,0)-1),OFFSET($A$1,10,MATCH(D$1&amp;"_List",$1:$1,0))),
OFFSET($A$1,11,MATCH(D$1&amp;"_List",$1:$1,0)-1),OFFSET($A$1,11,MATCH(D$1&amp;"_List",$1:$1,0))),OFFSET($A$1,12,MATCH(D$1&amp;"_List",$1:$1,0)-1),OFFSET($A$1,12,MATCH(D$1&amp;"_List",$1:$1,0))),
OFFSET($A$1,13,MATCH(D$1&amp;"_List",$1:$1,0)-1),OFFSET($A$1,13,MATCH(D$1&amp;"_List",$1:$1,0))),OFFSET($A$1,14,MATCH(D$1&amp;"_List",$1:$1,0)-1),OFFSET($A$1,14,MATCH(D$1&amp;"_List",$1:$1,0))),
OFFSET($A$1,15,MATCH(D$1&amp;"_List",$1:$1,0)-1),OFFSET($A$1,15,MATCH(D$1&amp;"_List",$1:$1,0))),OFFSET($A$1,16,MATCH(D$1&amp;"_List",$1:$1,0)-1),OFFSET($A$1,16,MATCH(D$1&amp;"_List",$1:$1,0))),
OFFSET($A$1,17,MATCH(D$1&amp;"_List",$1:$1,0)-1),OFFSET($A$1,17,MATCH(D$1&amp;"_List",$1:$1,0))),OFFSET($A$1,18,MATCH(D$1&amp;"_List",$1:$1,0)-1),OFFSET($A$1,18,MATCH(D$1&amp;"_List",$1:$1,0))),
OFFSET($A$1,19,MATCH(D$1&amp;"_List",$1:$1,0)-1),OFFSET($A$1,19,MATCH(D$1&amp;"_List",$1:$1,0))),OFFSET($A$1,20,MATCH(D$1&amp;"_List",$1:$1,0)-1),OFFSET($A$1,20,MATCH(D$1&amp;"_List",$1:$1,0))),
OFFSET($A$1,21,MATCH(D$1&amp;"_List",$1:$1,0)-1),OFFSET($A$1,21,MATCH(D$1&amp;"_List",$1:$1,0))),OFFSET($A$1,22,MATCH(D$1&amp;"_List",$1:$1,0)-1),OFFSET($A$1,22,MATCH(D$1&amp;"_List",$1:$1,0))),
OFFSET($A$1,23,MATCH(D$1&amp;"_List",$1:$1,0)-1),OFFSET($A$1,23,MATCH(D$1&amp;"_List",$1:$1,0))),OFFSET($A$1,24,MATCH(D$1&amp;"_List",$1:$1,0)-1),OFFSET($A$1,24,MATCH(D$1&amp;"_List",$1:$1,0))),
OFFSET($A$1,25,MATCH(D$1&amp;"_List",$1:$1,0)-1),OFFSET($A$1,25,MATCH(D$1&amp;"_List",$1:$1,0))),OFFSET($A$1,26,MATCH(D$1&amp;"_List",$1:$1,0)-1),OFFSET($A$1,26,MATCH(D$1&amp;"_List",$1:$1,0))),
OFFSET($A$1,27,MATCH(D$1&amp;"_List",$1:$1,0)-1),OFFSET($A$1,27,MATCH(D$1&amp;"_List",$1:$1,0))),OFFSET($A$1,28,MATCH(D$1&amp;"_List",$1:$1,0)-1),OFFSET($A$1,28,MATCH(D$1&amp;"_List",$1:$1,0))),
OFFSET($A$1,29,MATCH(D$1&amp;"_List",$1:$1,0)-1),OFFSET($A$1,29,MATCH(D$1&amp;"_List",$1:$1,0))),OFFSET($A$1,30,MATCH(D$1&amp;"_List",$1:$1,0)-1),OFFSET($A$1,30,MATCH(D$1&amp;"_List",$1:$1,0))),
OFFSET($A$1,31,MATCH(D$1&amp;"_List",$1:$1,0)-1),OFFSET($A$1,31,MATCH(D$1&amp;"_List",$1:$1,0))),OFFSET($A$1,32,MATCH(D$1&amp;"_List",$1:$1,0)-1),OFFSET($A$1,32,MATCH(D$1&amp;"_List",$1:$1,0))),
OFFSET($A$1,33,MATCH(D$1&amp;"_List",$1:$1,0)-1),OFFSET($A$1,33,MATCH(D$1&amp;"_List",$1:$1,0))),OFFSET($A$1,34,MATCH(D$1&amp;"_List",$1:$1,0)-1),OFFSET($A$1,34,MATCH(D$1&amp;"_List",$1:$1,0))),
OFFSET($A$1,35,MATCH(D$1&amp;"_List",$1:$1,0)-1),OFFSET($A$1,35,MATCH(D$1&amp;"_List",$1:$1,0))),OFFSET($A$1,36,MATCH(D$1&amp;"_List",$1:$1,0)-1),OFFSET($A$1,36,MATCH(D$1&amp;"_List",$1:$1,0))),
OFFSET($A$1,37,MATCH(D$1&amp;"_List",$1:$1,0)-1),OFFSET($A$1,37,MATCH(D$1&amp;"_List",$1:$1,0))),OFFSET($A$1,38,MATCH(D$1&amp;"_List",$1:$1,0)-1),OFFSET($A$1,38,MATCH(D$1&amp;"_List",$1:$1,0))),
OFFSET($A$1,39,MATCH(D$1&amp;"_List",$1:$1,0)-1),OFFSET($A$1,39,MATCH(D$1&amp;"_List",$1:$1,0))),OFFSET($A$1,40,MATCH(D$1&amp;"_List",$1:$1,0)-1),OFFSET($A$1,40,MATCH(D$1&amp;"_List",$1:$1,0))),
OFFSET($A$1,41,MATCH(D$1&amp;"_List",$1:$1,0)-1),OFFSET($A$1,41,MATCH(D$1&amp;"_List",$1:$1,0))),OFFSET($A$1,42,MATCH(D$1&amp;"_List",$1:$1,0)-1),OFFSET($A$1,42,MATCH(D$1&amp;"_List",$1:$1,0))),
OFFSET($A$1,43,MATCH(D$1&amp;"_List",$1:$1,0)-1),OFFSET($A$1,43,MATCH(D$1&amp;"_List",$1:$1,0))),OFFSET($A$1,44,MATCH(D$1&amp;"_List",$1:$1,0)-1),OFFSET($A$1,44,MATCH(D$1&amp;"_List",$1:$1,0))),
OFFSET($A$1,45,MATCH(D$1&amp;"_List",$1:$1,0)-1),OFFSET($A$1,45,MATCH(D$1&amp;"_List",$1:$1,0))),OFFSET($A$1,46,MATCH(D$1&amp;"_List",$1:$1,0)-1),OFFSET($A$1,46,MATCH(D$1&amp;"_List",$1:$1,0))),
OFFSET($A$1,47,MATCH(D$1&amp;"_List",$1:$1,0)-1),OFFSET($A$1,47,MATCH(D$1&amp;"_List",$1:$1,0))),OFFSET($A$1,48,MATCH(D$1&amp;"_List",$1:$1,0)-1),OFFSET($A$1,48,MATCH(D$1&amp;"_List",$1:$1,0))),
OFFSET($A$1,49,MATCH(D$1&amp;"_List",$1:$1,0)-1),OFFSET($A$1,49,MATCH(D$1&amp;"_List",$1:$1,0))),OFFSET($A$1,50,MATCH(D$1&amp;"_List",$1:$1,0)-1),OFFSET($A$1,50,MATCH(D$1&amp;"_List",$1:$1,0)))</f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121</v>
      </c>
      <c r="L4" t="s">
        <v>125</v>
      </c>
      <c r="M4">
        <v>6</v>
      </c>
      <c r="N4">
        <f t="shared" si="0"/>
        <v>20</v>
      </c>
      <c r="P4" t="s">
        <v>44</v>
      </c>
      <c r="R4" t="s">
        <v>78</v>
      </c>
      <c r="S4">
        <v>5</v>
      </c>
      <c r="T4">
        <f t="shared" si="1"/>
        <v>2</v>
      </c>
    </row>
    <row r="5" spans="1:22" x14ac:dyDescent="0.3">
      <c r="J5" t="s">
        <v>122</v>
      </c>
      <c r="L5" t="s">
        <v>50</v>
      </c>
      <c r="M5">
        <v>8</v>
      </c>
      <c r="N5">
        <f t="shared" si="0"/>
        <v>17</v>
      </c>
      <c r="P5" t="s">
        <v>45</v>
      </c>
      <c r="R5" t="s">
        <v>79</v>
      </c>
      <c r="S5">
        <v>6</v>
      </c>
      <c r="T5">
        <f t="shared" si="1"/>
        <v>2</v>
      </c>
    </row>
    <row r="6" spans="1:22" x14ac:dyDescent="0.3">
      <c r="J6" t="s">
        <v>124</v>
      </c>
      <c r="L6" t="s">
        <v>51</v>
      </c>
      <c r="M6">
        <v>9</v>
      </c>
      <c r="N6">
        <f t="shared" si="0"/>
        <v>14</v>
      </c>
      <c r="P6" t="s">
        <v>46</v>
      </c>
      <c r="R6" t="s">
        <v>76</v>
      </c>
      <c r="S6">
        <v>3</v>
      </c>
      <c r="T6">
        <f t="shared" si="1"/>
        <v>1</v>
      </c>
    </row>
    <row r="7" spans="1:22" x14ac:dyDescent="0.3">
      <c r="J7" t="s">
        <v>126</v>
      </c>
      <c r="L7" t="s">
        <v>54</v>
      </c>
      <c r="M7">
        <v>1</v>
      </c>
      <c r="N7">
        <f t="shared" si="0"/>
        <v>11</v>
      </c>
      <c r="P7" t="s">
        <v>47</v>
      </c>
      <c r="R7" t="s">
        <v>77</v>
      </c>
      <c r="S7">
        <v>4</v>
      </c>
      <c r="T7">
        <f t="shared" si="1"/>
        <v>1</v>
      </c>
    </row>
    <row r="8" spans="1:22" x14ac:dyDescent="0.3">
      <c r="J8" t="s">
        <v>127</v>
      </c>
      <c r="L8" t="s">
        <v>55</v>
      </c>
      <c r="M8">
        <v>2</v>
      </c>
      <c r="N8">
        <f t="shared" si="0"/>
        <v>11</v>
      </c>
    </row>
    <row r="9" spans="1:22" x14ac:dyDescent="0.3">
      <c r="J9" t="s">
        <v>50</v>
      </c>
      <c r="L9" t="s">
        <v>52</v>
      </c>
      <c r="M9">
        <v>3</v>
      </c>
      <c r="N9">
        <f t="shared" si="0"/>
        <v>10</v>
      </c>
    </row>
    <row r="10" spans="1:22" x14ac:dyDescent="0.3">
      <c r="J10" t="s">
        <v>51</v>
      </c>
      <c r="L10" t="s">
        <v>53</v>
      </c>
      <c r="M10">
        <v>4</v>
      </c>
      <c r="N10">
        <f t="shared" si="0"/>
        <v>10</v>
      </c>
    </row>
  </sheetData>
  <sortState ref="L2:N10">
    <sortCondition descending="1" ref="N2:N10"/>
    <sortCondition ref="M2:M10"/>
  </sortState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22"/>
  <sheetViews>
    <sheetView workbookViewId="0">
      <pane ySplit="1" topLeftCell="A8" activePane="bottomLeft" state="frozen"/>
      <selection pane="bottomLeft" activeCell="A22" sqref="A2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94</v>
      </c>
      <c r="B1" t="s">
        <v>85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116</v>
      </c>
      <c r="J1" t="s">
        <v>7</v>
      </c>
      <c r="K1" t="s">
        <v>8</v>
      </c>
      <c r="L1" t="s">
        <v>117</v>
      </c>
      <c r="M1" t="s">
        <v>148</v>
      </c>
    </row>
    <row r="2" spans="1:13" x14ac:dyDescent="0.3">
      <c r="A2" t="s">
        <v>33</v>
      </c>
      <c r="B2" s="6" t="s">
        <v>102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">
      <c r="A3" t="s">
        <v>34</v>
      </c>
      <c r="B3" s="6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24" x14ac:dyDescent="0.3">
      <c r="A4" t="s">
        <v>35</v>
      </c>
      <c r="B4" s="6" t="s">
        <v>104</v>
      </c>
      <c r="C4" s="3" t="s">
        <v>96</v>
      </c>
      <c r="D4" s="3"/>
      <c r="E4" s="3"/>
      <c r="F4" s="3"/>
      <c r="G4" s="4" t="s">
        <v>108</v>
      </c>
      <c r="H4" s="4" t="s">
        <v>136</v>
      </c>
      <c r="I4" s="4" t="s">
        <v>155</v>
      </c>
      <c r="J4" s="4" t="s">
        <v>95</v>
      </c>
      <c r="K4" s="4" t="s">
        <v>144</v>
      </c>
      <c r="L4" s="4"/>
      <c r="M4" s="4"/>
    </row>
    <row r="5" spans="1:13" ht="24" x14ac:dyDescent="0.3">
      <c r="A5" t="s">
        <v>27</v>
      </c>
      <c r="B5" s="6" t="s">
        <v>105</v>
      </c>
      <c r="C5" s="5" t="s">
        <v>99</v>
      </c>
      <c r="D5" s="3" t="s">
        <v>101</v>
      </c>
      <c r="E5" s="5" t="s">
        <v>109</v>
      </c>
      <c r="F5" s="3"/>
      <c r="G5" s="3"/>
      <c r="H5" s="4" t="s">
        <v>137</v>
      </c>
      <c r="I5" s="3"/>
      <c r="J5" s="3"/>
      <c r="K5" s="3"/>
      <c r="L5" s="3" t="s">
        <v>147</v>
      </c>
      <c r="M5" s="3" t="s">
        <v>149</v>
      </c>
    </row>
    <row r="6" spans="1:13" x14ac:dyDescent="0.3">
      <c r="A6" t="s">
        <v>25</v>
      </c>
      <c r="B6" s="6" t="s">
        <v>106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3">
      <c r="A7" t="s">
        <v>36</v>
      </c>
      <c r="B7" s="6" t="s">
        <v>107</v>
      </c>
      <c r="C7" s="4"/>
      <c r="D7" s="3"/>
      <c r="E7" s="3"/>
      <c r="F7" s="3"/>
      <c r="G7" s="3"/>
      <c r="H7" s="3"/>
      <c r="I7" s="3"/>
      <c r="J7" s="3" t="s">
        <v>119</v>
      </c>
      <c r="K7" s="3"/>
      <c r="L7" s="3"/>
      <c r="M7" s="3"/>
    </row>
    <row r="8" spans="1:13" ht="24" x14ac:dyDescent="0.3">
      <c r="A8" t="s">
        <v>29</v>
      </c>
      <c r="B8" s="6" t="s">
        <v>110</v>
      </c>
      <c r="C8" s="5" t="s">
        <v>99</v>
      </c>
      <c r="D8" s="3"/>
      <c r="E8" s="3"/>
      <c r="F8" s="3"/>
      <c r="G8" s="5" t="s">
        <v>157</v>
      </c>
      <c r="H8" s="5" t="s">
        <v>160</v>
      </c>
      <c r="I8" s="5"/>
      <c r="J8" s="3"/>
      <c r="K8" s="3"/>
      <c r="L8" s="3" t="s">
        <v>147</v>
      </c>
      <c r="M8" s="3"/>
    </row>
    <row r="9" spans="1:13" x14ac:dyDescent="0.3">
      <c r="A9" t="s">
        <v>31</v>
      </c>
      <c r="B9" s="6" t="s">
        <v>111</v>
      </c>
      <c r="C9" s="3"/>
      <c r="D9" s="3"/>
      <c r="E9" s="3"/>
      <c r="F9" s="3"/>
      <c r="G9" s="3"/>
      <c r="H9" s="3"/>
      <c r="I9" s="3"/>
      <c r="J9" s="3" t="s">
        <v>100</v>
      </c>
      <c r="K9" s="3"/>
      <c r="L9" s="3"/>
      <c r="M9" s="3"/>
    </row>
    <row r="10" spans="1:13" ht="24" x14ac:dyDescent="0.3">
      <c r="A10" t="s">
        <v>87</v>
      </c>
      <c r="B10" s="6" t="s">
        <v>112</v>
      </c>
      <c r="C10" s="5" t="s">
        <v>99</v>
      </c>
      <c r="D10" s="3"/>
      <c r="E10" s="3"/>
      <c r="F10" s="3"/>
      <c r="G10" s="3"/>
      <c r="H10" s="3"/>
      <c r="I10" s="3"/>
      <c r="J10" s="3"/>
      <c r="K10" s="3"/>
      <c r="L10" s="3" t="s">
        <v>147</v>
      </c>
      <c r="M10" s="3"/>
    </row>
    <row r="11" spans="1:13" ht="24" x14ac:dyDescent="0.3">
      <c r="A11" t="s">
        <v>88</v>
      </c>
      <c r="B11" s="6" t="s">
        <v>113</v>
      </c>
      <c r="C11" s="5" t="s">
        <v>99</v>
      </c>
      <c r="D11" s="3"/>
      <c r="E11" s="3"/>
      <c r="F11" s="3"/>
      <c r="G11" s="3"/>
      <c r="H11" s="3"/>
      <c r="I11" s="3"/>
      <c r="J11" s="3"/>
      <c r="K11" s="3"/>
      <c r="L11" s="3" t="s">
        <v>147</v>
      </c>
      <c r="M11" s="3"/>
    </row>
    <row r="12" spans="1:13" ht="36" x14ac:dyDescent="0.3">
      <c r="A12" t="s">
        <v>89</v>
      </c>
      <c r="B12" s="4" t="s">
        <v>114</v>
      </c>
      <c r="C12" s="5" t="s">
        <v>99</v>
      </c>
      <c r="D12" s="3"/>
      <c r="E12" s="3"/>
      <c r="F12" s="3"/>
      <c r="G12" s="3"/>
      <c r="H12" s="3"/>
      <c r="I12" s="3"/>
      <c r="J12" s="3"/>
      <c r="K12" s="3"/>
      <c r="L12" s="3" t="s">
        <v>147</v>
      </c>
      <c r="M12" s="3"/>
    </row>
    <row r="13" spans="1:13" x14ac:dyDescent="0.3">
      <c r="A13" t="s">
        <v>90</v>
      </c>
      <c r="B13" s="6" t="s">
        <v>115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24" x14ac:dyDescent="0.3">
      <c r="A14" t="s">
        <v>91</v>
      </c>
      <c r="B14" s="4" t="s">
        <v>165</v>
      </c>
      <c r="C14" s="4" t="s">
        <v>99</v>
      </c>
      <c r="D14" s="3"/>
      <c r="E14" s="3"/>
      <c r="F14" s="3"/>
      <c r="G14" s="3" t="s">
        <v>97</v>
      </c>
      <c r="H14" s="3"/>
      <c r="I14" s="3"/>
      <c r="J14" s="4" t="s">
        <v>98</v>
      </c>
      <c r="K14" s="4"/>
      <c r="L14" s="4"/>
      <c r="M14" s="4"/>
    </row>
    <row r="15" spans="1:13" ht="24" x14ac:dyDescent="0.3">
      <c r="A15" t="s">
        <v>92</v>
      </c>
      <c r="B15" s="4" t="s">
        <v>166</v>
      </c>
      <c r="C15" s="4" t="s">
        <v>99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t="s">
        <v>93</v>
      </c>
      <c r="B16" s="6" t="s">
        <v>139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60" x14ac:dyDescent="0.3">
      <c r="A17" t="s">
        <v>134</v>
      </c>
      <c r="B17" s="4" t="s">
        <v>135</v>
      </c>
      <c r="C17" s="4" t="s">
        <v>99</v>
      </c>
      <c r="D17" s="6" t="s">
        <v>138</v>
      </c>
      <c r="E17" s="6"/>
      <c r="F17" s="6"/>
      <c r="G17" s="4" t="s">
        <v>156</v>
      </c>
      <c r="H17" s="4" t="s">
        <v>133</v>
      </c>
      <c r="I17" s="4"/>
      <c r="J17" s="6"/>
      <c r="K17" s="6" t="s">
        <v>145</v>
      </c>
      <c r="L17" s="6"/>
      <c r="M17" s="6"/>
    </row>
    <row r="18" spans="1:13" ht="24" x14ac:dyDescent="0.3">
      <c r="A18" t="s">
        <v>146</v>
      </c>
      <c r="B18" s="4" t="s">
        <v>142</v>
      </c>
      <c r="C18" s="4" t="s">
        <v>99</v>
      </c>
      <c r="J18" s="6"/>
      <c r="K18" s="6"/>
      <c r="L18" s="3"/>
      <c r="M18" s="3"/>
    </row>
    <row r="19" spans="1:13" ht="24" x14ac:dyDescent="0.3">
      <c r="A19" t="s">
        <v>154</v>
      </c>
      <c r="B19" s="4" t="s">
        <v>143</v>
      </c>
      <c r="C19" s="4" t="s">
        <v>99</v>
      </c>
      <c r="H19" s="3" t="s">
        <v>133</v>
      </c>
      <c r="I19" s="5"/>
      <c r="L19" s="5" t="s">
        <v>159</v>
      </c>
      <c r="M19" s="3" t="s">
        <v>158</v>
      </c>
    </row>
    <row r="20" spans="1:13" x14ac:dyDescent="0.3">
      <c r="A20" t="s">
        <v>151</v>
      </c>
      <c r="B20" s="4" t="s">
        <v>152</v>
      </c>
      <c r="C20" s="6" t="s">
        <v>153</v>
      </c>
      <c r="D20" s="6"/>
      <c r="M20" s="3" t="s">
        <v>150</v>
      </c>
    </row>
    <row r="21" spans="1:13" ht="24" x14ac:dyDescent="0.3">
      <c r="A21" t="s">
        <v>168</v>
      </c>
      <c r="B21" s="4" t="s">
        <v>164</v>
      </c>
      <c r="C21" s="4" t="s">
        <v>99</v>
      </c>
      <c r="J21" s="4" t="s">
        <v>190</v>
      </c>
      <c r="K21" s="4" t="s">
        <v>191</v>
      </c>
    </row>
    <row r="22" spans="1:13" ht="24" x14ac:dyDescent="0.3">
      <c r="A22" t="s">
        <v>183</v>
      </c>
      <c r="B22" s="4" t="s">
        <v>184</v>
      </c>
      <c r="C22" s="4" t="s">
        <v>186</v>
      </c>
      <c r="E22" s="4" t="s">
        <v>187</v>
      </c>
      <c r="F22" s="4" t="s">
        <v>188</v>
      </c>
      <c r="H22" s="5" t="s">
        <v>185</v>
      </c>
      <c r="J22" s="4" t="s">
        <v>190</v>
      </c>
      <c r="K22" s="4" t="s">
        <v>191</v>
      </c>
      <c r="L22" s="5" t="s">
        <v>192</v>
      </c>
      <c r="M22" s="5" t="s">
        <v>189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2019-10-21T02:36:46Z</dcterms:modified>
</cp:coreProperties>
</file>