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191181B-BFA3-46D9-9C66-115DBA300B84}" xr6:coauthVersionLast="43" xr6:coauthVersionMax="43" xr10:uidLastSave="{00000000-0000-0000-0000-000000000000}"/>
  <bookViews>
    <workbookView xWindow="-120" yWindow="-120" windowWidth="29040" windowHeight="15840" tabRatio="814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externalReferences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2" l="1"/>
  <c r="L23" i="1" l="1"/>
  <c r="J23" i="1"/>
  <c r="F23" i="1"/>
  <c r="D23" i="1"/>
  <c r="L22" i="1"/>
  <c r="J22" i="1"/>
  <c r="F22" i="1"/>
  <c r="D22" i="1"/>
  <c r="L21" i="1"/>
  <c r="J21" i="1"/>
  <c r="F21" i="1"/>
  <c r="D21" i="1"/>
  <c r="L20" i="1"/>
  <c r="J20" i="1"/>
  <c r="F20" i="1"/>
  <c r="D20" i="1"/>
  <c r="L19" i="1" l="1"/>
  <c r="J19" i="1"/>
  <c r="F19" i="1"/>
  <c r="D19" i="1"/>
  <c r="L18" i="1"/>
  <c r="J18" i="1"/>
  <c r="F18" i="1"/>
  <c r="D18" i="1"/>
  <c r="L17" i="1"/>
  <c r="J17" i="1"/>
  <c r="F17" i="1"/>
  <c r="D17" i="1"/>
  <c r="L16" i="1"/>
  <c r="J16" i="1"/>
  <c r="F16" i="1"/>
  <c r="D16" i="1"/>
  <c r="L15" i="1" l="1"/>
  <c r="J15" i="1"/>
  <c r="F15" i="1"/>
  <c r="D15" i="1"/>
  <c r="F16" i="5" l="1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AC16" i="5"/>
  <c r="AB16" i="5"/>
  <c r="AA16" i="5"/>
  <c r="V16" i="5"/>
  <c r="U16" i="5"/>
  <c r="T16" i="5"/>
  <c r="AC15" i="5"/>
  <c r="AB15" i="5"/>
  <c r="AA15" i="5"/>
  <c r="V15" i="5"/>
  <c r="U15" i="5"/>
  <c r="T15" i="5"/>
  <c r="AC14" i="5"/>
  <c r="AB14" i="5"/>
  <c r="AA14" i="5"/>
  <c r="V14" i="5"/>
  <c r="U14" i="5"/>
  <c r="T14" i="5"/>
  <c r="AC13" i="5"/>
  <c r="AB13" i="5"/>
  <c r="AA13" i="5"/>
  <c r="V13" i="5"/>
  <c r="U13" i="5"/>
  <c r="T13" i="5"/>
  <c r="AC12" i="5"/>
  <c r="AB12" i="5"/>
  <c r="AA12" i="5"/>
  <c r="V12" i="5"/>
  <c r="U12" i="5"/>
  <c r="T12" i="5"/>
  <c r="AC11" i="5"/>
  <c r="AB11" i="5"/>
  <c r="AA11" i="5"/>
  <c r="V11" i="5"/>
  <c r="U11" i="5"/>
  <c r="T11" i="5"/>
  <c r="O11" i="5"/>
  <c r="N11" i="5"/>
  <c r="M11" i="5"/>
  <c r="AC10" i="5"/>
  <c r="AB10" i="5"/>
  <c r="AA10" i="5"/>
  <c r="V10" i="5"/>
  <c r="U10" i="5"/>
  <c r="T10" i="5"/>
  <c r="O10" i="5"/>
  <c r="N10" i="5"/>
  <c r="M10" i="5"/>
  <c r="AC9" i="5"/>
  <c r="AB9" i="5"/>
  <c r="AA9" i="5"/>
  <c r="V9" i="5"/>
  <c r="U9" i="5"/>
  <c r="T9" i="5"/>
  <c r="O9" i="5"/>
  <c r="N9" i="5"/>
  <c r="M9" i="5"/>
  <c r="AC8" i="5"/>
  <c r="AB8" i="5"/>
  <c r="AA8" i="5"/>
  <c r="V8" i="5"/>
  <c r="U8" i="5"/>
  <c r="T8" i="5"/>
  <c r="O8" i="5"/>
  <c r="N8" i="5"/>
  <c r="M8" i="5"/>
  <c r="AC7" i="5"/>
  <c r="AB7" i="5"/>
  <c r="AA7" i="5"/>
  <c r="V7" i="5"/>
  <c r="U7" i="5"/>
  <c r="T7" i="5"/>
  <c r="O7" i="5"/>
  <c r="N7" i="5"/>
  <c r="M7" i="5"/>
  <c r="AC6" i="5"/>
  <c r="AB6" i="5"/>
  <c r="AA6" i="5"/>
  <c r="V6" i="5"/>
  <c r="U6" i="5"/>
  <c r="T6" i="5"/>
  <c r="O6" i="5"/>
  <c r="N6" i="5"/>
  <c r="M6" i="5"/>
  <c r="AC5" i="5"/>
  <c r="AB5" i="5"/>
  <c r="AA5" i="5"/>
  <c r="V5" i="5"/>
  <c r="U5" i="5"/>
  <c r="T5" i="5"/>
  <c r="O5" i="5"/>
  <c r="N5" i="5"/>
  <c r="M5" i="5"/>
  <c r="AC4" i="5"/>
  <c r="AB4" i="5"/>
  <c r="AA4" i="5"/>
  <c r="V4" i="5"/>
  <c r="U4" i="5"/>
  <c r="T4" i="5"/>
  <c r="O4" i="5"/>
  <c r="N4" i="5"/>
  <c r="M4" i="5"/>
  <c r="AC3" i="5"/>
  <c r="AB3" i="5"/>
  <c r="AA3" i="5"/>
  <c r="V3" i="5"/>
  <c r="U3" i="5"/>
  <c r="T3" i="5"/>
  <c r="AC2" i="5"/>
  <c r="AB2" i="5"/>
  <c r="AA2" i="5"/>
  <c r="V2" i="5"/>
  <c r="U2" i="5"/>
  <c r="T2" i="5"/>
  <c r="K7" i="4" l="1"/>
  <c r="J7" i="4"/>
  <c r="K6" i="4"/>
  <c r="J6" i="4"/>
  <c r="K5" i="4"/>
  <c r="J5" i="4"/>
  <c r="K4" i="4"/>
  <c r="J4" i="4"/>
  <c r="K3" i="4"/>
  <c r="J3" i="4"/>
  <c r="K2" i="4"/>
  <c r="J2" i="4"/>
  <c r="G7" i="4"/>
  <c r="G6" i="4"/>
  <c r="G5" i="4"/>
  <c r="G4" i="4"/>
  <c r="G3" i="4"/>
  <c r="G2" i="4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C5" i="3"/>
  <c r="C4" i="3"/>
  <c r="C3" i="3"/>
  <c r="C2" i="3"/>
  <c r="F6" i="1"/>
  <c r="F5" i="1"/>
  <c r="F3" i="1"/>
  <c r="C5" i="2" l="1"/>
  <c r="C4" i="2"/>
  <c r="C3" i="2"/>
  <c r="C2" i="2"/>
  <c r="F14" i="1" l="1"/>
  <c r="F13" i="1"/>
  <c r="F12" i="1"/>
  <c r="F11" i="1"/>
  <c r="F10" i="1"/>
  <c r="F9" i="1"/>
  <c r="F8" i="1"/>
  <c r="F7" i="1"/>
  <c r="F4" i="1"/>
  <c r="F2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O16" i="5" l="1"/>
  <c r="N16" i="5"/>
  <c r="M16" i="5"/>
  <c r="O15" i="5"/>
  <c r="N15" i="5"/>
  <c r="M15" i="5"/>
  <c r="O14" i="5"/>
  <c r="N14" i="5"/>
  <c r="M14" i="5"/>
  <c r="O13" i="5"/>
  <c r="N13" i="5"/>
  <c r="M13" i="5"/>
  <c r="L12" i="5"/>
  <c r="P7" i="4"/>
  <c r="P6" i="4"/>
  <c r="P5" i="4"/>
  <c r="P4" i="4"/>
  <c r="P3" i="4"/>
  <c r="P2" i="4"/>
  <c r="J10" i="5" l="1"/>
  <c r="J9" i="5"/>
  <c r="J8" i="5"/>
  <c r="J7" i="5"/>
  <c r="J11" i="5"/>
  <c r="J16" i="5"/>
  <c r="J15" i="5"/>
  <c r="J12" i="5"/>
  <c r="J14" i="5"/>
  <c r="J13" i="5"/>
  <c r="J2" i="5"/>
  <c r="J4" i="5"/>
  <c r="J3" i="5"/>
  <c r="J6" i="5"/>
  <c r="J5" i="5"/>
  <c r="O3" i="4" l="1"/>
  <c r="O4" i="4"/>
  <c r="O5" i="4"/>
  <c r="O6" i="4"/>
  <c r="O7" i="4"/>
  <c r="O2" i="4"/>
  <c r="I2" i="5" s="1"/>
  <c r="I9" i="5" l="1"/>
  <c r="I11" i="5"/>
  <c r="I10" i="5"/>
  <c r="I7" i="5"/>
  <c r="I8" i="5"/>
  <c r="I3" i="5"/>
  <c r="I5" i="5"/>
  <c r="I4" i="5"/>
  <c r="I6" i="5"/>
  <c r="I15" i="5"/>
  <c r="I16" i="5"/>
  <c r="I12" i="5"/>
  <c r="I13" i="5"/>
  <c r="I14" i="5"/>
  <c r="N3" i="4"/>
  <c r="N4" i="4"/>
  <c r="N5" i="4"/>
  <c r="N6" i="4"/>
  <c r="N7" i="4"/>
  <c r="N2" i="4"/>
  <c r="M7" i="4" l="1"/>
  <c r="M6" i="4"/>
  <c r="M5" i="4"/>
  <c r="M4" i="4"/>
  <c r="M3" i="4"/>
  <c r="M2" i="4"/>
  <c r="L7" i="4"/>
  <c r="L6" i="4"/>
  <c r="L5" i="4"/>
  <c r="L4" i="4"/>
  <c r="L3" i="4"/>
  <c r="L2" i="4"/>
  <c r="O3" i="3" l="1"/>
  <c r="O2" i="3"/>
  <c r="O5" i="3"/>
  <c r="O4" i="3"/>
  <c r="R2" i="1"/>
  <c r="R3" i="1"/>
  <c r="R5" i="1"/>
  <c r="R4" i="1"/>
  <c r="Q7" i="2"/>
  <c r="Q6" i="2"/>
  <c r="Q4" i="2"/>
  <c r="Q5" i="2"/>
  <c r="Q2" i="2"/>
  <c r="Q3" i="2"/>
  <c r="K2" i="2"/>
  <c r="K5" i="2"/>
  <c r="K4" i="2"/>
  <c r="K3" i="2"/>
  <c r="O1" i="3" l="1"/>
  <c r="Q2" i="3" s="1"/>
  <c r="Q1" i="2"/>
  <c r="K1" i="2"/>
  <c r="E6" i="2" s="1"/>
  <c r="R1" i="1"/>
  <c r="E5" i="2" l="1"/>
  <c r="E2" i="2"/>
  <c r="E4" i="2"/>
  <c r="E3" i="2"/>
  <c r="T2" i="1"/>
  <c r="S2" i="2"/>
  <c r="O12" i="5" l="1"/>
  <c r="M12" i="5"/>
  <c r="O2" i="5"/>
  <c r="N3" i="5"/>
  <c r="M3" i="5"/>
  <c r="O3" i="5"/>
  <c r="N12" i="5"/>
  <c r="N2" i="5"/>
  <c r="M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M1" authorId="0" shapeId="0" xr:uid="{097A843D-F75D-4114-9986-5778BD048F59}">
      <text>
        <r>
          <rPr>
            <sz val="9"/>
            <color indexed="81"/>
            <rFont val="Tahoma"/>
            <family val="2"/>
          </rPr>
          <t xml:space="preserve">Tab:
</t>
        </r>
        <r>
          <rPr>
            <sz val="9"/>
            <color indexed="81"/>
            <rFont val="돋움"/>
            <family val="3"/>
            <charset val="129"/>
          </rPr>
          <t>터치하고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나간다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움직이면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Hold:
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0.5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Swipe:
</t>
        </r>
        <r>
          <rPr>
            <sz val="9"/>
            <color indexed="81"/>
            <rFont val="돋움"/>
            <family val="3"/>
            <charset val="129"/>
          </rPr>
          <t>움직이고나서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델타가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스와이프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Press:
</t>
        </r>
        <r>
          <rPr>
            <sz val="9"/>
            <color indexed="81"/>
            <rFont val="돋움"/>
            <family val="3"/>
            <charset val="129"/>
          </rPr>
          <t>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캐스팅들은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캐스팅이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처리한다</t>
        </r>
        <r>
          <rPr>
            <sz val="9"/>
            <color indexed="81"/>
            <rFont val="Tahoma"/>
            <family val="2"/>
          </rPr>
          <t xml:space="preserve">.
Release:
</t>
        </r>
        <r>
          <rPr>
            <sz val="9"/>
            <color indexed="81"/>
            <rFont val="돋움"/>
            <family val="3"/>
            <charset val="129"/>
          </rPr>
          <t>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버튼에다가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눌렀다가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되돌아와서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
Pressed:
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쿨타임이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<sst xmlns="http://schemas.openxmlformats.org/spreadsheetml/2006/main" count="282" uniqueCount="133">
  <si>
    <t>Idle</t>
  </si>
  <si>
    <t>Base Layer.Idle</t>
  </si>
  <si>
    <t>Move</t>
  </si>
  <si>
    <t>Base Layer.Move</t>
  </si>
  <si>
    <t>Control101</t>
  </si>
  <si>
    <t>Base Layer.Attack.skill1</t>
  </si>
  <si>
    <t>ActiveOne001</t>
  </si>
  <si>
    <t>ActiveTwo001</t>
  </si>
  <si>
    <t>ActiveOne002</t>
  </si>
  <si>
    <t>ActiveTwo002</t>
  </si>
  <si>
    <t>Attacked</t>
  </si>
  <si>
    <t>Attack</t>
  </si>
  <si>
    <t>ScreenController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</si>
  <si>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</si>
  <si>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</si>
  <si>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</si>
  <si>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</si>
  <si>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</si>
  <si>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</si>
  <si>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</si>
  <si>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</si>
  <si>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</si>
  <si>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</si>
  <si>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Casting1001</t>
  </si>
  <si>
    <t>S_Forward_ray</t>
  </si>
  <si>
    <t>S_spell04</t>
  </si>
  <si>
    <t>Passive001</t>
  </si>
  <si>
    <t>S_Combo_knock</t>
  </si>
  <si>
    <t>S_royal_beat</t>
  </si>
  <si>
    <t>Passive002</t>
  </si>
  <si>
    <t>Base Layer.Attack.skill1_2</t>
  </si>
  <si>
    <t>listState</t>
    <phoneticPr fontId="1" type="noConversion"/>
  </si>
  <si>
    <t>listState_List</t>
    <phoneticPr fontId="1" type="noConversion"/>
  </si>
  <si>
    <t>Attack, Attacked</t>
    <phoneticPr fontId="1" type="noConversion"/>
  </si>
  <si>
    <t>listState_Verify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</si>
  <si>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</si>
  <si>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</si>
  <si>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</si>
  <si>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</si>
  <si>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</si>
  <si>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</si>
  <si>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</si>
  <si>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</si>
  <si>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Range</t>
    <phoneticPr fontId="1" type="noConversion"/>
  </si>
  <si>
    <t>Cone</t>
  </si>
  <si>
    <t>Direction</t>
  </si>
  <si>
    <t>Point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</si>
  <si>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</si>
  <si>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</si>
  <si>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</si>
  <si>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</si>
  <si>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</si>
  <si>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</si>
  <si>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</si>
  <si>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</si>
  <si>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</si>
  <si>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</si>
  <si>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</si>
  <si>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</si>
  <si>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</si>
  <si>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</si>
  <si>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</si>
  <si>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</si>
  <si>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</si>
  <si>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</si>
  <si>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</si>
  <si>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</si>
  <si>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</si>
  <si>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</si>
  <si>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</si>
  <si>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</si>
  <si>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</si>
  <si>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</si>
  <si>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</si>
  <si>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</si>
  <si>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</si>
  <si>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</si>
  <si>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</si>
  <si>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</si>
  <si>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</si>
  <si>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useCooltimeOverriding|Bool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</si>
  <si>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</si>
  <si>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</si>
  <si>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</si>
  <si>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</si>
  <si>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</si>
  <si>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</si>
  <si>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</si>
  <si>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Rosehips</t>
    <phoneticPr fontId="1" type="noConversion"/>
  </si>
  <si>
    <t>Idle</t>
    <phoneticPr fontId="1" type="noConversion"/>
  </si>
  <si>
    <t>Move</t>
    <phoneticPr fontId="1" type="noConversion"/>
  </si>
  <si>
    <t>Die</t>
    <phoneticPr fontId="1" type="noConversion"/>
  </si>
  <si>
    <t>Base Layer.Die</t>
    <phoneticPr fontId="1" type="noConversion"/>
  </si>
  <si>
    <t>Actor001</t>
    <phoneticPr fontId="1" type="noConversion"/>
  </si>
  <si>
    <t>usePassiveAffectorValueIdOverriding|Bool</t>
    <phoneticPr fontId="1" type="noConversion"/>
  </si>
  <si>
    <t>AtkUpBuff001</t>
    <phoneticPr fontId="1" type="noConversion"/>
  </si>
  <si>
    <t>AtkUpBuff001,DefUpBuff001</t>
    <phoneticPr fontId="1" type="noConversion"/>
  </si>
  <si>
    <t>40,50,60,90</t>
    <phoneticPr fontId="1" type="noConversion"/>
  </si>
  <si>
    <t>Attacked</t>
    <phoneticPr fontId="1" type="noConversion"/>
  </si>
  <si>
    <t>descriptionId|String</t>
    <phoneticPr fontId="1" type="noConversion"/>
  </si>
  <si>
    <t>nameId|String</t>
    <phoneticPr fontId="1" type="noConversion"/>
  </si>
  <si>
    <t>Skill_ActiveOne001_Name</t>
  </si>
  <si>
    <t>Skill_ActiveOne001_Description</t>
  </si>
  <si>
    <t>passiveAffectorValueId|String!</t>
    <phoneticPr fontId="1" type="noConversion"/>
  </si>
  <si>
    <t>parameter|String!</t>
    <phoneticPr fontId="1" type="noConversion"/>
  </si>
  <si>
    <t>useNameIdOverriding|Bool</t>
    <phoneticPr fontId="1" type="noConversion"/>
  </si>
  <si>
    <t>useDescriptionIdOverriding|Bool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</si>
  <si>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</si>
  <si>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</si>
  <si>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</si>
  <si>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</si>
  <si>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</si>
  <si>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</si>
  <si>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이름참고</t>
    <phoneticPr fontId="1" type="noConversion"/>
  </si>
  <si>
    <t>설명참고</t>
    <phoneticPr fontId="1" type="noConversion"/>
  </si>
  <si>
    <t>controlId검증</t>
  </si>
  <si>
    <t>skillId검증</t>
  </si>
  <si>
    <t>어펙터밸류4개검증</t>
    <phoneticPr fontId="1" type="noConversion"/>
  </si>
  <si>
    <t>입력어펙터밸류1</t>
  </si>
  <si>
    <t>입력어펙터밸류2</t>
  </si>
  <si>
    <t>입력어펙터밸류3</t>
  </si>
  <si>
    <t>LP_PiercingHitObject</t>
    <phoneticPr fontId="1" type="noConversion"/>
  </si>
  <si>
    <t>Attack</t>
    <phoneticPr fontId="1" type="noConversion"/>
  </si>
  <si>
    <t>Madcap</t>
    <phoneticPr fontId="1" type="noConversion"/>
  </si>
  <si>
    <t>Swinecone</t>
    <phoneticPr fontId="1" type="noConversion"/>
  </si>
  <si>
    <t>Tab</t>
    <phoneticPr fontId="1" type="noConversion"/>
  </si>
  <si>
    <t>Control401</t>
    <phoneticPr fontId="1" type="noConversion"/>
  </si>
  <si>
    <t>ActiveSkillSlot1</t>
  </si>
  <si>
    <t>ActiveSkillSlot1</t>
    <phoneticPr fontId="1" type="noConversion"/>
  </si>
  <si>
    <t>ActiveSkillSlot1</t>
    <phoneticPr fontId="1" type="noConversion"/>
  </si>
  <si>
    <t>Base Layer.Ultimate1</t>
    <phoneticPr fontId="1" type="noConversion"/>
  </si>
  <si>
    <t>Control401</t>
  </si>
  <si>
    <t>Ultimate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</si>
</sst>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LP_ChangeActorStatus010</v>
          </cell>
        </row>
        <row r="4">
          <cell r="A4" t="str">
            <v>LP_PiercingHitObject</v>
          </cell>
        </row>
        <row r="5">
          <cell r="A5" t="str">
            <v>TestPoison01</v>
          </cell>
        </row>
      </sheetData>
      <sheetData sheetId="1">
        <row r="1">
          <cell r="A1" t="str">
            <v>vlookup용아이디</v>
          </cell>
          <cell r="B1" t="str">
            <v>affectorValueId|String</v>
          </cell>
          <cell r="C1" t="str">
            <v>level|Int</v>
          </cell>
          <cell r="D1" t="str">
            <v>affectId참고</v>
          </cell>
          <cell r="E1" t="str">
            <v>어펙터설명참고</v>
          </cell>
          <cell r="F1" t="str">
            <v>conditionValueId|String!</v>
          </cell>
          <cell r="G1" t="str">
            <v>컨디션밸류4개검증</v>
          </cell>
          <cell r="H1" t="str">
            <v>fValue1|Float</v>
          </cell>
          <cell r="I1" t="str">
            <v>fValue2|Float</v>
          </cell>
          <cell r="J1" t="str">
            <v>fValue3|Float</v>
          </cell>
          <cell r="K1" t="str">
            <v>fValue4|Float</v>
          </cell>
          <cell r="L1" t="str">
            <v>iValue1|Int</v>
          </cell>
          <cell r="M1" t="str">
            <v>iValue2|Int</v>
          </cell>
          <cell r="N1" t="str">
            <v>iValue3|Int</v>
          </cell>
          <cell r="O1" t="str">
            <v>sValue1|String</v>
          </cell>
          <cell r="P1" t="str">
            <v>sValue2|String</v>
          </cell>
          <cell r="Q1" t="str">
            <v>sValue3|String</v>
          </cell>
        </row>
        <row r="2">
          <cell r="D2" t="str">
            <v>CallAffectorValue</v>
          </cell>
          <cell r="E2" t="str">
            <v>특정 어펙터를 호출함</v>
          </cell>
          <cell r="F2"/>
          <cell r="G2"/>
          <cell r="H2" t="str">
            <v>지속시간
무제한은 -1</v>
          </cell>
          <cell r="I2" t="str">
            <v>3.HP&lt;= 수치</v>
          </cell>
          <cell r="J2" t="str">
            <v/>
          </cell>
          <cell r="K2" t="str">
            <v/>
          </cell>
          <cell r="L2" t="str">
            <v>1: 온스타트맵
2: 온다이
3: HP&lt;=</v>
          </cell>
          <cell r="M2" t="str">
            <v>지속횟수</v>
          </cell>
          <cell r="N2"/>
          <cell r="O2" t="str">
            <v>어펙터밸류아이디</v>
          </cell>
          <cell r="P2" t="str">
            <v/>
          </cell>
          <cell r="Q2"/>
        </row>
        <row r="3">
          <cell r="A3" t="str">
            <v>NormalAttack0101</v>
          </cell>
          <cell r="B3" t="str">
            <v>NormalAttack01</v>
          </cell>
          <cell r="C3">
            <v>1</v>
          </cell>
          <cell r="D3" t="str">
            <v>BaseDamage</v>
          </cell>
          <cell r="G3" t="str">
            <v/>
          </cell>
          <cell r="H3">
            <v>1</v>
          </cell>
        </row>
        <row r="4">
          <cell r="A4" t="str">
            <v>LP_PiercingHitObject01</v>
          </cell>
          <cell r="B4" t="str">
            <v>LP_PiercingHitObject</v>
          </cell>
          <cell r="C4">
            <v>1</v>
          </cell>
          <cell r="D4" t="str">
            <v>PiercingHitObject</v>
          </cell>
          <cell r="G4" t="str">
            <v/>
          </cell>
          <cell r="J4"/>
          <cell r="L4">
            <v>1</v>
          </cell>
          <cell r="O4">
            <v>0.9</v>
          </cell>
        </row>
        <row r="5">
          <cell r="A5" t="str">
            <v>LP_PiercingHitObject02</v>
          </cell>
          <cell r="B5" t="str">
            <v>LP_PiercingHitObject</v>
          </cell>
          <cell r="C5">
            <v>2</v>
          </cell>
          <cell r="D5" t="str">
            <v>PiercingHitObject</v>
          </cell>
          <cell r="G5" t="str">
            <v/>
          </cell>
          <cell r="L5">
            <v>2</v>
          </cell>
          <cell r="O5" t="str">
            <v>0.95,0.9</v>
          </cell>
        </row>
        <row r="6">
          <cell r="A6" t="str">
            <v>TestPoison0101</v>
          </cell>
          <cell r="B6" t="str">
            <v>TestPoison01</v>
          </cell>
          <cell r="C6">
            <v>1</v>
          </cell>
          <cell r="D6" t="str">
            <v>DotDamage</v>
          </cell>
          <cell r="H6">
            <v>5</v>
          </cell>
          <cell r="I6">
            <v>0.5</v>
          </cell>
          <cell r="J6">
            <v>0.01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StringTable"/>
      <sheetName val="StringTable"/>
    </sheetNames>
    <sheetDataSet>
      <sheetData sheetId="0"/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GameUI_Swappable</v>
          </cell>
          <cell r="B2" t="str">
            <v>교체 가능</v>
          </cell>
          <cell r="C2" t="str">
            <v>Can be swapped</v>
          </cell>
        </row>
        <row r="3">
          <cell r="A3" t="str">
            <v>GameUI_TouchToMove</v>
          </cell>
          <cell r="B3" t="str">
            <v>터치하여 이동하세요</v>
          </cell>
          <cell r="C3" t="str">
            <v>Touch to move</v>
          </cell>
        </row>
        <row r="4">
          <cell r="A4" t="str">
            <v>GameUI_RepiarPack</v>
          </cell>
          <cell r="B4" t="str">
            <v>{0}레벨 수리킷 사용</v>
          </cell>
          <cell r="C4" t="str">
            <v>Use Repair Kit Lv. {0}</v>
          </cell>
        </row>
        <row r="5">
          <cell r="A5" t="str">
            <v>GameUI_Play</v>
          </cell>
          <cell r="B5" t="str">
            <v>진행</v>
          </cell>
          <cell r="C5" t="str">
            <v>Play</v>
          </cell>
        </row>
        <row r="6">
          <cell r="A6" t="str">
            <v>Skill_ActiveOne001_Name</v>
          </cell>
          <cell r="B6" t="str">
            <v>하트가 폭발한다</v>
          </cell>
        </row>
        <row r="7">
          <cell r="A7" t="str">
            <v>Skill_ActiveOne001_Description</v>
          </cell>
          <cell r="B7" t="str">
            <v>대미지를 &lt;color=#FFFF00&gt;{0}%,{1}%,{2}%,{3}%&lt;/color&gt; 먹이고 적이 죽이면 하트를 반드시 떨어뜨린다
적이 죽지 않으면 기절을 먹인다</v>
          </cell>
        </row>
        <row r="8">
          <cell r="A8" t="str">
            <v>Skill_ActiveOne002_Description</v>
          </cell>
          <cell r="B8" t="str">
            <v>대미지를 {0}% 먹이고 적이 죽이면 하트를 반드시 떨어뜨린다
적이 죽지 않으면 기절을 먹인다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6.5" outlineLevelCol="1" x14ac:dyDescent="0.3"/>
  <cols>
    <col min="1" max="1" width="13.125" bestFit="1" customWidth="1"/>
    <col min="2" max="2" width="16.75" customWidth="1"/>
    <col min="3" max="3" width="18.5" hidden="1" customWidth="1" outlineLevel="1"/>
    <col min="4" max="4" width="16.375" bestFit="1" customWidth="1" collapsed="1"/>
    <col min="5" max="5" width="21.875" hidden="1" customWidth="1" outlineLevel="1"/>
    <col min="6" max="6" width="19.875" bestFit="1" customWidth="1" collapsed="1"/>
    <col min="7" max="7" width="24.125" bestFit="1" customWidth="1"/>
    <col min="8" max="8" width="13" bestFit="1" customWidth="1"/>
    <col min="9" max="9" width="11" bestFit="1" customWidth="1"/>
    <col min="10" max="10" width="11" hidden="1" customWidth="1" outlineLevel="1"/>
    <col min="11" max="11" width="13.625" bestFit="1" customWidth="1" collapsed="1"/>
    <col min="12" max="12" width="13.625" hidden="1" customWidth="1" outlineLevel="1"/>
    <col min="13" max="13" width="9" collapsed="1"/>
    <col min="14" max="14" width="14.25" hidden="1" customWidth="1" outlineLevel="1"/>
    <col min="15" max="15" width="9" collapsed="1"/>
    <col min="16" max="16" width="12.125" hidden="1" customWidth="1" outlineLevel="1"/>
    <col min="17" max="18" width="9" hidden="1" customWidth="1" outlineLevel="1"/>
    <col min="19" max="19" width="9" collapsed="1"/>
    <col min="20" max="20" width="9" hidden="1" customWidth="1" outlineLevel="1"/>
    <col min="21" max="21" width="9" collapsed="1"/>
  </cols>
  <sheetData>
    <row r="1" spans="1:20" ht="27" customHeight="1" x14ac:dyDescent="0.3">
      <c r="A1" t="s">
        <v>85</v>
      </c>
      <c r="B1" t="s">
        <v>47</v>
      </c>
      <c r="C1" t="s">
        <v>31</v>
      </c>
      <c r="D1" t="s">
        <v>48</v>
      </c>
      <c r="E1" t="s">
        <v>31</v>
      </c>
      <c r="F1" t="s">
        <v>49</v>
      </c>
      <c r="G1" t="s">
        <v>50</v>
      </c>
      <c r="H1" t="s">
        <v>51</v>
      </c>
      <c r="I1" t="s">
        <v>52</v>
      </c>
      <c r="J1" t="s">
        <v>115</v>
      </c>
      <c r="K1" t="s">
        <v>53</v>
      </c>
      <c r="L1" t="s">
        <v>116</v>
      </c>
      <c r="N1" t="s">
        <v>34</v>
      </c>
      <c r="P1" t="s">
        <v>32</v>
      </c>
      <c r="Q1" t="s">
        <v>21</v>
      </c>
      <c r="R1" t="str">
        <f ca="1">IF(OR(OFFSET(R1,1,0)&lt;OFFSET(R1,2,0),OFFSET(R1,2,0)&lt;OFFSET(R1,3,0),
OFFSET(R1,3,0)&lt;OFFSET(R1,4,0),OFFSET(R1,4,0)&lt;OFFSET(R1,5,0),
OFFSET(R1,5,0)&lt;OFFSET(R1,6,0),OFFSET(R1,6,0)&lt;OFFSET(R1,7,0),
OFFSET(R1,7,0)&lt;OFFSET(R1,8,0),OFFSET(R1,8,0)&lt;OFFSET(R1,9,0),
OFFSET(R1,9,0)&lt;OFFSET(R1,10,0),OFFSET(R1,10,0)&lt;OFFSET(R1,11,0),
OFFSET(R1,11,0)&lt;OFFSET(R1,12,0),OFFSET(R1,12,0)&lt;OFFSET(R1,13,0),
OFFSET(R1,13,0)&lt;OFFSET(R1,14,0),OFFSET(R1,14,0)&lt;OFFSET(R1,15,0),
OFFSET(R1,15,0)&lt;OFFSET(R1,16,0),OFFSET(R1,16,0)&lt;OFFSET(R1,17,0),
OFFSET(R1,17,0)&lt;OFFSET(R1,18,0),OFFSET(R1,18,0)&lt;OFFSET(R1,19,0),
OFFSET(R1,19,0)&lt;OFFSET(R1,20,0),OFFSET(R1,20,0)&lt;OFFSET(R1,21,0),
OFFSET(R1,21,0)&lt;OFFSET(R1,22,0),OFFSET(R1,22,0)&lt;OFFSET(R1,23,0),
OFFSET(R1,23,0)&lt;OFFSET(R1,24,0),OFFSET(R1,24,0)&lt;OFFSET(R1,25,0),
OFFSET(R1,25,0)&lt;OFFSET(R1,26,0),OFFSET(R1,26,0)&lt;OFFSET(R1,27,0),
OFFSET(R1,27,0)&lt;OFFSET(R1,28,0),OFFSET(R1,28,0)&lt;OFFSET(R1,29,0),
OFFSET(R1,29,0)&lt;OFFSET(R1,30,0),OFFSET(R1,30,0)&lt;OFFSET(R1,31,0),
OFFSET(R1,31,0)&lt;OFFSET(R1,32,0),OFFSET(R1,32,0)&lt;OFFSET(R1,33,0),
OFFSET(R1,33,0)&lt;OFFSET(R1,34,0),OFFSET(R1,34,0)&lt;OFFSET(R1,35,0),
OFFSET(R1,35,0)&lt;OFFSET(R1,36,0),OFFSET(R1,36,0)&lt;OFFSET(R1,37,0),
OFFSET(R1,37,0)&lt;OFFSET(R1,38,0),OFFSET(R1,38,0)&lt;OFFSET(R1,39,0),
OFFSET(R1,39,0)&lt;OFFSET(R1,40,0),OFFSET(R1,40,0)&lt;OFFSET(R1,41,0),
OFFSET(R1,41,0)&lt;OFFSET(R1,42,0),OFFSET(R1,42,0)&lt;OFFSET(R1,43,0),
OFFSET(R1,43,0)&lt;OFFSET(R1,44,0),OFFSET(R1,44,0)&lt;OFFSET(R1,45,0),
OFFSET(R1,45,0)&lt;OFFSET(R1,46,0),OFFSET(R1,46,0)&lt;OFFSET(R1,47,0),
OFFSET(R1,47,0)&lt;OFFSET(R1,48,0),OFFSET(R1,48,0)&lt;OFFSET(R1,49,0),
OFFSET(R1,49,0)&lt;OFFSET(R1,50,0)),"내림차순 정렬할 것","len")</f>
        <v>len</v>
      </c>
    </row>
    <row r="2" spans="1:20" x14ac:dyDescent="0.3">
      <c r="A2" t="s">
        <v>86</v>
      </c>
      <c r="B2" t="s">
        <v>0</v>
      </c>
      <c r="C2" s="2"/>
      <c r="D2" t="str">
        <f t="shared" ref="D2:D23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" s="2" t="str">
        <f t="shared" ref="F2:F2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SUBSTITUTE(SUBSTITUTE(SUBSTITUTE(SUBSTITUTE(SUBSTITUTE(SUBSTITUTE(SUBSTITUTE(SUBSTITUTE(SUBSTITUTE(SUBSTITUTE(E2,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2" t="s">
        <v>1</v>
      </c>
      <c r="H2">
        <v>0.1</v>
      </c>
      <c r="J2" t="str">
        <f>IF(ISBLANK(I2),"",IF(ISERROR(VLOOKUP(I2,ControlTable!$A:$A,1,0)),"컨트롤없음",""))</f>
        <v/>
      </c>
      <c r="L2" t="str">
        <f>IF(ISBLANK(K2),"",IF(ISERROR(VLOOKUP(K2,SkillTable!$A:$A,1,0)),"스킬없음",""))</f>
        <v/>
      </c>
      <c r="N2" t="s">
        <v>0</v>
      </c>
      <c r="P2" t="s">
        <v>10</v>
      </c>
      <c r="Q2">
        <v>4</v>
      </c>
      <c r="R2">
        <f>LEN(P2)</f>
        <v>8</v>
      </c>
      <c r="T2" t="str">
        <f ca="1">IFERROR(HLOOKUP("내림차순 정렬할 것",$1:$1,1,0),"")</f>
        <v/>
      </c>
    </row>
    <row r="3" spans="1:20" x14ac:dyDescent="0.3">
      <c r="A3" t="s">
        <v>86</v>
      </c>
      <c r="B3" t="s">
        <v>2</v>
      </c>
      <c r="C3" s="2"/>
      <c r="D3" t="str">
        <f t="shared" ca="1" si="0"/>
        <v/>
      </c>
      <c r="E3" t="s">
        <v>98</v>
      </c>
      <c r="F3" s="2" t="str">
        <f t="shared" ca="1" si="1"/>
        <v>4</v>
      </c>
      <c r="G3" t="s">
        <v>3</v>
      </c>
      <c r="H3">
        <v>0.1</v>
      </c>
      <c r="J3" t="str">
        <f>IF(ISBLANK(I3),"",IF(ISERROR(VLOOKUP(I3,ControlTable!$A:$A,1,0)),"컨트롤없음",""))</f>
        <v/>
      </c>
      <c r="L3" t="str">
        <f>IF(ISBLANK(K3),"",IF(ISERROR(VLOOKUP(K3,SkillTable!$A:$A,1,0)),"스킬없음",""))</f>
        <v/>
      </c>
      <c r="N3" t="s">
        <v>2</v>
      </c>
      <c r="P3" t="s">
        <v>11</v>
      </c>
      <c r="Q3">
        <v>3</v>
      </c>
      <c r="R3">
        <f>LEN(P3)</f>
        <v>6</v>
      </c>
    </row>
    <row r="4" spans="1:20" x14ac:dyDescent="0.3">
      <c r="A4" t="s">
        <v>86</v>
      </c>
      <c r="B4" t="s">
        <v>91</v>
      </c>
      <c r="C4" s="2"/>
      <c r="D4" t="str">
        <f t="shared" ca="1" si="0"/>
        <v/>
      </c>
      <c r="F4" s="2" t="str">
        <f t="shared" ca="1" si="1"/>
        <v/>
      </c>
      <c r="G4" t="s">
        <v>92</v>
      </c>
      <c r="H4">
        <v>0.05</v>
      </c>
      <c r="J4" t="str">
        <f>IF(ISBLANK(I4),"",IF(ISERROR(VLOOKUP(I4,ControlTable!$A:$A,1,0)),"컨트롤없음",""))</f>
        <v/>
      </c>
      <c r="L4" t="str">
        <f>IF(ISBLANK(K4),"",IF(ISERROR(VLOOKUP(K4,SkillTable!$A:$A,1,0)),"스킬없음",""))</f>
        <v/>
      </c>
      <c r="N4" t="s">
        <v>11</v>
      </c>
      <c r="P4" t="s">
        <v>0</v>
      </c>
      <c r="Q4">
        <v>1</v>
      </c>
      <c r="R4">
        <f>LEN(P4)</f>
        <v>4</v>
      </c>
    </row>
    <row r="5" spans="1:20" x14ac:dyDescent="0.3">
      <c r="A5" t="s">
        <v>86</v>
      </c>
      <c r="B5" t="s">
        <v>122</v>
      </c>
      <c r="C5" s="2"/>
      <c r="D5" t="str">
        <f t="shared" ca="1" si="0"/>
        <v/>
      </c>
      <c r="E5" t="s">
        <v>33</v>
      </c>
      <c r="F5" s="2" t="str">
        <f t="shared" ca="1" si="1"/>
        <v>3, 4</v>
      </c>
      <c r="G5" t="s">
        <v>54</v>
      </c>
      <c r="H5">
        <v>0.05</v>
      </c>
      <c r="I5" t="s">
        <v>4</v>
      </c>
      <c r="J5" t="str">
        <f>IF(ISBLANK(I5),"",IF(ISERROR(VLOOKUP(I5,ControlTable!$A:$A,1,0)),"컨트롤없음",""))</f>
        <v/>
      </c>
      <c r="L5" t="str">
        <f>IF(ISBLANK(K5),"",IF(ISERROR(VLOOKUP(K5,SkillTable!$A:$A,1,0)),"스킬없음",""))</f>
        <v/>
      </c>
      <c r="N5" t="s">
        <v>10</v>
      </c>
      <c r="P5" t="s">
        <v>2</v>
      </c>
      <c r="Q5">
        <v>2</v>
      </c>
      <c r="R5">
        <f>LEN(P5)</f>
        <v>4</v>
      </c>
    </row>
    <row r="6" spans="1:20" x14ac:dyDescent="0.3">
      <c r="A6" t="s">
        <v>86</v>
      </c>
      <c r="B6" t="s">
        <v>132</v>
      </c>
      <c r="C6" s="2"/>
      <c r="D6" t="str">
        <f t="shared" ca="1" si="0"/>
        <v/>
      </c>
      <c r="E6" t="s">
        <v>33</v>
      </c>
      <c r="F6" s="2" t="str">
        <f t="shared" ca="1" si="1"/>
        <v>3, 4</v>
      </c>
      <c r="G6" t="s">
        <v>130</v>
      </c>
      <c r="H6">
        <v>0.05</v>
      </c>
      <c r="I6" t="s">
        <v>126</v>
      </c>
      <c r="J6" t="str">
        <f>IF(ISBLANK(I6),"",IF(ISERROR(VLOOKUP(I6,ControlTable!$A:$A,1,0)),"컨트롤없음",""))</f>
        <v/>
      </c>
      <c r="L6" t="str">
        <f>IF(ISBLANK(K6),"",IF(ISERROR(VLOOKUP(K6,SkillTable!$A:$A,1,0)),"스킬없음",""))</f>
        <v/>
      </c>
    </row>
    <row r="7" spans="1:20" x14ac:dyDescent="0.3">
      <c r="A7" t="s">
        <v>87</v>
      </c>
      <c r="B7" t="s">
        <v>0</v>
      </c>
      <c r="C7" s="2"/>
      <c r="D7" t="str">
        <f t="shared" ca="1" si="0"/>
        <v/>
      </c>
      <c r="F7" s="2" t="str">
        <f t="shared" ca="1" si="1"/>
        <v/>
      </c>
      <c r="G7" t="s">
        <v>1</v>
      </c>
      <c r="H7">
        <v>0.1</v>
      </c>
      <c r="J7" t="str">
        <f>IF(ISBLANK(I7),"",IF(ISERROR(VLOOKUP(I7,ControlTable!$A:$A,1,0)),"컨트롤없음",""))</f>
        <v/>
      </c>
      <c r="L7" t="str">
        <f>IF(ISBLANK(K7),"",IF(ISERROR(VLOOKUP(K7,SkillTable!$A:$A,1,0)),"스킬없음",""))</f>
        <v/>
      </c>
    </row>
    <row r="8" spans="1:20" x14ac:dyDescent="0.3">
      <c r="A8" t="s">
        <v>87</v>
      </c>
      <c r="B8" t="s">
        <v>2</v>
      </c>
      <c r="C8" s="2"/>
      <c r="D8" t="str">
        <f t="shared" ca="1" si="0"/>
        <v/>
      </c>
      <c r="E8" t="s">
        <v>98</v>
      </c>
      <c r="F8" s="2" t="str">
        <f t="shared" ca="1" si="1"/>
        <v>4</v>
      </c>
      <c r="G8" t="s">
        <v>3</v>
      </c>
      <c r="H8">
        <v>0.1</v>
      </c>
      <c r="J8" t="str">
        <f>IF(ISBLANK(I8),"",IF(ISERROR(VLOOKUP(I8,ControlTable!$A:$A,1,0)),"컨트롤없음",""))</f>
        <v/>
      </c>
      <c r="L8" t="str">
        <f>IF(ISBLANK(K8),"",IF(ISERROR(VLOOKUP(K8,SkillTable!$A:$A,1,0)),"스킬없음",""))</f>
        <v/>
      </c>
    </row>
    <row r="9" spans="1:20" x14ac:dyDescent="0.3">
      <c r="A9" t="s">
        <v>87</v>
      </c>
      <c r="B9" t="s">
        <v>91</v>
      </c>
      <c r="C9" s="2"/>
      <c r="D9" t="str">
        <f t="shared" ca="1" si="0"/>
        <v/>
      </c>
      <c r="F9" s="2" t="str">
        <f t="shared" ca="1" si="1"/>
        <v/>
      </c>
      <c r="G9" t="s">
        <v>92</v>
      </c>
      <c r="H9">
        <v>0.05</v>
      </c>
      <c r="J9" t="str">
        <f>IF(ISBLANK(I9),"",IF(ISERROR(VLOOKUP(I9,ControlTable!$A:$A,1,0)),"컨트롤없음",""))</f>
        <v/>
      </c>
      <c r="L9" t="str">
        <f>IF(ISBLANK(K9),"",IF(ISERROR(VLOOKUP(K9,SkillTable!$A:$A,1,0)),"스킬없음",""))</f>
        <v/>
      </c>
    </row>
    <row r="10" spans="1:20" x14ac:dyDescent="0.3">
      <c r="A10" t="s">
        <v>87</v>
      </c>
      <c r="B10" t="s">
        <v>122</v>
      </c>
      <c r="C10" s="2"/>
      <c r="D10" t="str">
        <f t="shared" ca="1" si="0"/>
        <v/>
      </c>
      <c r="E10" t="s">
        <v>33</v>
      </c>
      <c r="F10" s="2" t="str">
        <f t="shared" ca="1" si="1"/>
        <v>3, 4</v>
      </c>
      <c r="G10" t="s">
        <v>54</v>
      </c>
      <c r="H10">
        <v>0.05</v>
      </c>
      <c r="I10" t="s">
        <v>4</v>
      </c>
      <c r="J10" t="str">
        <f>IF(ISBLANK(I10),"",IF(ISERROR(VLOOKUP(I10,ControlTable!$A:$A,1,0)),"컨트롤없음",""))</f>
        <v/>
      </c>
      <c r="L10" t="str">
        <f>IF(ISBLANK(K10),"",IF(ISERROR(VLOOKUP(K10,SkillTable!$A:$A,1,0)),"스킬없음",""))</f>
        <v/>
      </c>
    </row>
    <row r="11" spans="1:20" x14ac:dyDescent="0.3">
      <c r="A11" t="s">
        <v>87</v>
      </c>
      <c r="B11" t="s">
        <v>132</v>
      </c>
      <c r="C11" s="2"/>
      <c r="D11" t="str">
        <f t="shared" ca="1" si="0"/>
        <v/>
      </c>
      <c r="E11" t="s">
        <v>33</v>
      </c>
      <c r="F11" s="2" t="str">
        <f t="shared" ca="1" si="1"/>
        <v>3, 4</v>
      </c>
      <c r="G11" t="s">
        <v>130</v>
      </c>
      <c r="H11">
        <v>0.05</v>
      </c>
      <c r="I11" t="s">
        <v>131</v>
      </c>
      <c r="J11" t="str">
        <f>IF(ISBLANK(I11),"",IF(ISERROR(VLOOKUP(I11,ControlTable!$A:$A,1,0)),"컨트롤없음",""))</f>
        <v/>
      </c>
      <c r="K11" t="s">
        <v>8</v>
      </c>
      <c r="L11" t="str">
        <f>IF(ISBLANK(K11),"",IF(ISERROR(VLOOKUP(K11,SkillTable!$A:$A,1,0)),"스킬없음",""))</f>
        <v/>
      </c>
    </row>
    <row r="12" spans="1:20" x14ac:dyDescent="0.3">
      <c r="A12" t="s">
        <v>88</v>
      </c>
      <c r="B12" t="s">
        <v>89</v>
      </c>
      <c r="C12" s="2"/>
      <c r="D12" t="str">
        <f t="shared" ca="1" si="0"/>
        <v/>
      </c>
      <c r="F12" s="2" t="str">
        <f t="shared" ca="1" si="1"/>
        <v/>
      </c>
      <c r="G12" t="s">
        <v>1</v>
      </c>
      <c r="H12">
        <v>0.1</v>
      </c>
      <c r="J12" t="str">
        <f>IF(ISBLANK(I12),"",IF(ISERROR(VLOOKUP(I12,ControlTable!$A:$A,1,0)),"컨트롤없음",""))</f>
        <v/>
      </c>
      <c r="L12" t="str">
        <f>IF(ISBLANK(K12),"",IF(ISERROR(VLOOKUP(K12,SkillTable!$A:$A,1,0)),"스킬없음",""))</f>
        <v/>
      </c>
    </row>
    <row r="13" spans="1:20" x14ac:dyDescent="0.3">
      <c r="A13" t="s">
        <v>88</v>
      </c>
      <c r="B13" t="s">
        <v>90</v>
      </c>
      <c r="C13" s="2"/>
      <c r="D13" t="str">
        <f t="shared" ca="1" si="0"/>
        <v/>
      </c>
      <c r="E13" t="s">
        <v>33</v>
      </c>
      <c r="F13" s="2" t="str">
        <f t="shared" ca="1" si="1"/>
        <v>3, 4</v>
      </c>
      <c r="G13" t="s">
        <v>3</v>
      </c>
      <c r="H13">
        <v>0.1</v>
      </c>
      <c r="J13" t="str">
        <f>IF(ISBLANK(I13),"",IF(ISERROR(VLOOKUP(I13,ControlTable!$A:$A,1,0)),"컨트롤없음",""))</f>
        <v/>
      </c>
      <c r="L13" t="str">
        <f>IF(ISBLANK(K13),"",IF(ISERROR(VLOOKUP(K13,SkillTable!$A:$A,1,0)),"스킬없음",""))</f>
        <v/>
      </c>
    </row>
    <row r="14" spans="1:20" x14ac:dyDescent="0.3">
      <c r="A14" t="s">
        <v>88</v>
      </c>
      <c r="B14" t="s">
        <v>91</v>
      </c>
      <c r="C14" s="2"/>
      <c r="D14" t="str">
        <f t="shared" ca="1" si="0"/>
        <v/>
      </c>
      <c r="F14" s="2" t="str">
        <f t="shared" ca="1" si="1"/>
        <v/>
      </c>
      <c r="G14" t="s">
        <v>92</v>
      </c>
      <c r="H14">
        <v>0.05</v>
      </c>
      <c r="J14" t="str">
        <f>IF(ISBLANK(I14),"",IF(ISERROR(VLOOKUP(I14,ControlTable!$A:$A,1,0)),"컨트롤없음",""))</f>
        <v/>
      </c>
      <c r="L14" t="str">
        <f>IF(ISBLANK(K14),"",IF(ISERROR(VLOOKUP(K14,SkillTable!$A:$A,1,0)),"스킬없음",""))</f>
        <v/>
      </c>
    </row>
    <row r="15" spans="1:20" x14ac:dyDescent="0.3">
      <c r="A15" t="s">
        <v>88</v>
      </c>
      <c r="B15" t="s">
        <v>122</v>
      </c>
      <c r="C15" s="2"/>
      <c r="D15" t="str">
        <f t="shared" ca="1" si="0"/>
        <v/>
      </c>
      <c r="E15" t="s">
        <v>33</v>
      </c>
      <c r="F15" s="2" t="str">
        <f t="shared" ca="1" si="1"/>
        <v>3, 4</v>
      </c>
      <c r="G15" t="s">
        <v>54</v>
      </c>
      <c r="H15">
        <v>0.05</v>
      </c>
      <c r="J15" t="str">
        <f>IF(ISBLANK(I15),"",IF(ISERROR(VLOOKUP(I15,ControlTable!$A:$A,1,0)),"컨트롤없음",""))</f>
        <v/>
      </c>
      <c r="L15" t="str">
        <f>IF(ISBLANK(K15),"",IF(ISERROR(VLOOKUP(K15,SkillTable!$A:$A,1,0)),"스킬없음",""))</f>
        <v/>
      </c>
    </row>
    <row r="16" spans="1:20" x14ac:dyDescent="0.3">
      <c r="A16" t="s">
        <v>123</v>
      </c>
      <c r="B16" t="s">
        <v>89</v>
      </c>
      <c r="C16" s="2"/>
      <c r="D16" t="str">
        <f t="shared" ca="1" si="0"/>
        <v/>
      </c>
      <c r="F16" s="2" t="str">
        <f t="shared" ca="1" si="1"/>
        <v/>
      </c>
      <c r="G16" t="s">
        <v>1</v>
      </c>
      <c r="H16">
        <v>0.1</v>
      </c>
      <c r="J16" t="str">
        <f>IF(ISBLANK(I16),"",IF(ISERROR(VLOOKUP(I16,ControlTable!$A:$A,1,0)),"컨트롤없음",""))</f>
        <v/>
      </c>
      <c r="L16" t="str">
        <f>IF(ISBLANK(K16),"",IF(ISERROR(VLOOKUP(K16,SkillTable!$A:$A,1,0)),"스킬없음",""))</f>
        <v/>
      </c>
    </row>
    <row r="17" spans="1:12" x14ac:dyDescent="0.3">
      <c r="A17" t="s">
        <v>123</v>
      </c>
      <c r="B17" t="s">
        <v>90</v>
      </c>
      <c r="C17" s="2"/>
      <c r="D17" t="str">
        <f t="shared" ca="1" si="0"/>
        <v/>
      </c>
      <c r="E17" t="s">
        <v>33</v>
      </c>
      <c r="F17" s="2" t="str">
        <f t="shared" ca="1" si="1"/>
        <v>3, 4</v>
      </c>
      <c r="G17" t="s">
        <v>3</v>
      </c>
      <c r="H17">
        <v>0.1</v>
      </c>
      <c r="J17" t="str">
        <f>IF(ISBLANK(I17),"",IF(ISERROR(VLOOKUP(I17,ControlTable!$A:$A,1,0)),"컨트롤없음",""))</f>
        <v/>
      </c>
      <c r="L17" t="str">
        <f>IF(ISBLANK(K17),"",IF(ISERROR(VLOOKUP(K17,SkillTable!$A:$A,1,0)),"스킬없음",""))</f>
        <v/>
      </c>
    </row>
    <row r="18" spans="1:12" x14ac:dyDescent="0.3">
      <c r="A18" t="s">
        <v>123</v>
      </c>
      <c r="B18" t="s">
        <v>91</v>
      </c>
      <c r="C18" s="2"/>
      <c r="D18" t="str">
        <f t="shared" ca="1" si="0"/>
        <v/>
      </c>
      <c r="F18" s="2" t="str">
        <f t="shared" ca="1" si="1"/>
        <v/>
      </c>
      <c r="G18" t="s">
        <v>92</v>
      </c>
      <c r="H18">
        <v>0.05</v>
      </c>
      <c r="J18" t="str">
        <f>IF(ISBLANK(I18),"",IF(ISERROR(VLOOKUP(I18,ControlTable!$A:$A,1,0)),"컨트롤없음",""))</f>
        <v/>
      </c>
      <c r="L18" t="str">
        <f>IF(ISBLANK(K18),"",IF(ISERROR(VLOOKUP(K18,SkillTable!$A:$A,1,0)),"스킬없음",""))</f>
        <v/>
      </c>
    </row>
    <row r="19" spans="1:12" x14ac:dyDescent="0.3">
      <c r="A19" t="s">
        <v>123</v>
      </c>
      <c r="B19" t="s">
        <v>122</v>
      </c>
      <c r="C19" s="2"/>
      <c r="D19" t="str">
        <f t="shared" ca="1" si="0"/>
        <v/>
      </c>
      <c r="E19" t="s">
        <v>33</v>
      </c>
      <c r="F19" s="2" t="str">
        <f t="shared" ca="1" si="1"/>
        <v>3, 4</v>
      </c>
      <c r="G19" t="s">
        <v>54</v>
      </c>
      <c r="H19">
        <v>0.05</v>
      </c>
      <c r="J19" t="str">
        <f>IF(ISBLANK(I19),"",IF(ISERROR(VLOOKUP(I19,ControlTable!$A:$A,1,0)),"컨트롤없음",""))</f>
        <v/>
      </c>
      <c r="L19" t="str">
        <f>IF(ISBLANK(K19),"",IF(ISERROR(VLOOKUP(K19,SkillTable!$A:$A,1,0)),"스킬없음",""))</f>
        <v/>
      </c>
    </row>
    <row r="20" spans="1:12" x14ac:dyDescent="0.3">
      <c r="A20" t="s">
        <v>124</v>
      </c>
      <c r="B20" t="s">
        <v>89</v>
      </c>
      <c r="C20" s="2"/>
      <c r="D20" t="str">
        <f t="shared" ca="1" si="0"/>
        <v/>
      </c>
      <c r="F20" s="2" t="str">
        <f t="shared" ca="1" si="1"/>
        <v/>
      </c>
      <c r="G20" t="s">
        <v>1</v>
      </c>
      <c r="H20">
        <v>0.1</v>
      </c>
      <c r="J20" t="str">
        <f>IF(ISBLANK(I20),"",IF(ISERROR(VLOOKUP(I20,ControlTable!$A:$A,1,0)),"컨트롤없음",""))</f>
        <v/>
      </c>
      <c r="L20" t="str">
        <f>IF(ISBLANK(K20),"",IF(ISERROR(VLOOKUP(K20,SkillTable!$A:$A,1,0)),"스킬없음",""))</f>
        <v/>
      </c>
    </row>
    <row r="21" spans="1:12" x14ac:dyDescent="0.3">
      <c r="A21" t="s">
        <v>124</v>
      </c>
      <c r="B21" t="s">
        <v>90</v>
      </c>
      <c r="C21" s="2"/>
      <c r="D21" t="str">
        <f t="shared" ca="1" si="0"/>
        <v/>
      </c>
      <c r="E21" t="s">
        <v>33</v>
      </c>
      <c r="F21" s="2" t="str">
        <f t="shared" ca="1" si="1"/>
        <v>3, 4</v>
      </c>
      <c r="G21" t="s">
        <v>3</v>
      </c>
      <c r="H21">
        <v>0.1</v>
      </c>
      <c r="J21" t="str">
        <f>IF(ISBLANK(I21),"",IF(ISERROR(VLOOKUP(I21,ControlTable!$A:$A,1,0)),"컨트롤없음",""))</f>
        <v/>
      </c>
      <c r="L21" t="str">
        <f>IF(ISBLANK(K21),"",IF(ISERROR(VLOOKUP(K21,SkillTable!$A:$A,1,0)),"스킬없음",""))</f>
        <v/>
      </c>
    </row>
    <row r="22" spans="1:12" x14ac:dyDescent="0.3">
      <c r="A22" t="s">
        <v>124</v>
      </c>
      <c r="B22" t="s">
        <v>91</v>
      </c>
      <c r="C22" s="2"/>
      <c r="D22" t="str">
        <f t="shared" ca="1" si="0"/>
        <v/>
      </c>
      <c r="F22" s="2" t="str">
        <f t="shared" ca="1" si="1"/>
        <v/>
      </c>
      <c r="G22" t="s">
        <v>92</v>
      </c>
      <c r="H22">
        <v>0.05</v>
      </c>
      <c r="J22" t="str">
        <f>IF(ISBLANK(I22),"",IF(ISERROR(VLOOKUP(I22,ControlTable!$A:$A,1,0)),"컨트롤없음",""))</f>
        <v/>
      </c>
      <c r="L22" t="str">
        <f>IF(ISBLANK(K22),"",IF(ISERROR(VLOOKUP(K22,SkillTable!$A:$A,1,0)),"스킬없음",""))</f>
        <v/>
      </c>
    </row>
    <row r="23" spans="1:12" x14ac:dyDescent="0.3">
      <c r="A23" t="s">
        <v>124</v>
      </c>
      <c r="B23" t="s">
        <v>122</v>
      </c>
      <c r="C23" s="2"/>
      <c r="D23" t="str">
        <f t="shared" ca="1" si="0"/>
        <v/>
      </c>
      <c r="E23" t="s">
        <v>33</v>
      </c>
      <c r="F23" s="2" t="str">
        <f t="shared" ca="1" si="1"/>
        <v>3, 4</v>
      </c>
      <c r="G23" t="s">
        <v>54</v>
      </c>
      <c r="H23">
        <v>0.05</v>
      </c>
      <c r="J23" t="str">
        <f>IF(ISBLANK(I23),"",IF(ISERROR(VLOOKUP(I23,ControlTable!$A:$A,1,0)),"컨트롤없음",""))</f>
        <v/>
      </c>
      <c r="L23" t="str">
        <f>IF(ISBLANK(K23),"",IF(ISERROR(VLOOKUP(K23,SkillTable!$A:$A,1,0)),"스킬없음",""))</f>
        <v/>
      </c>
    </row>
  </sheetData>
  <sortState ref="P2:R5">
    <sortCondition descending="1" ref="R2:R5"/>
    <sortCondition ref="Q2:Q5"/>
  </sortState>
  <phoneticPr fontId="1" type="noConversion"/>
  <dataValidations count="1">
    <dataValidation type="list" allowBlank="1" showInputMessage="1" sqref="C2:C23 E2:E23" xr:uid="{9089C6B6-A03B-469A-BC47-88308B12ED20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48342E-FC8D-4AB3-B559-9AFD35EC1A83}">
          <x14:formula1>
            <xm:f>OFFSET(SkillTable!$A$1,1,0,COUNTA(SkillTable!$A:$A)-1,1)</xm:f>
          </x14:formula1>
          <xm:sqref>K2:K23</xm:sqref>
        </x14:dataValidation>
        <x14:dataValidation type="list" allowBlank="1" showInputMessage="1" showErrorMessage="1" xr:uid="{E98A69ED-ACB1-4726-AFB2-FA695D9C95A0}">
          <x14:formula1>
            <xm:f>OFFSET(ControlTable!$A$1,1,0,COUNTA(ControlTable!$A:$A)-1,1)</xm:f>
          </x14:formula1>
          <xm:sqref>I2:I23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"/>
  <sheetViews>
    <sheetView zoomScaleNormal="100" workbookViewId="0"/>
  </sheetViews>
  <sheetFormatPr defaultRowHeight="16.5" outlineLevelCol="1" x14ac:dyDescent="0.3"/>
  <cols>
    <col min="1" max="1" width="14.375" bestFit="1" customWidth="1"/>
    <col min="2" max="2" width="16.25" hidden="1" customWidth="1" outlineLevel="1"/>
    <col min="3" max="3" width="12.125" bestFit="1" customWidth="1" collapsed="1"/>
    <col min="4" max="4" width="12.125" hidden="1" customWidth="1" outlineLevel="1"/>
    <col min="5" max="5" width="10" bestFit="1" customWidth="1" collapsed="1"/>
    <col min="7" max="7" width="18.375" hidden="1" customWidth="1" outlineLevel="1"/>
    <col min="8" max="8" width="9" collapsed="1"/>
    <col min="9" max="9" width="16.25" hidden="1" customWidth="1" outlineLevel="1"/>
    <col min="10" max="10" width="6" hidden="1" customWidth="1" outlineLevel="1"/>
    <col min="11" max="11" width="4.125" hidden="1" customWidth="1" outlineLevel="1"/>
    <col min="12" max="12" width="9" collapsed="1"/>
    <col min="13" max="13" width="16.25" hidden="1" customWidth="1" outlineLevel="1"/>
    <col min="14" max="14" width="9" collapsed="1"/>
    <col min="15" max="15" width="14" hidden="1" customWidth="1" outlineLevel="1"/>
    <col min="16" max="16" width="6" hidden="1" customWidth="1" outlineLevel="1"/>
    <col min="17" max="17" width="4.125" hidden="1" customWidth="1" outlineLevel="1"/>
    <col min="18" max="18" width="9" collapsed="1"/>
    <col min="19" max="19" width="9" hidden="1" customWidth="1" outlineLevel="1"/>
    <col min="20" max="20" width="9" collapsed="1"/>
  </cols>
  <sheetData>
    <row r="1" spans="1:19" ht="27" customHeight="1" x14ac:dyDescent="0.3">
      <c r="A1" t="s">
        <v>58</v>
      </c>
      <c r="B1" t="s">
        <v>61</v>
      </c>
      <c r="C1" t="s">
        <v>59</v>
      </c>
      <c r="D1" t="s">
        <v>62</v>
      </c>
      <c r="E1" t="s">
        <v>60</v>
      </c>
      <c r="G1" t="s">
        <v>63</v>
      </c>
      <c r="I1" t="s">
        <v>64</v>
      </c>
      <c r="J1" t="s">
        <v>21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  <c r="M1" t="s">
        <v>65</v>
      </c>
      <c r="O1" t="s">
        <v>66</v>
      </c>
      <c r="P1" t="s">
        <v>21</v>
      </c>
      <c r="Q1" t="str">
        <f ca="1">IF(OR(OFFSET(Q1,1,0)&lt;OFFSET(Q1,2,0),OFFSET(Q1,2,0)&lt;OFFSET(Q1,3,0),
OFFSET(Q1,3,0)&lt;OFFSET(Q1,4,0),OFFSET(Q1,4,0)&lt;OFFSET(Q1,5,0),
OFFSET(Q1,5,0)&lt;OFFSET(Q1,6,0),OFFSET(Q1,6,0)&lt;OFFSET(Q1,7,0),
OFFSET(Q1,7,0)&lt;OFFSET(Q1,8,0),OFFSET(Q1,8,0)&lt;OFFSET(Q1,9,0),
OFFSET(Q1,9,0)&lt;OFFSET(Q1,10,0),OFFSET(Q1,10,0)&lt;OFFSET(Q1,11,0),
OFFSET(Q1,11,0)&lt;OFFSET(Q1,12,0),OFFSET(Q1,12,0)&lt;OFFSET(Q1,13,0),
OFFSET(Q1,13,0)&lt;OFFSET(Q1,14,0),OFFSET(Q1,14,0)&lt;OFFSET(Q1,15,0),
OFFSET(Q1,15,0)&lt;OFFSET(Q1,16,0),OFFSET(Q1,16,0)&lt;OFFSET(Q1,17,0),
OFFSET(Q1,17,0)&lt;OFFSET(Q1,18,0),OFFSET(Q1,18,0)&lt;OFFSET(Q1,19,0),
OFFSET(Q1,19,0)&lt;OFFSET(Q1,20,0),OFFSET(Q1,20,0)&lt;OFFSET(Q1,21,0),
OFFSET(Q1,21,0)&lt;OFFSET(Q1,22,0),OFFSET(Q1,22,0)&lt;OFFSET(Q1,23,0),
OFFSET(Q1,23,0)&lt;OFFSET(Q1,24,0),OFFSET(Q1,24,0)&lt;OFFSET(Q1,25,0),
OFFSET(Q1,25,0)&lt;OFFSET(Q1,26,0),OFFSET(Q1,26,0)&lt;OFFSET(Q1,27,0),
OFFSET(Q1,27,0)&lt;OFFSET(Q1,28,0),OFFSET(Q1,28,0)&lt;OFFSET(Q1,29,0),
OFFSET(Q1,29,0)&lt;OFFSET(Q1,30,0),OFFSET(Q1,30,0)&lt;OFFSET(Q1,31,0),
OFFSET(Q1,31,0)&lt;OFFSET(Q1,32,0),OFFSET(Q1,32,0)&lt;OFFSET(Q1,33,0),
OFFSET(Q1,33,0)&lt;OFFSET(Q1,34,0),OFFSET(Q1,34,0)&lt;OFFSET(Q1,35,0),
OFFSET(Q1,35,0)&lt;OFFSET(Q1,36,0),OFFSET(Q1,36,0)&lt;OFFSET(Q1,37,0),
OFFSET(Q1,37,0)&lt;OFFSET(Q1,38,0),OFFSET(Q1,38,0)&lt;OFFSET(Q1,39,0),
OFFSET(Q1,39,0)&lt;OFFSET(Q1,40,0),OFFSET(Q1,40,0)&lt;OFFSET(Q1,41,0),
OFFSET(Q1,41,0)&lt;OFFSET(Q1,42,0),OFFSET(Q1,42,0)&lt;OFFSET(Q1,43,0),
OFFSET(Q1,43,0)&lt;OFFSET(Q1,44,0),OFFSET(Q1,44,0)&lt;OFFSET(Q1,45,0),
OFFSET(Q1,45,0)&lt;OFFSET(Q1,46,0),OFFSET(Q1,46,0)&lt;OFFSET(Q1,47,0),
OFFSET(Q1,47,0)&lt;OFFSET(Q1,48,0),OFFSET(Q1,48,0)&lt;OFFSET(Q1,49,0),
OFFSET(Q1,49,0)&lt;OFFSET(Q1,50,0)),"내림차순 정렬할 것","len")</f>
        <v>len</v>
      </c>
    </row>
    <row r="2" spans="1:19" x14ac:dyDescent="0.3">
      <c r="A2" t="s">
        <v>4</v>
      </c>
      <c r="B2" t="s">
        <v>22</v>
      </c>
      <c r="C2" s="2" t="str">
        <f t="shared" ref="C2:C6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125</v>
      </c>
      <c r="E2" s="2" t="str">
        <f t="shared" ref="E2:E6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1</v>
      </c>
      <c r="G2" t="s">
        <v>12</v>
      </c>
      <c r="I2" t="s">
        <v>16</v>
      </c>
      <c r="J2">
        <v>4</v>
      </c>
      <c r="K2">
        <f>LEN(I2)</f>
        <v>17</v>
      </c>
      <c r="M2" t="s">
        <v>13</v>
      </c>
      <c r="O2" t="s">
        <v>19</v>
      </c>
      <c r="P2">
        <v>5</v>
      </c>
      <c r="Q2">
        <f t="shared" ref="Q2:Q7" si="2">LEN(O2)</f>
        <v>7</v>
      </c>
      <c r="S2" t="str">
        <f ca="1">IFERROR(HLOOKUP("내림차순 정렬할 것",$1:$1,1,0),"")</f>
        <v/>
      </c>
    </row>
    <row r="3" spans="1:19" x14ac:dyDescent="0.3">
      <c r="A3" t="s">
        <v>57</v>
      </c>
      <c r="B3" t="s">
        <v>129</v>
      </c>
      <c r="C3" s="2" t="str">
        <f t="shared" ca="1" si="0"/>
        <v>2</v>
      </c>
      <c r="D3" t="s">
        <v>13</v>
      </c>
      <c r="E3" s="2" t="str">
        <f t="shared" ca="1" si="1"/>
        <v>1</v>
      </c>
      <c r="G3" t="s">
        <v>129</v>
      </c>
      <c r="I3" t="s">
        <v>12</v>
      </c>
      <c r="J3">
        <v>1</v>
      </c>
      <c r="K3">
        <f>LEN(I3)</f>
        <v>16</v>
      </c>
      <c r="M3" t="s">
        <v>15</v>
      </c>
      <c r="O3" t="s">
        <v>20</v>
      </c>
      <c r="P3">
        <v>6</v>
      </c>
      <c r="Q3">
        <f t="shared" si="2"/>
        <v>7</v>
      </c>
    </row>
    <row r="4" spans="1:19" x14ac:dyDescent="0.3">
      <c r="A4" t="s">
        <v>55</v>
      </c>
      <c r="B4" t="s">
        <v>127</v>
      </c>
      <c r="C4" s="2" t="str">
        <f t="shared" ca="1" si="0"/>
        <v>2</v>
      </c>
      <c r="D4" t="s">
        <v>19</v>
      </c>
      <c r="E4" s="2" t="str">
        <f t="shared" ca="1" si="1"/>
        <v>5</v>
      </c>
      <c r="G4" t="s">
        <v>14</v>
      </c>
      <c r="I4" t="s">
        <v>128</v>
      </c>
      <c r="J4">
        <v>2</v>
      </c>
      <c r="K4">
        <f>LEN(I4)</f>
        <v>16</v>
      </c>
      <c r="M4" t="s">
        <v>17</v>
      </c>
      <c r="O4" t="s">
        <v>17</v>
      </c>
      <c r="P4">
        <v>3</v>
      </c>
      <c r="Q4">
        <f t="shared" si="2"/>
        <v>5</v>
      </c>
    </row>
    <row r="5" spans="1:19" x14ac:dyDescent="0.3">
      <c r="A5" t="s">
        <v>56</v>
      </c>
      <c r="B5" t="s">
        <v>14</v>
      </c>
      <c r="C5" s="2" t="str">
        <f t="shared" ca="1" si="0"/>
        <v>3</v>
      </c>
      <c r="D5" t="s">
        <v>13</v>
      </c>
      <c r="E5" s="2" t="str">
        <f t="shared" ca="1" si="1"/>
        <v>1</v>
      </c>
      <c r="G5" t="s">
        <v>16</v>
      </c>
      <c r="I5" t="s">
        <v>14</v>
      </c>
      <c r="J5">
        <v>3</v>
      </c>
      <c r="K5">
        <f>LEN(I5)</f>
        <v>16</v>
      </c>
      <c r="M5" t="s">
        <v>18</v>
      </c>
      <c r="O5" t="s">
        <v>18</v>
      </c>
      <c r="P5">
        <v>4</v>
      </c>
      <c r="Q5">
        <f t="shared" si="2"/>
        <v>5</v>
      </c>
    </row>
    <row r="6" spans="1:19" x14ac:dyDescent="0.3">
      <c r="A6" t="s">
        <v>126</v>
      </c>
      <c r="B6" t="s">
        <v>16</v>
      </c>
      <c r="C6" s="2" t="str">
        <f t="shared" ca="1" si="0"/>
        <v>4</v>
      </c>
      <c r="D6" t="s">
        <v>13</v>
      </c>
      <c r="E6" s="2" t="str">
        <f t="shared" ca="1" si="1"/>
        <v>1</v>
      </c>
      <c r="M6" t="s">
        <v>19</v>
      </c>
      <c r="O6" t="s">
        <v>15</v>
      </c>
      <c r="P6">
        <v>2</v>
      </c>
      <c r="Q6">
        <f t="shared" si="2"/>
        <v>4</v>
      </c>
    </row>
    <row r="7" spans="1:19" x14ac:dyDescent="0.3">
      <c r="M7" t="s">
        <v>20</v>
      </c>
      <c r="O7" t="s">
        <v>13</v>
      </c>
      <c r="P7">
        <v>1</v>
      </c>
      <c r="Q7">
        <f t="shared" si="2"/>
        <v>3</v>
      </c>
    </row>
  </sheetData>
  <sortState ref="O2:Q6">
    <sortCondition descending="1" ref="Q2:Q6"/>
    <sortCondition ref="P2:P6"/>
  </sortState>
  <phoneticPr fontId="1" type="noConversion"/>
  <dataValidations count="1">
    <dataValidation type="list" allowBlank="1" showInputMessage="1" showErrorMessage="1" sqref="B2:B6 D2:D6" xr:uid="{809BE1C9-E5C4-442E-8B69-082FB6A8DFC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"/>
  <sheetViews>
    <sheetView workbookViewId="0"/>
  </sheetViews>
  <sheetFormatPr defaultRowHeight="16.5" outlineLevelCol="1" x14ac:dyDescent="0.3"/>
  <cols>
    <col min="1" max="1" width="14.375" bestFit="1" customWidth="1"/>
    <col min="2" max="2" width="14.375" hidden="1" customWidth="1" outlineLevel="1"/>
    <col min="3" max="3" width="12.25" bestFit="1" customWidth="1" collapsed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hidden="1" customWidth="1" outlineLevel="1"/>
    <col min="12" max="12" width="9" collapsed="1"/>
    <col min="13" max="15" width="9" hidden="1" customWidth="1" outlineLevel="1"/>
    <col min="16" max="16" width="9" collapsed="1"/>
    <col min="17" max="17" width="9" hidden="1" customWidth="1" outlineLevel="1"/>
    <col min="18" max="18" width="9" collapsed="1"/>
  </cols>
  <sheetData>
    <row r="1" spans="1:17" ht="27" customHeight="1" x14ac:dyDescent="0.3">
      <c r="A1" t="s">
        <v>58</v>
      </c>
      <c r="B1" t="s">
        <v>74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K1" t="s">
        <v>75</v>
      </c>
      <c r="M1" t="s">
        <v>76</v>
      </c>
      <c r="N1" t="s">
        <v>21</v>
      </c>
      <c r="O1" t="str">
        <f ca="1">IF(OR(OFFSET(O1,1,0)&lt;OFFSET(O1,2,0),OFFSET(O1,2,0)&lt;OFFSET(O1,3,0),
OFFSET(O1,3,0)&lt;OFFSET(O1,4,0),OFFSET(O1,4,0)&lt;OFFSET(O1,5,0),
OFFSET(O1,5,0)&lt;OFFSET(O1,6,0),OFFSET(O1,6,0)&lt;OFFSET(O1,7,0),
OFFSET(O1,7,0)&lt;OFFSET(O1,8,0),OFFSET(O1,8,0)&lt;OFFSET(O1,9,0),
OFFSET(O1,9,0)&lt;OFFSET(O1,10,0),OFFSET(O1,10,0)&lt;OFFSET(O1,11,0),
OFFSET(O1,11,0)&lt;OFFSET(O1,12,0),OFFSET(O1,12,0)&lt;OFFSET(O1,13,0),
OFFSET(O1,13,0)&lt;OFFSET(O1,14,0),OFFSET(O1,14,0)&lt;OFFSET(O1,15,0),
OFFSET(O1,15,0)&lt;OFFSET(O1,16,0),OFFSET(O1,16,0)&lt;OFFSET(O1,17,0),
OFFSET(O1,17,0)&lt;OFFSET(O1,18,0),OFFSET(O1,18,0)&lt;OFFSET(O1,19,0),
OFFSET(O1,19,0)&lt;OFFSET(O1,20,0),OFFSET(O1,20,0)&lt;OFFSET(O1,21,0),
OFFSET(O1,21,0)&lt;OFFSET(O1,22,0),OFFSET(O1,22,0)&lt;OFFSET(O1,23,0),
OFFSET(O1,23,0)&lt;OFFSET(O1,24,0),OFFSET(O1,24,0)&lt;OFFSET(O1,25,0),
OFFSET(O1,25,0)&lt;OFFSET(O1,26,0),OFFSET(O1,26,0)&lt;OFFSET(O1,27,0),
OFFSET(O1,27,0)&lt;OFFSET(O1,28,0),OFFSET(O1,28,0)&lt;OFFSET(O1,29,0),
OFFSET(O1,29,0)&lt;OFFSET(O1,30,0),OFFSET(O1,30,0)&lt;OFFSET(O1,31,0),
OFFSET(O1,31,0)&lt;OFFSET(O1,32,0),OFFSET(O1,32,0)&lt;OFFSET(O1,33,0),
OFFSET(O1,33,0)&lt;OFFSET(O1,34,0),OFFSET(O1,34,0)&lt;OFFSET(O1,35,0),
OFFSET(O1,35,0)&lt;OFFSET(O1,36,0),OFFSET(O1,36,0)&lt;OFFSET(O1,37,0),
OFFSET(O1,37,0)&lt;OFFSET(O1,38,0),OFFSET(O1,38,0)&lt;OFFSET(O1,39,0),
OFFSET(O1,39,0)&lt;OFFSET(O1,40,0),OFFSET(O1,40,0)&lt;OFFSET(O1,41,0),
OFFSET(O1,41,0)&lt;OFFSET(O1,42,0),OFFSET(O1,42,0)&lt;OFFSET(O1,43,0),
OFFSET(O1,43,0)&lt;OFFSET(O1,44,0),OFFSET(O1,44,0)&lt;OFFSET(O1,45,0),
OFFSET(O1,45,0)&lt;OFFSET(O1,46,0),OFFSET(O1,46,0)&lt;OFFSET(O1,47,0),
OFFSET(O1,47,0)&lt;OFFSET(O1,48,0),OFFSET(O1,48,0)&lt;OFFSET(O1,49,0),
OFFSET(O1,49,0)&lt;OFFSET(O1,50,0)),"내림차순 정렬할 것","len")</f>
        <v>len</v>
      </c>
    </row>
    <row r="2" spans="1:17" x14ac:dyDescent="0.3">
      <c r="A2" t="s">
        <v>23</v>
      </c>
      <c r="B2" t="s">
        <v>35</v>
      </c>
      <c r="C2" s="2" t="str">
        <f t="shared" ref="C2:C5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36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43</v>
      </c>
      <c r="M2" t="s">
        <v>45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37</v>
      </c>
      <c r="B3" t="s">
        <v>44</v>
      </c>
      <c r="C3" s="2" t="str">
        <f t="shared" ca="1" si="0"/>
        <v>2</v>
      </c>
      <c r="D3" t="s">
        <v>38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44</v>
      </c>
      <c r="M3" t="s">
        <v>46</v>
      </c>
      <c r="N3">
        <v>4</v>
      </c>
      <c r="O3">
        <f>LEN(M3)</f>
        <v>5</v>
      </c>
    </row>
    <row r="4" spans="1:17" x14ac:dyDescent="0.3">
      <c r="A4" t="s">
        <v>39</v>
      </c>
      <c r="B4" t="s">
        <v>45</v>
      </c>
      <c r="C4" s="2" t="str">
        <f t="shared" ca="1" si="0"/>
        <v>3</v>
      </c>
      <c r="D4" t="s">
        <v>40</v>
      </c>
      <c r="E4">
        <v>50</v>
      </c>
      <c r="F4">
        <v>0</v>
      </c>
      <c r="G4">
        <v>0</v>
      </c>
      <c r="H4">
        <v>1</v>
      </c>
      <c r="I4" t="b">
        <v>0</v>
      </c>
      <c r="K4" t="s">
        <v>45</v>
      </c>
      <c r="M4" t="s">
        <v>35</v>
      </c>
      <c r="N4">
        <v>1</v>
      </c>
      <c r="O4">
        <f>LEN(M4)</f>
        <v>5</v>
      </c>
    </row>
    <row r="5" spans="1:17" x14ac:dyDescent="0.3">
      <c r="A5" t="s">
        <v>41</v>
      </c>
      <c r="B5" t="s">
        <v>46</v>
      </c>
      <c r="C5" s="2" t="str">
        <f t="shared" ca="1" si="0"/>
        <v>4</v>
      </c>
      <c r="D5" t="s">
        <v>42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46</v>
      </c>
      <c r="M5" t="s">
        <v>44</v>
      </c>
      <c r="N5">
        <v>2</v>
      </c>
      <c r="O5">
        <f>LEN(M5)</f>
        <v>4</v>
      </c>
    </row>
  </sheetData>
  <sortState ref="M2:O4">
    <sortCondition descending="1" ref="O2:O4"/>
    <sortCondition ref="N2:N4"/>
  </sortState>
  <phoneticPr fontId="1" type="noConversion"/>
  <dataValidations count="1">
    <dataValidation type="list" allowBlank="1" showInputMessage="1" showErrorMessage="1" sqref="B2:B5" xr:uid="{287F595D-69A7-4D67-AEBB-30F19973E109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14.375" style="1" bestFit="1" customWidth="1"/>
    <col min="2" max="2" width="13.25" style="1" customWidth="1"/>
    <col min="3" max="3" width="11.375" style="1" bestFit="1" customWidth="1"/>
    <col min="4" max="4" width="16" style="1" bestFit="1" customWidth="1"/>
    <col min="5" max="5" width="13.875" style="1" bestFit="1" customWidth="1"/>
    <col min="6" max="6" width="28.25" style="1" customWidth="1"/>
    <col min="7" max="7" width="15.125" style="1" customWidth="1" outlineLevel="1"/>
    <col min="8" max="8" width="20.75" style="1" customWidth="1"/>
    <col min="9" max="9" width="22.875" style="1" customWidth="1"/>
    <col min="10" max="11" width="22.875" style="1" customWidth="1" outlineLevel="1"/>
    <col min="12" max="12" width="22.875" style="1" bestFit="1" customWidth="1"/>
    <col min="13" max="13" width="22.625" style="1" bestFit="1" customWidth="1"/>
    <col min="14" max="14" width="24.375" style="1" customWidth="1"/>
    <col min="15" max="16" width="22.625" style="1" bestFit="1" customWidth="1"/>
    <col min="17" max="16384" width="9" style="1"/>
  </cols>
  <sheetData>
    <row r="1" spans="1:16" ht="27" customHeight="1" x14ac:dyDescent="0.3">
      <c r="A1" s="1" t="s">
        <v>58</v>
      </c>
      <c r="B1" s="1" t="s">
        <v>85</v>
      </c>
      <c r="C1" s="1" t="s">
        <v>77</v>
      </c>
      <c r="D1" s="1" t="s">
        <v>78</v>
      </c>
      <c r="E1" s="1" t="s">
        <v>79</v>
      </c>
      <c r="F1" s="1" t="s">
        <v>103</v>
      </c>
      <c r="G1" s="1" t="s">
        <v>117</v>
      </c>
      <c r="H1" s="1" t="s">
        <v>100</v>
      </c>
      <c r="I1" s="1" t="s">
        <v>99</v>
      </c>
      <c r="J1" s="1" t="s">
        <v>113</v>
      </c>
      <c r="K1" s="1" t="s">
        <v>114</v>
      </c>
      <c r="L1" s="1" t="s">
        <v>80</v>
      </c>
      <c r="M1" s="1" t="s">
        <v>81</v>
      </c>
      <c r="N1" s="1" t="s">
        <v>94</v>
      </c>
      <c r="O1" s="1" t="s">
        <v>105</v>
      </c>
      <c r="P1" s="1" t="s">
        <v>106</v>
      </c>
    </row>
    <row r="2" spans="1:16" x14ac:dyDescent="0.3">
      <c r="A2" s="1" t="s">
        <v>6</v>
      </c>
      <c r="B2" s="1" t="s">
        <v>93</v>
      </c>
      <c r="C2" s="1" t="b">
        <v>0</v>
      </c>
      <c r="D2" s="1" t="s">
        <v>24</v>
      </c>
      <c r="E2" s="1">
        <v>5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">
        <v>101</v>
      </c>
      <c r="I2" s="1" t="s">
        <v>102</v>
      </c>
      <c r="J2" s="1" t="str">
        <f>IFERROR(IF(ISBLANK(H2),"",VLOOKUP(H2,[2]StringTable!$1:$1048576,MATCH([2]StringTable!$B$1,[2]StringTable!$1:$1,0),0)),"스트링없음")</f>
        <v>하트가 폭발한다</v>
      </c>
      <c r="K2" s="1" t="str">
        <f>IFERROR(IF(ISBLANK(I2),"",VLOOKUP(I2,[2]StringTable!$1:$1048576,MATCH([2]StringTable!$B$1,[2]StringTable!$1:$1,0),0)),"스트링없음")</f>
        <v>대미지를 &lt;color=#FFFF00&gt;{0}%,{1}%,{2}%,{3}%&lt;/color&gt; 먹이고 적이 죽이면 하트를 반드시 떨어뜨린다
적이 죽지 않으면 기절을 먹인다</v>
      </c>
      <c r="L2" s="1" t="b">
        <f>IF(ISERROR(MATCH($A2,SkillLevelTable!$A:$A,0)),FALSE,
IF(ISBLANK(INDEX(SkillLevelTable!$1:$1048576,MATCH($A2,SkillLevelTable!$A:$A,0),MATCH($E$1,SkillLevelTable!$1:$1,0))),FALSE,TRUE))</f>
        <v>1</v>
      </c>
      <c r="M2" s="1" t="b">
        <f>IF(ISERROR(MATCH($A2,SkillLevelTable!$A:$A,0)),FALSE,
IF(ISBLANK(INDEX(SkillLevelTable!$1:$1048576,MATCH($A2,SkillLevelTable!$A:$A,0),MATCH(ActionTable!$G$1,SkillLevelTable!$1:$1,0))),FALSE,TRUE))</f>
        <v>1</v>
      </c>
      <c r="N2" s="1" t="b">
        <f>IF(ISERROR(MATCH($A2,SkillLevelTable!$A:$A,0)),FALSE,
IF(ISBLANK(INDEX(SkillLevelTable!$1:$1048576,MATCH($A2,SkillLevelTable!$A:$A,0),MATCH($F$1,SkillLevelTable!$1:$1,0))),FALSE,TRUE))</f>
        <v>0</v>
      </c>
      <c r="O2" s="1" t="b">
        <f>IF(ISERROR(MATCH($A2,SkillLevelTable!$A:$A,0)),FALSE,
IF(ISBLANK(INDEX(SkillLevelTable!$1:$1048576,MATCH($A2,SkillLevelTable!$A:$A,0),MATCH($H$1,SkillLevelTable!$1:$1,0))),FALSE,TRUE))</f>
        <v>0</v>
      </c>
      <c r="P2" s="1" t="b">
        <f>IF(ISERROR(MATCH($A2,SkillLevelTable!$A:$A,0)),FALSE,
IF(ISBLANK(INDEX(SkillLevelTable!$1:$1048576,MATCH($A2,SkillLevelTable!$A:$A,0),MATCH($I$1,SkillLevelTable!$1:$1,0))),FALSE,TRUE))</f>
        <v>0</v>
      </c>
    </row>
    <row r="3" spans="1:16" x14ac:dyDescent="0.3">
      <c r="A3" s="1" t="s">
        <v>7</v>
      </c>
      <c r="B3" s="1" t="s">
        <v>93</v>
      </c>
      <c r="C3" s="1" t="b">
        <v>0</v>
      </c>
      <c r="D3" s="1" t="s">
        <v>25</v>
      </c>
      <c r="E3" s="1">
        <v>5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J3" s="1" t="str">
        <f>IFERROR(IF(ISBLANK(H3),"",VLOOKUP(H3,[2]StringTable!$1:$1048576,MATCH([2]StringTable!$B$1,[2]StringTable!$1:$1,0),0)),"스트링없음")</f>
        <v/>
      </c>
      <c r="K3" s="1" t="str">
        <f>IFERROR(IF(ISBLANK(I3),"",VLOOKUP(I3,[2]StringTable!$1:$1048576,MATCH([2]StringTable!$B$1,[2]StringTable!$1:$1,0),0)),"스트링없음")</f>
        <v/>
      </c>
      <c r="L3" s="1" t="b">
        <f>IF(ISERROR(MATCH($A3,SkillLevelTable!$A:$A,0)),FALSE,
IF(ISBLANK(INDEX(SkillLevelTable!$1:$1048576,MATCH($A3,SkillLevelTable!$A:$A,0),MATCH($E$1,SkillLevelTable!$1:$1,0))),FALSE,TRUE))</f>
        <v>0</v>
      </c>
      <c r="M3" s="1" t="b">
        <f>IF(ISERROR(MATCH($A3,SkillLevelTable!$A:$A,0)),FALSE,
IF(ISBLANK(INDEX(SkillLevelTable!$1:$1048576,MATCH($A3,SkillLevelTable!$A:$A,0),MATCH(ActionTable!$G$1,SkillLevelTable!$1:$1,0))),FALSE,TRUE))</f>
        <v>0</v>
      </c>
      <c r="N3" s="1" t="b">
        <f>IF(ISERROR(MATCH($A3,SkillLevelTable!$A:$A,0)),FALSE,
IF(ISBLANK(INDEX(SkillLevelTable!$1:$1048576,MATCH($A3,SkillLevelTable!$A:$A,0),MATCH($F$1,SkillLevelTable!$1:$1,0))),FALSE,TRUE))</f>
        <v>0</v>
      </c>
      <c r="O3" s="1" t="b">
        <f>IF(ISERROR(MATCH($A3,SkillLevelTable!$A:$A,0)),FALSE,
IF(ISBLANK(INDEX(SkillLevelTable!$1:$1048576,MATCH($A3,SkillLevelTable!$A:$A,0),MATCH($H$1,SkillLevelTable!$1:$1,0))),FALSE,TRUE))</f>
        <v>0</v>
      </c>
      <c r="P3" s="1" t="b">
        <f>IF(ISERROR(MATCH($A3,SkillLevelTable!$A:$A,0)),FALSE,
IF(ISBLANK(INDEX(SkillLevelTable!$1:$1048576,MATCH($A3,SkillLevelTable!$A:$A,0),MATCH($I$1,SkillLevelTable!$1:$1,0))),FALSE,TRUE))</f>
        <v>0</v>
      </c>
    </row>
    <row r="4" spans="1:16" x14ac:dyDescent="0.3">
      <c r="A4" s="1" t="s">
        <v>26</v>
      </c>
      <c r="B4" s="1" t="s">
        <v>93</v>
      </c>
      <c r="C4" s="1" t="b">
        <v>1</v>
      </c>
      <c r="F4"/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J4" s="1" t="str">
        <f>IFERROR(IF(ISBLANK(H4),"",VLOOKUP(H4,[2]StringTable!$1:$1048576,MATCH([2]StringTable!$B$1,[2]StringTable!$1:$1,0),0)),"스트링없음")</f>
        <v/>
      </c>
      <c r="K4" s="1" t="str">
        <f>IFERROR(IF(ISBLANK(I4),"",VLOOKUP(I4,[2]StringTable!$1:$1048576,MATCH([2]StringTable!$B$1,[2]StringTable!$1:$1,0),0)),"스트링없음")</f>
        <v/>
      </c>
      <c r="L4" s="1" t="b">
        <f>IF(ISERROR(MATCH($A4,SkillLevelTable!$A:$A,0)),FALSE,
IF(ISBLANK(INDEX(SkillLevelTable!$1:$1048576,MATCH($A4,SkillLevelTable!$A:$A,0),MATCH($E$1,SkillLevelTable!$1:$1,0))),FALSE,TRUE))</f>
        <v>0</v>
      </c>
      <c r="M4" s="1" t="b">
        <f>IF(ISERROR(MATCH($A4,SkillLevelTable!$A:$A,0)),FALSE,
IF(ISBLANK(INDEX(SkillLevelTable!$1:$1048576,MATCH($A4,SkillLevelTable!$A:$A,0),MATCH(ActionTable!$G$1,SkillLevelTable!$1:$1,0))),FALSE,TRUE))</f>
        <v>0</v>
      </c>
      <c r="N4" s="1" t="b">
        <f>IF(ISERROR(MATCH($A4,SkillLevelTable!$A:$A,0)),FALSE,
IF(ISBLANK(INDEX(SkillLevelTable!$1:$1048576,MATCH($A4,SkillLevelTable!$A:$A,0),MATCH($F$1,SkillLevelTable!$1:$1,0))),FALSE,TRUE))</f>
        <v>1</v>
      </c>
      <c r="O4" s="1" t="b">
        <f>IF(ISERROR(MATCH($A4,SkillLevelTable!$A:$A,0)),FALSE,
IF(ISBLANK(INDEX(SkillLevelTable!$1:$1048576,MATCH($A4,SkillLevelTable!$A:$A,0),MATCH($H$1,SkillLevelTable!$1:$1,0))),FALSE,TRUE))</f>
        <v>0</v>
      </c>
      <c r="P4" s="1" t="b">
        <f>IF(ISERROR(MATCH($A4,SkillLevelTable!$A:$A,0)),FALSE,
IF(ISBLANK(INDEX(SkillLevelTable!$1:$1048576,MATCH($A4,SkillLevelTable!$A:$A,0),MATCH($I$1,SkillLevelTable!$1:$1,0))),FALSE,TRUE))</f>
        <v>0</v>
      </c>
    </row>
    <row r="5" spans="1:16" x14ac:dyDescent="0.3">
      <c r="A5" s="1" t="s">
        <v>8</v>
      </c>
      <c r="B5" s="1" t="s">
        <v>87</v>
      </c>
      <c r="C5" s="1" t="b">
        <v>0</v>
      </c>
      <c r="D5" s="1" t="s">
        <v>27</v>
      </c>
      <c r="E5" s="1">
        <v>5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J5" s="1" t="str">
        <f>IFERROR(IF(ISBLANK(H5),"",VLOOKUP(H5,[2]StringTable!$1:$1048576,MATCH([2]StringTable!$B$1,[2]StringTable!$1:$1,0),0)),"스트링없음")</f>
        <v/>
      </c>
      <c r="K5" s="1" t="str">
        <f>IFERROR(IF(ISBLANK(I5),"",VLOOKUP(I5,[2]StringTable!$1:$1048576,MATCH([2]StringTable!$B$1,[2]StringTable!$1:$1,0),0)),"스트링없음")</f>
        <v/>
      </c>
      <c r="L5" s="1" t="b">
        <f>IF(ISERROR(MATCH($A5,SkillLevelTable!$A:$A,0)),FALSE,
IF(ISBLANK(INDEX(SkillLevelTable!$1:$1048576,MATCH($A5,SkillLevelTable!$A:$A,0),MATCH($E$1,SkillLevelTable!$1:$1,0))),FALSE,TRUE))</f>
        <v>0</v>
      </c>
      <c r="M5" s="1" t="b">
        <f>IF(ISERROR(MATCH($A5,SkillLevelTable!$A:$A,0)),FALSE,
IF(ISBLANK(INDEX(SkillLevelTable!$1:$1048576,MATCH($A5,SkillLevelTable!$A:$A,0),MATCH(ActionTable!$G$1,SkillLevelTable!$1:$1,0))),FALSE,TRUE))</f>
        <v>0</v>
      </c>
      <c r="N5" s="1" t="b">
        <f>IF(ISERROR(MATCH($A5,SkillLevelTable!$A:$A,0)),FALSE,
IF(ISBLANK(INDEX(SkillLevelTable!$1:$1048576,MATCH($A5,SkillLevelTable!$A:$A,0),MATCH($F$1,SkillLevelTable!$1:$1,0))),FALSE,TRUE))</f>
        <v>0</v>
      </c>
      <c r="O5" s="1" t="b">
        <f>IF(ISERROR(MATCH($A5,SkillLevelTable!$A:$A,0)),FALSE,
IF(ISBLANK(INDEX(SkillLevelTable!$1:$1048576,MATCH($A5,SkillLevelTable!$A:$A,0),MATCH($H$1,SkillLevelTable!$1:$1,0))),FALSE,TRUE))</f>
        <v>0</v>
      </c>
      <c r="P5" s="1" t="b">
        <f>IF(ISERROR(MATCH($A5,SkillLevelTable!$A:$A,0)),FALSE,
IF(ISBLANK(INDEX(SkillLevelTable!$1:$1048576,MATCH($A5,SkillLevelTable!$A:$A,0),MATCH($I$1,SkillLevelTable!$1:$1,0))),FALSE,TRUE))</f>
        <v>0</v>
      </c>
    </row>
    <row r="6" spans="1:16" x14ac:dyDescent="0.3">
      <c r="A6" s="1" t="s">
        <v>9</v>
      </c>
      <c r="B6" s="1" t="s">
        <v>87</v>
      </c>
      <c r="C6" s="1" t="b">
        <v>0</v>
      </c>
      <c r="D6" s="1" t="s">
        <v>28</v>
      </c>
      <c r="E6" s="1">
        <v>5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J6" s="1" t="str">
        <f>IFERROR(IF(ISBLANK(H6),"",VLOOKUP(H6,[2]StringTable!$1:$1048576,MATCH([2]StringTable!$B$1,[2]StringTable!$1:$1,0),0)),"스트링없음")</f>
        <v/>
      </c>
      <c r="K6" s="1" t="str">
        <f>IFERROR(IF(ISBLANK(I6),"",VLOOKUP(I6,[2]StringTable!$1:$1048576,MATCH([2]StringTable!$B$1,[2]StringTable!$1:$1,0),0)),"스트링없음")</f>
        <v/>
      </c>
      <c r="L6" s="1" t="b">
        <f>IF(ISERROR(MATCH($A6,SkillLevelTable!$A:$A,0)),FALSE,
IF(ISBLANK(INDEX(SkillLevelTable!$1:$1048576,MATCH($A6,SkillLevelTable!$A:$A,0),MATCH($E$1,SkillLevelTable!$1:$1,0))),FALSE,TRUE))</f>
        <v>0</v>
      </c>
      <c r="M6" s="1" t="b">
        <f>IF(ISERROR(MATCH($A6,SkillLevelTable!$A:$A,0)),FALSE,
IF(ISBLANK(INDEX(SkillLevelTable!$1:$1048576,MATCH($A6,SkillLevelTable!$A:$A,0),MATCH(ActionTable!$G$1,SkillLevelTable!$1:$1,0))),FALSE,TRUE))</f>
        <v>0</v>
      </c>
      <c r="N6" s="1" t="b">
        <f>IF(ISERROR(MATCH($A6,SkillLevelTable!$A:$A,0)),FALSE,
IF(ISBLANK(INDEX(SkillLevelTable!$1:$1048576,MATCH($A6,SkillLevelTable!$A:$A,0),MATCH($F$1,SkillLevelTable!$1:$1,0))),FALSE,TRUE))</f>
        <v>0</v>
      </c>
      <c r="O6" s="1" t="b">
        <f>IF(ISERROR(MATCH($A6,SkillLevelTable!$A:$A,0)),FALSE,
IF(ISBLANK(INDEX(SkillLevelTable!$1:$1048576,MATCH($A6,SkillLevelTable!$A:$A,0),MATCH($H$1,SkillLevelTable!$1:$1,0))),FALSE,TRUE))</f>
        <v>0</v>
      </c>
      <c r="P6" s="1" t="b">
        <f>IF(ISERROR(MATCH($A6,SkillLevelTable!$A:$A,0)),FALSE,
IF(ISBLANK(INDEX(SkillLevelTable!$1:$1048576,MATCH($A6,SkillLevelTable!$A:$A,0),MATCH($I$1,SkillLevelTable!$1:$1,0))),FALSE,TRUE))</f>
        <v>0</v>
      </c>
    </row>
    <row r="7" spans="1:16" x14ac:dyDescent="0.3">
      <c r="A7" s="1" t="s">
        <v>29</v>
      </c>
      <c r="B7" s="1" t="s">
        <v>87</v>
      </c>
      <c r="C7" s="1" t="b">
        <v>1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J7" s="1" t="str">
        <f>IFERROR(IF(ISBLANK(H7),"",VLOOKUP(H7,[2]StringTable!$1:$1048576,MATCH([2]StringTable!$B$1,[2]StringTable!$1:$1,0),0)),"스트링없음")</f>
        <v/>
      </c>
      <c r="K7" s="1" t="str">
        <f>IFERROR(IF(ISBLANK(I7),"",VLOOKUP(I7,[2]StringTable!$1:$1048576,MATCH([2]StringTable!$B$1,[2]StringTable!$1:$1,0),0)),"스트링없음")</f>
        <v/>
      </c>
      <c r="L7" s="1" t="b">
        <f>IF(ISERROR(MATCH($A7,SkillLevelTable!$A:$A,0)),FALSE,
IF(ISBLANK(INDEX(SkillLevelTable!$1:$1048576,MATCH($A7,SkillLevelTable!$A:$A,0),MATCH($E$1,SkillLevelTable!$1:$1,0))),FALSE,TRUE))</f>
        <v>0</v>
      </c>
      <c r="M7" s="1" t="b">
        <f>IF(ISERROR(MATCH($A7,SkillLevelTable!$A:$A,0)),FALSE,
IF(ISBLANK(INDEX(SkillLevelTable!$1:$1048576,MATCH($A7,SkillLevelTable!$A:$A,0),MATCH(ActionTable!$G$1,SkillLevelTable!$1:$1,0))),FALSE,TRUE))</f>
        <v>0</v>
      </c>
      <c r="N7" s="1" t="b">
        <f>IF(ISERROR(MATCH($A7,SkillLevelTable!$A:$A,0)),FALSE,
IF(ISBLANK(INDEX(SkillLevelTable!$1:$1048576,MATCH($A7,SkillLevelTable!$A:$A,0),MATCH($F$1,SkillLevelTable!$1:$1,0))),FALSE,TRUE))</f>
        <v>0</v>
      </c>
      <c r="O7" s="1" t="b">
        <f>IF(ISERROR(MATCH($A7,SkillLevelTable!$A:$A,0)),FALSE,
IF(ISBLANK(INDEX(SkillLevelTable!$1:$1048576,MATCH($A7,SkillLevelTable!$A:$A,0),MATCH($H$1,SkillLevelTable!$1:$1,0))),FALSE,TRUE))</f>
        <v>0</v>
      </c>
      <c r="P7" s="1" t="b">
        <f>IF(ISERROR(MATCH($A7,SkillLevelTable!$A:$A,0)),FALSE,
IF(ISBLANK(INDEX(SkillLevelTable!$1:$1048576,MATCH($A7,SkillLevelTable!$A:$A,0),MATCH($I$1,SkillLevelTable!$1:$1,0))),FALSE,TRUE))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3.625" bestFit="1" customWidth="1"/>
    <col min="2" max="2" width="5.375" bestFit="1" customWidth="1"/>
    <col min="3" max="3" width="8.875" bestFit="1" customWidth="1"/>
    <col min="4" max="4" width="24.125" bestFit="1" customWidth="1"/>
    <col min="5" max="5" width="27" customWidth="1"/>
    <col min="6" max="6" width="15.125" style="1" customWidth="1" outlineLevel="1"/>
    <col min="7" max="7" width="17.375" customWidth="1"/>
    <col min="8" max="8" width="30.75" customWidth="1"/>
    <col min="9" max="9" width="16.125" style="1" customWidth="1" outlineLevel="1"/>
    <col min="10" max="10" width="22.375" style="1" customWidth="1" outlineLevel="1"/>
    <col min="11" max="11" width="19" customWidth="1"/>
    <col min="12" max="12" width="17.25" customWidth="1" outlineLevel="1"/>
    <col min="13" max="13" width="12.875" customWidth="1" outlineLevel="1"/>
    <col min="14" max="15" width="10.625" customWidth="1" outlineLevel="1"/>
    <col min="16" max="18" width="11.375" customWidth="1" outlineLevel="1"/>
    <col min="19" max="19" width="17.25" customWidth="1" outlineLevel="1"/>
    <col min="20" max="20" width="12.875" customWidth="1" outlineLevel="1"/>
    <col min="21" max="22" width="10.625" customWidth="1" outlineLevel="1"/>
    <col min="23" max="25" width="11.375" customWidth="1" outlineLevel="1"/>
    <col min="26" max="26" width="17.25" customWidth="1" outlineLevel="1"/>
    <col min="27" max="27" width="12.875" customWidth="1" outlineLevel="1"/>
    <col min="28" max="29" width="10.625" customWidth="1" outlineLevel="1"/>
    <col min="30" max="32" width="11.375" customWidth="1" outlineLevel="1"/>
  </cols>
  <sheetData>
    <row r="1" spans="1:32" ht="27" customHeight="1" x14ac:dyDescent="0.3">
      <c r="A1" s="1" t="s">
        <v>82</v>
      </c>
      <c r="B1" s="1" t="s">
        <v>83</v>
      </c>
      <c r="C1" s="1" t="s">
        <v>79</v>
      </c>
      <c r="D1" s="1" t="s">
        <v>84</v>
      </c>
      <c r="E1" s="1" t="s">
        <v>103</v>
      </c>
      <c r="F1" s="1" t="s">
        <v>117</v>
      </c>
      <c r="G1" s="1" t="s">
        <v>100</v>
      </c>
      <c r="H1" s="1" t="s">
        <v>99</v>
      </c>
      <c r="I1" s="1" t="s">
        <v>113</v>
      </c>
      <c r="J1" s="1" t="s">
        <v>114</v>
      </c>
      <c r="K1" s="1" t="s">
        <v>104</v>
      </c>
      <c r="L1" s="1" t="s">
        <v>118</v>
      </c>
      <c r="M1" s="1" t="s">
        <v>107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119</v>
      </c>
      <c r="T1" s="1" t="s">
        <v>107</v>
      </c>
      <c r="U1" s="1" t="s">
        <v>108</v>
      </c>
      <c r="V1" s="1" t="s">
        <v>109</v>
      </c>
      <c r="W1" s="1" t="s">
        <v>110</v>
      </c>
      <c r="X1" s="1" t="s">
        <v>111</v>
      </c>
      <c r="Y1" s="1" t="s">
        <v>112</v>
      </c>
      <c r="Z1" s="1" t="s">
        <v>120</v>
      </c>
      <c r="AA1" s="1" t="s">
        <v>107</v>
      </c>
      <c r="AB1" s="1" t="s">
        <v>108</v>
      </c>
      <c r="AC1" s="1" t="s">
        <v>109</v>
      </c>
      <c r="AD1" s="1" t="s">
        <v>110</v>
      </c>
      <c r="AE1" s="1" t="s">
        <v>111</v>
      </c>
      <c r="AF1" s="1" t="s">
        <v>112</v>
      </c>
    </row>
    <row r="2" spans="1:32" x14ac:dyDescent="0.3">
      <c r="A2" s="1" t="s">
        <v>6</v>
      </c>
      <c r="B2" s="1">
        <v>1</v>
      </c>
      <c r="C2" s="1">
        <v>10</v>
      </c>
      <c r="D2" s="1" t="s">
        <v>5</v>
      </c>
      <c r="E2" s="1"/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/>
      <c r="H2" s="1"/>
      <c r="I2" s="1" t="str">
        <f>IF(NOT(VLOOKUP($A2,SkillTable!$1:$1048576,MATCH(SkillTable!$O$1,SkillTable!$1:$1,0),0)),VLOOKUP($A2,SkillTable!$1:$1048576,MATCH(SkillTable!$J$1,SkillTable!$1:$1,0),0),
IFERROR(IF(ISBLANK(G2),"",VLOOKUP(G2,[2]StringTable!$A:$B,2,0)),"스트링없음"))</f>
        <v>하트가 폭발한다</v>
      </c>
      <c r="J2" s="1" t="str">
        <f>IF(NOT(VLOOKUP($A2,SkillTable!$1:$1048576,MATCH(SkillTable!$P$1,SkillTable!$1:$1,0),0)),VLOOKUP($A2,SkillTable!$1:$1048576,MATCH(SkillTable!$K$1,SkillTable!$1:$1,0),0),
IFERROR(IF(ISBLANK(H2),"",VLOOKUP(H2,[2]StringTable!$A:$B,2,0)),"스트링없음"))</f>
        <v>대미지를 &lt;color=#FFFF00&gt;{0}%,{1}%,{2}%,{3}%&lt;/color&gt; 먹이고 적이 죽이면 하트를 반드시 떨어뜨린다
적이 죽지 않으면 기절을 먹인다</v>
      </c>
      <c r="K2" s="1" t="s">
        <v>97</v>
      </c>
      <c r="L2" s="1" t="s">
        <v>121</v>
      </c>
      <c r="M2" s="1">
        <f>IFERROR(IF(ISBLANK($L2),"",VLOOKUP($L2&amp;TEXT($B2,"00"),[1]AffectorValueLevelTable!$1:$1048576,MATCH(M$1,[1]AffectorValueLevelTable!$1:$1,0),0)),"어펙터밸류레벨없음")</f>
        <v>0</v>
      </c>
      <c r="N2" s="1">
        <f>IFERROR(IF(ISBLANK($L2),"",VLOOKUP($L2&amp;TEXT($B2,"00"),[1]AffectorValueLevelTable!$1:$1048576,MATCH(N$1,[1]AffectorValueLevelTable!$1:$1,0),0)),"어펙터밸류레벨없음")</f>
        <v>1</v>
      </c>
      <c r="O2" s="1">
        <f>IFERROR(IF(ISBLANK($L2),"",VLOOKUP($L2&amp;TEXT($B2,"00"),[1]AffectorValueLevelTable!$1:$1048576,MATCH(O$1,[1]AffectorValueLevelTable!$1:$1,0),0)),"어펙터밸류레벨없음")</f>
        <v>0.9</v>
      </c>
      <c r="P2" s="1"/>
      <c r="Q2" s="1"/>
      <c r="R2" s="1"/>
      <c r="S2" s="1"/>
      <c r="T2" s="1" t="str">
        <f>IFERROR(IF(ISBLANK($S2),"",VLOOKUP($S2&amp;TEXT($B2,"00"),[1]AffectorValueLevelTable!$1:$1048576,MATCH(T$1,[1]AffectorValueLevelTable!$1:$1,0),0)),"어펙터밸류레벨없음")</f>
        <v/>
      </c>
      <c r="U2" s="1" t="str">
        <f>IFERROR(IF(ISBLANK($S2),"",VLOOKUP($S2&amp;TEXT($B2,"00"),[1]AffectorValueLevelTable!$1:$1048576,MATCH(U$1,[1]AffectorValueLevelTable!$1:$1,0),0)),"어펙터밸류레벨없음")</f>
        <v/>
      </c>
      <c r="V2" s="1" t="str">
        <f>IFERROR(IF(ISBLANK($S2),"",VLOOKUP($S2&amp;TEXT($B2,"00"),[1]AffectorValueLevelTable!$1:$1048576,MATCH(V$1,[1]AffectorValueLevelTable!$1:$1,0),0)),"어펙터밸류레벨없음")</f>
        <v/>
      </c>
      <c r="W2" s="1"/>
      <c r="X2" s="1"/>
      <c r="Y2" s="1"/>
      <c r="Z2" s="1"/>
      <c r="AA2" s="1" t="str">
        <f>IFERROR(IF(ISBLANK($Z2),"",VLOOKUP($Z2&amp;TEXT($B2,"00"),[1]AffectorValueLevelTable!$1:$1048576,MATCH(AA$1,[1]AffectorValueLevelTable!$1:$1,0),0)),"어펙터밸류레벨없음")</f>
        <v/>
      </c>
      <c r="AB2" s="1" t="str">
        <f>IFERROR(IF(ISBLANK($Z2),"",VLOOKUP($Z2&amp;TEXT($B2,"00"),[1]AffectorValueLevelTable!$1:$1048576,MATCH(AB$1,[1]AffectorValueLevelTable!$1:$1,0),0)),"어펙터밸류레벨없음")</f>
        <v/>
      </c>
      <c r="AC2" s="1" t="str">
        <f>IFERROR(IF(ISBLANK($Z2),"",VLOOKUP($Z2&amp;TEXT($B2,"00"),[1]AffectorValueLevelTable!$1:$1048576,MATCH(AC$1,[1]AffectorValueLevelTable!$1:$1,0),0)),"어펙터밸류레벨없음")</f>
        <v/>
      </c>
      <c r="AD2" s="1"/>
      <c r="AE2" s="1"/>
      <c r="AF2" s="1"/>
    </row>
    <row r="3" spans="1:32" x14ac:dyDescent="0.3">
      <c r="A3" s="1" t="s">
        <v>6</v>
      </c>
      <c r="B3" s="1">
        <v>2</v>
      </c>
      <c r="C3" s="1">
        <v>9</v>
      </c>
      <c r="D3" s="1" t="s">
        <v>30</v>
      </c>
      <c r="E3" s="1"/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/>
      <c r="H3" s="1"/>
      <c r="I3" s="1" t="str">
        <f>IF(NOT(VLOOKUP($A3,SkillTable!$1:$1048576,MATCH(SkillTable!$O$1,SkillTable!$1:$1,0),0)),VLOOKUP($A3,SkillTable!$1:$1048576,MATCH(SkillTable!$J$1,SkillTable!$1:$1,0),0),
IFERROR(IF(ISBLANK(G3),"",VLOOKUP(G3,[2]StringTable!$A:$B,2,0)),"스트링없음"))</f>
        <v>하트가 폭발한다</v>
      </c>
      <c r="J3" s="1" t="str">
        <f>IF(NOT(VLOOKUP($A3,SkillTable!$1:$1048576,MATCH(SkillTable!$P$1,SkillTable!$1:$1,0),0)),VLOOKUP($A3,SkillTable!$1:$1048576,MATCH(SkillTable!$K$1,SkillTable!$1:$1,0),0),
IFERROR(IF(ISBLANK(H3),"",VLOOKUP(H3,[2]StringTable!$A:$B,2,0)),"스트링없음"))</f>
        <v>대미지를 &lt;color=#FFFF00&gt;{0}%,{1}%,{2}%,{3}%&lt;/color&gt; 먹이고 적이 죽이면 하트를 반드시 떨어뜨린다
적이 죽지 않으면 기절을 먹인다</v>
      </c>
      <c r="K3" s="1" t="s">
        <v>97</v>
      </c>
      <c r="L3" s="1" t="s">
        <v>121</v>
      </c>
      <c r="M3" s="1">
        <f>IFERROR(IF(ISBLANK($L3),"",VLOOKUP($L3&amp;TEXT($B3,"00"),[1]AffectorValueLevelTable!$1:$1048576,MATCH(M$1,[1]AffectorValueLevelTable!$1:$1,0),0)),"어펙터밸류레벨없음")</f>
        <v>0</v>
      </c>
      <c r="N3" s="1">
        <f>IFERROR(IF(ISBLANK($L3),"",VLOOKUP($L3&amp;TEXT($B3,"00"),[1]AffectorValueLevelTable!$1:$1048576,MATCH(N$1,[1]AffectorValueLevelTable!$1:$1,0),0)),"어펙터밸류레벨없음")</f>
        <v>2</v>
      </c>
      <c r="O3" s="1" t="str">
        <f>IFERROR(IF(ISBLANK($L3),"",VLOOKUP($L3&amp;TEXT($B3,"00"),[1]AffectorValueLevelTable!$1:$1048576,MATCH(O$1,[1]AffectorValueLevelTable!$1:$1,0),0)),"어펙터밸류레벨없음")</f>
        <v>0.95,0.9</v>
      </c>
      <c r="P3" s="1"/>
      <c r="Q3" s="1"/>
      <c r="R3" s="1"/>
      <c r="S3" s="1"/>
      <c r="T3" s="1" t="str">
        <f>IFERROR(IF(ISBLANK($S3),"",VLOOKUP($S3&amp;TEXT($B3,"00"),[1]AffectorValueLevelTable!$1:$1048576,MATCH(T$1,[1]AffectorValueLevelTable!$1:$1,0),0)),"어펙터밸류레벨없음")</f>
        <v/>
      </c>
      <c r="U3" s="1" t="str">
        <f>IFERROR(IF(ISBLANK($S3),"",VLOOKUP($S3&amp;TEXT($B3,"00"),[1]AffectorValueLevelTable!$1:$1048576,MATCH(U$1,[1]AffectorValueLevelTable!$1:$1,0),0)),"어펙터밸류레벨없음")</f>
        <v/>
      </c>
      <c r="V3" s="1" t="str">
        <f>IFERROR(IF(ISBLANK($S3),"",VLOOKUP($S3&amp;TEXT($B3,"00"),[1]AffectorValueLevelTable!$1:$1048576,MATCH(V$1,[1]AffectorValueLevelTable!$1:$1,0),0)),"어펙터밸류레벨없음")</f>
        <v/>
      </c>
      <c r="W3" s="1"/>
      <c r="X3" s="1"/>
      <c r="Y3" s="1"/>
      <c r="Z3" s="1"/>
      <c r="AA3" s="1" t="str">
        <f>IFERROR(IF(ISBLANK($Z3),"",VLOOKUP($Z3&amp;TEXT($B3,"00"),[1]AffectorValueLevelTable!$1:$1048576,MATCH(AA$1,[1]AffectorValueLevelTable!$1:$1,0),0)),"어펙터밸류레벨없음")</f>
        <v/>
      </c>
      <c r="AB3" s="1" t="str">
        <f>IFERROR(IF(ISBLANK($Z3),"",VLOOKUP($Z3&amp;TEXT($B3,"00"),[1]AffectorValueLevelTable!$1:$1048576,MATCH(AB$1,[1]AffectorValueLevelTable!$1:$1,0),0)),"어펙터밸류레벨없음")</f>
        <v/>
      </c>
      <c r="AC3" s="1" t="str">
        <f>IFERROR(IF(ISBLANK($Z3),"",VLOOKUP($Z3&amp;TEXT($B3,"00"),[1]AffectorValueLevelTable!$1:$1048576,MATCH(AC$1,[1]AffectorValueLevelTable!$1:$1,0),0)),"어펙터밸류레벨없음")</f>
        <v/>
      </c>
      <c r="AD3" s="1"/>
      <c r="AE3" s="1"/>
      <c r="AF3" s="1"/>
    </row>
    <row r="4" spans="1:32" x14ac:dyDescent="0.3">
      <c r="A4" s="1" t="s">
        <v>6</v>
      </c>
      <c r="B4" s="1">
        <v>3</v>
      </c>
      <c r="C4" s="1">
        <v>8</v>
      </c>
      <c r="D4" s="1" t="s">
        <v>30</v>
      </c>
      <c r="E4" s="1"/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/>
      <c r="H4" s="1"/>
      <c r="I4" s="1" t="str">
        <f>IF(NOT(VLOOKUP($A4,SkillTable!$1:$1048576,MATCH(SkillTable!$O$1,SkillTable!$1:$1,0),0)),VLOOKUP($A4,SkillTable!$1:$1048576,MATCH(SkillTable!$J$1,SkillTable!$1:$1,0),0),
IFERROR(IF(ISBLANK(G4),"",VLOOKUP(G4,[2]StringTable!$A:$B,2,0)),"스트링없음"))</f>
        <v>하트가 폭발한다</v>
      </c>
      <c r="J4" s="1" t="str">
        <f>IF(NOT(VLOOKUP($A4,SkillTable!$1:$1048576,MATCH(SkillTable!$P$1,SkillTable!$1:$1,0),0)),VLOOKUP($A4,SkillTable!$1:$1048576,MATCH(SkillTable!$K$1,SkillTable!$1:$1,0),0),
IFERROR(IF(ISBLANK(H4),"",VLOOKUP(H4,[2]StringTable!$A:$B,2,0)),"스트링없음"))</f>
        <v>대미지를 &lt;color=#FFFF00&gt;{0}%,{1}%,{2}%,{3}%&lt;/color&gt; 먹이고 적이 죽이면 하트를 반드시 떨어뜨린다
적이 죽지 않으면 기절을 먹인다</v>
      </c>
      <c r="K4" s="1" t="s">
        <v>97</v>
      </c>
      <c r="L4" s="1"/>
      <c r="M4" s="1" t="str">
        <f>IFERROR(IF(ISBLANK($L4),"",VLOOKUP($L4&amp;TEXT($B4,"00"),[1]AffectorValueLevelTable!$1:$1048576,MATCH(M$1,[1]AffectorValueLevelTable!$1:$1,0),0)),"어펙터밸류레벨없음")</f>
        <v/>
      </c>
      <c r="N4" s="1" t="str">
        <f>IFERROR(IF(ISBLANK($L4),"",VLOOKUP($L4&amp;TEXT($B4,"00"),[1]AffectorValueLevelTable!$1:$1048576,MATCH(N$1,[1]AffectorValueLevelTable!$1:$1,0),0)),"어펙터밸류레벨없음")</f>
        <v/>
      </c>
      <c r="O4" s="1" t="str">
        <f>IFERROR(IF(ISBLANK($L4),"",VLOOKUP($L4&amp;TEXT($B4,"00"),[1]AffectorValueLevelTable!$1:$1048576,MATCH(O$1,[1]AffectorValueLevelTable!$1:$1,0),0)),"어펙터밸류레벨없음")</f>
        <v/>
      </c>
      <c r="P4" s="1"/>
      <c r="Q4" s="1"/>
      <c r="R4" s="1"/>
      <c r="S4" s="1"/>
      <c r="T4" s="1" t="str">
        <f>IFERROR(IF(ISBLANK($S4),"",VLOOKUP($S4&amp;TEXT($B4,"00"),[1]AffectorValueLevelTable!$1:$1048576,MATCH(T$1,[1]AffectorValueLevelTable!$1:$1,0),0)),"어펙터밸류레벨없음")</f>
        <v/>
      </c>
      <c r="U4" s="1" t="str">
        <f>IFERROR(IF(ISBLANK($S4),"",VLOOKUP($S4&amp;TEXT($B4,"00"),[1]AffectorValueLevelTable!$1:$1048576,MATCH(U$1,[1]AffectorValueLevelTable!$1:$1,0),0)),"어펙터밸류레벨없음")</f>
        <v/>
      </c>
      <c r="V4" s="1" t="str">
        <f>IFERROR(IF(ISBLANK($S4),"",VLOOKUP($S4&amp;TEXT($B4,"00"),[1]AffectorValueLevelTable!$1:$1048576,MATCH(V$1,[1]AffectorValueLevelTable!$1:$1,0),0)),"어펙터밸류레벨없음")</f>
        <v/>
      </c>
      <c r="W4" s="1"/>
      <c r="X4" s="1"/>
      <c r="Y4" s="1"/>
      <c r="Z4" s="1"/>
      <c r="AA4" s="1" t="str">
        <f>IFERROR(IF(ISBLANK($Z4),"",VLOOKUP($Z4&amp;TEXT($B4,"00"),[1]AffectorValueLevelTable!$1:$1048576,MATCH(AA$1,[1]AffectorValueLevelTable!$1:$1,0),0)),"어펙터밸류레벨없음")</f>
        <v/>
      </c>
      <c r="AB4" s="1" t="str">
        <f>IFERROR(IF(ISBLANK($Z4),"",VLOOKUP($Z4&amp;TEXT($B4,"00"),[1]AffectorValueLevelTable!$1:$1048576,MATCH(AB$1,[1]AffectorValueLevelTable!$1:$1,0),0)),"어펙터밸류레벨없음")</f>
        <v/>
      </c>
      <c r="AC4" s="1" t="str">
        <f>IFERROR(IF(ISBLANK($Z4),"",VLOOKUP($Z4&amp;TEXT($B4,"00"),[1]AffectorValueLevelTable!$1:$1048576,MATCH(AC$1,[1]AffectorValueLevelTable!$1:$1,0),0)),"어펙터밸류레벨없음")</f>
        <v/>
      </c>
      <c r="AD4" s="1"/>
      <c r="AE4" s="1"/>
      <c r="AF4" s="1"/>
    </row>
    <row r="5" spans="1:32" x14ac:dyDescent="0.3">
      <c r="A5" s="1" t="s">
        <v>6</v>
      </c>
      <c r="B5" s="1">
        <v>4</v>
      </c>
      <c r="C5" s="1">
        <v>7</v>
      </c>
      <c r="D5" s="1" t="s">
        <v>30</v>
      </c>
      <c r="E5" s="1"/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/>
      <c r="H5" s="1"/>
      <c r="I5" s="1" t="str">
        <f>IF(NOT(VLOOKUP($A5,SkillTable!$1:$1048576,MATCH(SkillTable!$O$1,SkillTable!$1:$1,0),0)),VLOOKUP($A5,SkillTable!$1:$1048576,MATCH(SkillTable!$J$1,SkillTable!$1:$1,0),0),
IFERROR(IF(ISBLANK(G5),"",VLOOKUP(G5,[2]StringTable!$A:$B,2,0)),"스트링없음"))</f>
        <v>하트가 폭발한다</v>
      </c>
      <c r="J5" s="1" t="str">
        <f>IF(NOT(VLOOKUP($A5,SkillTable!$1:$1048576,MATCH(SkillTable!$P$1,SkillTable!$1:$1,0),0)),VLOOKUP($A5,SkillTable!$1:$1048576,MATCH(SkillTable!$K$1,SkillTable!$1:$1,0),0),
IFERROR(IF(ISBLANK(H5),"",VLOOKUP(H5,[2]StringTable!$A:$B,2,0)),"스트링없음"))</f>
        <v>대미지를 &lt;color=#FFFF00&gt;{0}%,{1}%,{2}%,{3}%&lt;/color&gt; 먹이고 적이 죽이면 하트를 반드시 떨어뜨린다
적이 죽지 않으면 기절을 먹인다</v>
      </c>
      <c r="K5" s="1" t="s">
        <v>97</v>
      </c>
      <c r="L5" s="1"/>
      <c r="M5" s="1" t="str">
        <f>IFERROR(IF(ISBLANK($L5),"",VLOOKUP($L5&amp;TEXT($B5,"00"),[1]AffectorValueLevelTable!$1:$1048576,MATCH(M$1,[1]AffectorValueLevelTable!$1:$1,0),0)),"어펙터밸류레벨없음")</f>
        <v/>
      </c>
      <c r="N5" s="1" t="str">
        <f>IFERROR(IF(ISBLANK($L5),"",VLOOKUP($L5&amp;TEXT($B5,"00"),[1]AffectorValueLevelTable!$1:$1048576,MATCH(N$1,[1]AffectorValueLevelTable!$1:$1,0),0)),"어펙터밸류레벨없음")</f>
        <v/>
      </c>
      <c r="O5" s="1" t="str">
        <f>IFERROR(IF(ISBLANK($L5),"",VLOOKUP($L5&amp;TEXT($B5,"00"),[1]AffectorValueLevelTable!$1:$1048576,MATCH(O$1,[1]AffectorValueLevelTable!$1:$1,0),0)),"어펙터밸류레벨없음")</f>
        <v/>
      </c>
      <c r="P5" s="1"/>
      <c r="Q5" s="1"/>
      <c r="R5" s="1"/>
      <c r="S5" s="1"/>
      <c r="T5" s="1" t="str">
        <f>IFERROR(IF(ISBLANK($S5),"",VLOOKUP($S5&amp;TEXT($B5,"00"),[1]AffectorValueLevelTable!$1:$1048576,MATCH(T$1,[1]AffectorValueLevelTable!$1:$1,0),0)),"어펙터밸류레벨없음")</f>
        <v/>
      </c>
      <c r="U5" s="1" t="str">
        <f>IFERROR(IF(ISBLANK($S5),"",VLOOKUP($S5&amp;TEXT($B5,"00"),[1]AffectorValueLevelTable!$1:$1048576,MATCH(U$1,[1]AffectorValueLevelTable!$1:$1,0),0)),"어펙터밸류레벨없음")</f>
        <v/>
      </c>
      <c r="V5" s="1" t="str">
        <f>IFERROR(IF(ISBLANK($S5),"",VLOOKUP($S5&amp;TEXT($B5,"00"),[1]AffectorValueLevelTable!$1:$1048576,MATCH(V$1,[1]AffectorValueLevelTable!$1:$1,0),0)),"어펙터밸류레벨없음")</f>
        <v/>
      </c>
      <c r="W5" s="1"/>
      <c r="X5" s="1"/>
      <c r="Y5" s="1"/>
      <c r="Z5" s="1"/>
      <c r="AA5" s="1" t="str">
        <f>IFERROR(IF(ISBLANK($Z5),"",VLOOKUP($Z5&amp;TEXT($B5,"00"),[1]AffectorValueLevelTable!$1:$1048576,MATCH(AA$1,[1]AffectorValueLevelTable!$1:$1,0),0)),"어펙터밸류레벨없음")</f>
        <v/>
      </c>
      <c r="AB5" s="1" t="str">
        <f>IFERROR(IF(ISBLANK($Z5),"",VLOOKUP($Z5&amp;TEXT($B5,"00"),[1]AffectorValueLevelTable!$1:$1048576,MATCH(AB$1,[1]AffectorValueLevelTable!$1:$1,0),0)),"어펙터밸류레벨없음")</f>
        <v/>
      </c>
      <c r="AC5" s="1" t="str">
        <f>IFERROR(IF(ISBLANK($Z5),"",VLOOKUP($Z5&amp;TEXT($B5,"00"),[1]AffectorValueLevelTable!$1:$1048576,MATCH(AC$1,[1]AffectorValueLevelTable!$1:$1,0),0)),"어펙터밸류레벨없음")</f>
        <v/>
      </c>
      <c r="AD5" s="1"/>
      <c r="AE5" s="1"/>
      <c r="AF5" s="1"/>
    </row>
    <row r="6" spans="1:32" x14ac:dyDescent="0.3">
      <c r="A6" s="1" t="s">
        <v>6</v>
      </c>
      <c r="B6" s="1">
        <v>5</v>
      </c>
      <c r="C6" s="1">
        <v>6</v>
      </c>
      <c r="D6" s="1" t="s">
        <v>30</v>
      </c>
      <c r="E6" s="1"/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/>
      <c r="H6" s="1"/>
      <c r="I6" s="1" t="str">
        <f>IF(NOT(VLOOKUP($A6,SkillTable!$1:$1048576,MATCH(SkillTable!$O$1,SkillTable!$1:$1,0),0)),VLOOKUP($A6,SkillTable!$1:$1048576,MATCH(SkillTable!$J$1,SkillTable!$1:$1,0),0),
IFERROR(IF(ISBLANK(G6),"",VLOOKUP(G6,[2]StringTable!$A:$B,2,0)),"스트링없음"))</f>
        <v>하트가 폭발한다</v>
      </c>
      <c r="J6" s="1" t="str">
        <f>IF(NOT(VLOOKUP($A6,SkillTable!$1:$1048576,MATCH(SkillTable!$P$1,SkillTable!$1:$1,0),0)),VLOOKUP($A6,SkillTable!$1:$1048576,MATCH(SkillTable!$K$1,SkillTable!$1:$1,0),0),
IFERROR(IF(ISBLANK(H6),"",VLOOKUP(H6,[2]StringTable!$A:$B,2,0)),"스트링없음"))</f>
        <v>대미지를 &lt;color=#FFFF00&gt;{0}%,{1}%,{2}%,{3}%&lt;/color&gt; 먹이고 적이 죽이면 하트를 반드시 떨어뜨린다
적이 죽지 않으면 기절을 먹인다</v>
      </c>
      <c r="K6" s="1" t="s">
        <v>97</v>
      </c>
      <c r="L6" s="1"/>
      <c r="M6" s="1" t="str">
        <f>IFERROR(IF(ISBLANK($L6),"",VLOOKUP($L6&amp;TEXT($B6,"00"),[1]AffectorValueLevelTable!$1:$1048576,MATCH(M$1,[1]AffectorValueLevelTable!$1:$1,0),0)),"어펙터밸류레벨없음")</f>
        <v/>
      </c>
      <c r="N6" s="1" t="str">
        <f>IFERROR(IF(ISBLANK($L6),"",VLOOKUP($L6&amp;TEXT($B6,"00"),[1]AffectorValueLevelTable!$1:$1048576,MATCH(N$1,[1]AffectorValueLevelTable!$1:$1,0),0)),"어펙터밸류레벨없음")</f>
        <v/>
      </c>
      <c r="O6" s="1" t="str">
        <f>IFERROR(IF(ISBLANK($L6),"",VLOOKUP($L6&amp;TEXT($B6,"00"),[1]AffectorValueLevelTable!$1:$1048576,MATCH(O$1,[1]AffectorValueLevelTable!$1:$1,0),0)),"어펙터밸류레벨없음")</f>
        <v/>
      </c>
      <c r="P6" s="1"/>
      <c r="Q6" s="1"/>
      <c r="R6" s="1"/>
      <c r="S6" s="1"/>
      <c r="T6" s="1" t="str">
        <f>IFERROR(IF(ISBLANK($S6),"",VLOOKUP($S6&amp;TEXT($B6,"00"),[1]AffectorValueLevelTable!$1:$1048576,MATCH(T$1,[1]AffectorValueLevelTable!$1:$1,0),0)),"어펙터밸류레벨없음")</f>
        <v/>
      </c>
      <c r="U6" s="1" t="str">
        <f>IFERROR(IF(ISBLANK($S6),"",VLOOKUP($S6&amp;TEXT($B6,"00"),[1]AffectorValueLevelTable!$1:$1048576,MATCH(U$1,[1]AffectorValueLevelTable!$1:$1,0),0)),"어펙터밸류레벨없음")</f>
        <v/>
      </c>
      <c r="V6" s="1" t="str">
        <f>IFERROR(IF(ISBLANK($S6),"",VLOOKUP($S6&amp;TEXT($B6,"00"),[1]AffectorValueLevelTable!$1:$1048576,MATCH(V$1,[1]AffectorValueLevelTable!$1:$1,0),0)),"어펙터밸류레벨없음")</f>
        <v/>
      </c>
      <c r="W6" s="1"/>
      <c r="X6" s="1"/>
      <c r="Y6" s="1"/>
      <c r="Z6" s="1"/>
      <c r="AA6" s="1" t="str">
        <f>IFERROR(IF(ISBLANK($Z6),"",VLOOKUP($Z6&amp;TEXT($B6,"00"),[1]AffectorValueLevelTable!$1:$1048576,MATCH(AA$1,[1]AffectorValueLevelTable!$1:$1,0),0)),"어펙터밸류레벨없음")</f>
        <v/>
      </c>
      <c r="AB6" s="1" t="str">
        <f>IFERROR(IF(ISBLANK($Z6),"",VLOOKUP($Z6&amp;TEXT($B6,"00"),[1]AffectorValueLevelTable!$1:$1048576,MATCH(AB$1,[1]AffectorValueLevelTable!$1:$1,0),0)),"어펙터밸류레벨없음")</f>
        <v/>
      </c>
      <c r="AC6" s="1" t="str">
        <f>IFERROR(IF(ISBLANK($Z6),"",VLOOKUP($Z6&amp;TEXT($B6,"00"),[1]AffectorValueLevelTable!$1:$1048576,MATCH(AC$1,[1]AffectorValueLevelTable!$1:$1,0),0)),"어펙터밸류레벨없음")</f>
        <v/>
      </c>
      <c r="AD6" s="1"/>
      <c r="AE6" s="1"/>
      <c r="AF6" s="1"/>
    </row>
    <row r="7" spans="1:32" x14ac:dyDescent="0.3">
      <c r="A7" s="1" t="s">
        <v>7</v>
      </c>
      <c r="B7" s="1">
        <v>1</v>
      </c>
      <c r="C7" s="1"/>
      <c r="D7" s="1"/>
      <c r="E7" s="1"/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/>
      <c r="H7" s="1"/>
      <c r="I7" s="1" t="str">
        <f>IF(NOT(VLOOKUP($A7,SkillTable!$1:$1048576,MATCH(SkillTable!$O$1,SkillTable!$1:$1,0),0)),VLOOKUP($A7,SkillTable!$1:$1048576,MATCH(SkillTable!$J$1,SkillTable!$1:$1,0),0),
IFERROR(IF(ISBLANK(G7),"",VLOOKUP(G7,[2]StringTable!$A:$B,2,0)),"스트링없음"))</f>
        <v/>
      </c>
      <c r="J7" s="1" t="str">
        <f>IF(NOT(VLOOKUP($A7,SkillTable!$1:$1048576,MATCH(SkillTable!$P$1,SkillTable!$1:$1,0),0)),VLOOKUP($A7,SkillTable!$1:$1048576,MATCH(SkillTable!$K$1,SkillTable!$1:$1,0),0),
IFERROR(IF(ISBLANK(H7),"",VLOOKUP(H7,[2]StringTable!$A:$B,2,0)),"스트링없음"))</f>
        <v/>
      </c>
      <c r="K7" s="1"/>
      <c r="L7" s="1"/>
      <c r="M7" s="1" t="str">
        <f>IFERROR(IF(ISBLANK($L7),"",VLOOKUP($L7&amp;TEXT($B7,"00"),[1]AffectorValueLevelTable!$1:$1048576,MATCH(M$1,[1]AffectorValueLevelTable!$1:$1,0),0)),"어펙터밸류레벨없음")</f>
        <v/>
      </c>
      <c r="N7" s="1" t="str">
        <f>IFERROR(IF(ISBLANK($L7),"",VLOOKUP($L7&amp;TEXT($B7,"00"),[1]AffectorValueLevelTable!$1:$1048576,MATCH(N$1,[1]AffectorValueLevelTable!$1:$1,0),0)),"어펙터밸류레벨없음")</f>
        <v/>
      </c>
      <c r="O7" s="1" t="str">
        <f>IFERROR(IF(ISBLANK($L7),"",VLOOKUP($L7&amp;TEXT($B7,"00"),[1]AffectorValueLevelTable!$1:$1048576,MATCH(O$1,[1]AffectorValueLevelTable!$1:$1,0),0)),"어펙터밸류레벨없음")</f>
        <v/>
      </c>
      <c r="P7" s="1"/>
      <c r="Q7" s="1"/>
      <c r="R7" s="1"/>
      <c r="S7" s="1"/>
      <c r="T7" s="1" t="str">
        <f>IFERROR(IF(ISBLANK($S7),"",VLOOKUP($S7&amp;TEXT($B7,"00"),[1]AffectorValueLevelTable!$1:$1048576,MATCH(T$1,[1]AffectorValueLevelTable!$1:$1,0),0)),"어펙터밸류레벨없음")</f>
        <v/>
      </c>
      <c r="U7" s="1" t="str">
        <f>IFERROR(IF(ISBLANK($S7),"",VLOOKUP($S7&amp;TEXT($B7,"00"),[1]AffectorValueLevelTable!$1:$1048576,MATCH(U$1,[1]AffectorValueLevelTable!$1:$1,0),0)),"어펙터밸류레벨없음")</f>
        <v/>
      </c>
      <c r="V7" s="1" t="str">
        <f>IFERROR(IF(ISBLANK($S7),"",VLOOKUP($S7&amp;TEXT($B7,"00"),[1]AffectorValueLevelTable!$1:$1048576,MATCH(V$1,[1]AffectorValueLevelTable!$1:$1,0),0)),"어펙터밸류레벨없음")</f>
        <v/>
      </c>
      <c r="W7" s="1"/>
      <c r="X7" s="1"/>
      <c r="Y7" s="1"/>
      <c r="Z7" s="1"/>
      <c r="AA7" s="1" t="str">
        <f>IFERROR(IF(ISBLANK($Z7),"",VLOOKUP($Z7&amp;TEXT($B7,"00"),[1]AffectorValueLevelTable!$1:$1048576,MATCH(AA$1,[1]AffectorValueLevelTable!$1:$1,0),0)),"어펙터밸류레벨없음")</f>
        <v/>
      </c>
      <c r="AB7" s="1" t="str">
        <f>IFERROR(IF(ISBLANK($Z7),"",VLOOKUP($Z7&amp;TEXT($B7,"00"),[1]AffectorValueLevelTable!$1:$1048576,MATCH(AB$1,[1]AffectorValueLevelTable!$1:$1,0),0)),"어펙터밸류레벨없음")</f>
        <v/>
      </c>
      <c r="AC7" s="1" t="str">
        <f>IFERROR(IF(ISBLANK($Z7),"",VLOOKUP($Z7&amp;TEXT($B7,"00"),[1]AffectorValueLevelTable!$1:$1048576,MATCH(AC$1,[1]AffectorValueLevelTable!$1:$1,0),0)),"어펙터밸류레벨없음")</f>
        <v/>
      </c>
      <c r="AD7" s="1"/>
      <c r="AE7" s="1"/>
      <c r="AF7" s="1"/>
    </row>
    <row r="8" spans="1:32" x14ac:dyDescent="0.3">
      <c r="A8" s="1" t="s">
        <v>7</v>
      </c>
      <c r="B8" s="1">
        <v>2</v>
      </c>
      <c r="C8" s="1"/>
      <c r="D8" s="1"/>
      <c r="E8" s="1"/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/>
      <c r="H8" s="1"/>
      <c r="I8" s="1" t="str">
        <f>IF(NOT(VLOOKUP($A8,SkillTable!$1:$1048576,MATCH(SkillTable!$O$1,SkillTable!$1:$1,0),0)),VLOOKUP($A8,SkillTable!$1:$1048576,MATCH(SkillTable!$J$1,SkillTable!$1:$1,0),0),
IFERROR(IF(ISBLANK(G8),"",VLOOKUP(G8,[2]StringTable!$A:$B,2,0)),"스트링없음"))</f>
        <v/>
      </c>
      <c r="J8" s="1" t="str">
        <f>IF(NOT(VLOOKUP($A8,SkillTable!$1:$1048576,MATCH(SkillTable!$P$1,SkillTable!$1:$1,0),0)),VLOOKUP($A8,SkillTable!$1:$1048576,MATCH(SkillTable!$K$1,SkillTable!$1:$1,0),0),
IFERROR(IF(ISBLANK(H8),"",VLOOKUP(H8,[2]StringTable!$A:$B,2,0)),"스트링없음"))</f>
        <v/>
      </c>
      <c r="K8" s="1"/>
      <c r="L8" s="1"/>
      <c r="M8" s="1" t="str">
        <f>IFERROR(IF(ISBLANK($L8),"",VLOOKUP($L8&amp;TEXT($B8,"00"),[1]AffectorValueLevelTable!$1:$1048576,MATCH(M$1,[1]AffectorValueLevelTable!$1:$1,0),0)),"어펙터밸류레벨없음")</f>
        <v/>
      </c>
      <c r="N8" s="1" t="str">
        <f>IFERROR(IF(ISBLANK($L8),"",VLOOKUP($L8&amp;TEXT($B8,"00"),[1]AffectorValueLevelTable!$1:$1048576,MATCH(N$1,[1]AffectorValueLevelTable!$1:$1,0),0)),"어펙터밸류레벨없음")</f>
        <v/>
      </c>
      <c r="O8" s="1" t="str">
        <f>IFERROR(IF(ISBLANK($L8),"",VLOOKUP($L8&amp;TEXT($B8,"00"),[1]AffectorValueLevelTable!$1:$1048576,MATCH(O$1,[1]AffectorValueLevelTable!$1:$1,0),0)),"어펙터밸류레벨없음")</f>
        <v/>
      </c>
      <c r="P8" s="1"/>
      <c r="Q8" s="1"/>
      <c r="R8" s="1"/>
      <c r="S8" s="1"/>
      <c r="T8" s="1" t="str">
        <f>IFERROR(IF(ISBLANK($S8),"",VLOOKUP($S8&amp;TEXT($B8,"00"),[1]AffectorValueLevelTable!$1:$1048576,MATCH(T$1,[1]AffectorValueLevelTable!$1:$1,0),0)),"어펙터밸류레벨없음")</f>
        <v/>
      </c>
      <c r="U8" s="1" t="str">
        <f>IFERROR(IF(ISBLANK($S8),"",VLOOKUP($S8&amp;TEXT($B8,"00"),[1]AffectorValueLevelTable!$1:$1048576,MATCH(U$1,[1]AffectorValueLevelTable!$1:$1,0),0)),"어펙터밸류레벨없음")</f>
        <v/>
      </c>
      <c r="V8" s="1" t="str">
        <f>IFERROR(IF(ISBLANK($S8),"",VLOOKUP($S8&amp;TEXT($B8,"00"),[1]AffectorValueLevelTable!$1:$1048576,MATCH(V$1,[1]AffectorValueLevelTable!$1:$1,0),0)),"어펙터밸류레벨없음")</f>
        <v/>
      </c>
      <c r="W8" s="1"/>
      <c r="X8" s="1"/>
      <c r="Y8" s="1"/>
      <c r="Z8" s="1"/>
      <c r="AA8" s="1" t="str">
        <f>IFERROR(IF(ISBLANK($Z8),"",VLOOKUP($Z8&amp;TEXT($B8,"00"),[1]AffectorValueLevelTable!$1:$1048576,MATCH(AA$1,[1]AffectorValueLevelTable!$1:$1,0),0)),"어펙터밸류레벨없음")</f>
        <v/>
      </c>
      <c r="AB8" s="1" t="str">
        <f>IFERROR(IF(ISBLANK($Z8),"",VLOOKUP($Z8&amp;TEXT($B8,"00"),[1]AffectorValueLevelTable!$1:$1048576,MATCH(AB$1,[1]AffectorValueLevelTable!$1:$1,0),0)),"어펙터밸류레벨없음")</f>
        <v/>
      </c>
      <c r="AC8" s="1" t="str">
        <f>IFERROR(IF(ISBLANK($Z8),"",VLOOKUP($Z8&amp;TEXT($B8,"00"),[1]AffectorValueLevelTable!$1:$1048576,MATCH(AC$1,[1]AffectorValueLevelTable!$1:$1,0),0)),"어펙터밸류레벨없음")</f>
        <v/>
      </c>
      <c r="AD8" s="1"/>
      <c r="AE8" s="1"/>
      <c r="AF8" s="1"/>
    </row>
    <row r="9" spans="1:32" x14ac:dyDescent="0.3">
      <c r="A9" s="1" t="s">
        <v>7</v>
      </c>
      <c r="B9" s="1">
        <v>3</v>
      </c>
      <c r="C9" s="1"/>
      <c r="D9" s="1"/>
      <c r="E9" s="1"/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/>
      <c r="H9" s="1"/>
      <c r="I9" s="1" t="str">
        <f>IF(NOT(VLOOKUP($A9,SkillTable!$1:$1048576,MATCH(SkillTable!$O$1,SkillTable!$1:$1,0),0)),VLOOKUP($A9,SkillTable!$1:$1048576,MATCH(SkillTable!$J$1,SkillTable!$1:$1,0),0),
IFERROR(IF(ISBLANK(G9),"",VLOOKUP(G9,[2]StringTable!$A:$B,2,0)),"스트링없음"))</f>
        <v/>
      </c>
      <c r="J9" s="1" t="str">
        <f>IF(NOT(VLOOKUP($A9,SkillTable!$1:$1048576,MATCH(SkillTable!$P$1,SkillTable!$1:$1,0),0)),VLOOKUP($A9,SkillTable!$1:$1048576,MATCH(SkillTable!$K$1,SkillTable!$1:$1,0),0),
IFERROR(IF(ISBLANK(H9),"",VLOOKUP(H9,[2]StringTable!$A:$B,2,0)),"스트링없음"))</f>
        <v/>
      </c>
      <c r="K9" s="1"/>
      <c r="L9" s="1"/>
      <c r="M9" s="1" t="str">
        <f>IFERROR(IF(ISBLANK($L9),"",VLOOKUP($L9&amp;TEXT($B9,"00"),[1]AffectorValueLevelTable!$1:$1048576,MATCH(M$1,[1]AffectorValueLevelTable!$1:$1,0),0)),"어펙터밸류레벨없음")</f>
        <v/>
      </c>
      <c r="N9" s="1" t="str">
        <f>IFERROR(IF(ISBLANK($L9),"",VLOOKUP($L9&amp;TEXT($B9,"00"),[1]AffectorValueLevelTable!$1:$1048576,MATCH(N$1,[1]AffectorValueLevelTable!$1:$1,0),0)),"어펙터밸류레벨없음")</f>
        <v/>
      </c>
      <c r="O9" s="1" t="str">
        <f>IFERROR(IF(ISBLANK($L9),"",VLOOKUP($L9&amp;TEXT($B9,"00"),[1]AffectorValueLevelTable!$1:$1048576,MATCH(O$1,[1]AffectorValueLevelTable!$1:$1,0),0)),"어펙터밸류레벨없음")</f>
        <v/>
      </c>
      <c r="P9" s="1"/>
      <c r="Q9" s="1"/>
      <c r="R9" s="1"/>
      <c r="S9" s="1"/>
      <c r="T9" s="1" t="str">
        <f>IFERROR(IF(ISBLANK($S9),"",VLOOKUP($S9&amp;TEXT($B9,"00"),[1]AffectorValueLevelTable!$1:$1048576,MATCH(T$1,[1]AffectorValueLevelTable!$1:$1,0),0)),"어펙터밸류레벨없음")</f>
        <v/>
      </c>
      <c r="U9" s="1" t="str">
        <f>IFERROR(IF(ISBLANK($S9),"",VLOOKUP($S9&amp;TEXT($B9,"00"),[1]AffectorValueLevelTable!$1:$1048576,MATCH(U$1,[1]AffectorValueLevelTable!$1:$1,0),0)),"어펙터밸류레벨없음")</f>
        <v/>
      </c>
      <c r="V9" s="1" t="str">
        <f>IFERROR(IF(ISBLANK($S9),"",VLOOKUP($S9&amp;TEXT($B9,"00"),[1]AffectorValueLevelTable!$1:$1048576,MATCH(V$1,[1]AffectorValueLevelTable!$1:$1,0),0)),"어펙터밸류레벨없음")</f>
        <v/>
      </c>
      <c r="W9" s="1"/>
      <c r="X9" s="1"/>
      <c r="Y9" s="1"/>
      <c r="Z9" s="1"/>
      <c r="AA9" s="1" t="str">
        <f>IFERROR(IF(ISBLANK($Z9),"",VLOOKUP($Z9&amp;TEXT($B9,"00"),[1]AffectorValueLevelTable!$1:$1048576,MATCH(AA$1,[1]AffectorValueLevelTable!$1:$1,0),0)),"어펙터밸류레벨없음")</f>
        <v/>
      </c>
      <c r="AB9" s="1" t="str">
        <f>IFERROR(IF(ISBLANK($Z9),"",VLOOKUP($Z9&amp;TEXT($B9,"00"),[1]AffectorValueLevelTable!$1:$1048576,MATCH(AB$1,[1]AffectorValueLevelTable!$1:$1,0),0)),"어펙터밸류레벨없음")</f>
        <v/>
      </c>
      <c r="AC9" s="1" t="str">
        <f>IFERROR(IF(ISBLANK($Z9),"",VLOOKUP($Z9&amp;TEXT($B9,"00"),[1]AffectorValueLevelTable!$1:$1048576,MATCH(AC$1,[1]AffectorValueLevelTable!$1:$1,0),0)),"어펙터밸류레벨없음")</f>
        <v/>
      </c>
      <c r="AD9" s="1"/>
      <c r="AE9" s="1"/>
      <c r="AF9" s="1"/>
    </row>
    <row r="10" spans="1:32" x14ac:dyDescent="0.3">
      <c r="A10" s="1" t="s">
        <v>7</v>
      </c>
      <c r="B10" s="1">
        <v>4</v>
      </c>
      <c r="C10" s="1"/>
      <c r="D10" s="1"/>
      <c r="E10" s="1"/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/>
      <c r="H10" s="1"/>
      <c r="I10" s="1" t="str">
        <f>IF(NOT(VLOOKUP($A10,SkillTable!$1:$1048576,MATCH(SkillTable!$O$1,SkillTable!$1:$1,0),0)),VLOOKUP($A10,SkillTable!$1:$1048576,MATCH(SkillTable!$J$1,SkillTable!$1:$1,0),0),
IFERROR(IF(ISBLANK(G10),"",VLOOKUP(G10,[2]StringTable!$A:$B,2,0)),"스트링없음"))</f>
        <v/>
      </c>
      <c r="J10" s="1" t="str">
        <f>IF(NOT(VLOOKUP($A10,SkillTable!$1:$1048576,MATCH(SkillTable!$P$1,SkillTable!$1:$1,0),0)),VLOOKUP($A10,SkillTable!$1:$1048576,MATCH(SkillTable!$K$1,SkillTable!$1:$1,0),0),
IFERROR(IF(ISBLANK(H10),"",VLOOKUP(H10,[2]StringTable!$A:$B,2,0)),"스트링없음"))</f>
        <v/>
      </c>
      <c r="K10" s="1"/>
      <c r="L10" s="1"/>
      <c r="M10" s="1" t="str">
        <f>IFERROR(IF(ISBLANK($L10),"",VLOOKUP($L10&amp;TEXT($B10,"00"),[1]AffectorValueLevelTable!$1:$1048576,MATCH(M$1,[1]AffectorValueLevelTable!$1:$1,0),0)),"어펙터밸류레벨없음")</f>
        <v/>
      </c>
      <c r="N10" s="1" t="str">
        <f>IFERROR(IF(ISBLANK($L10),"",VLOOKUP($L10&amp;TEXT($B10,"00"),[1]AffectorValueLevelTable!$1:$1048576,MATCH(N$1,[1]AffectorValueLevelTable!$1:$1,0),0)),"어펙터밸류레벨없음")</f>
        <v/>
      </c>
      <c r="O10" s="1" t="str">
        <f>IFERROR(IF(ISBLANK($L10),"",VLOOKUP($L10&amp;TEXT($B10,"00"),[1]AffectorValueLevelTable!$1:$1048576,MATCH(O$1,[1]AffectorValueLevelTable!$1:$1,0),0)),"어펙터밸류레벨없음")</f>
        <v/>
      </c>
      <c r="P10" s="1"/>
      <c r="Q10" s="1"/>
      <c r="R10" s="1"/>
      <c r="S10" s="1"/>
      <c r="T10" s="1" t="str">
        <f>IFERROR(IF(ISBLANK($S10),"",VLOOKUP($S10&amp;TEXT($B10,"00"),[1]AffectorValueLevelTable!$1:$1048576,MATCH(T$1,[1]AffectorValueLevelTable!$1:$1,0),0)),"어펙터밸류레벨없음")</f>
        <v/>
      </c>
      <c r="U10" s="1" t="str">
        <f>IFERROR(IF(ISBLANK($S10),"",VLOOKUP($S10&amp;TEXT($B10,"00"),[1]AffectorValueLevelTable!$1:$1048576,MATCH(U$1,[1]AffectorValueLevelTable!$1:$1,0),0)),"어펙터밸류레벨없음")</f>
        <v/>
      </c>
      <c r="V10" s="1" t="str">
        <f>IFERROR(IF(ISBLANK($S10),"",VLOOKUP($S10&amp;TEXT($B10,"00"),[1]AffectorValueLevelTable!$1:$1048576,MATCH(V$1,[1]AffectorValueLevelTable!$1:$1,0),0)),"어펙터밸류레벨없음")</f>
        <v/>
      </c>
      <c r="W10" s="1"/>
      <c r="X10" s="1"/>
      <c r="Y10" s="1"/>
      <c r="Z10" s="1"/>
      <c r="AA10" s="1" t="str">
        <f>IFERROR(IF(ISBLANK($Z10),"",VLOOKUP($Z10&amp;TEXT($B10,"00"),[1]AffectorValueLevelTable!$1:$1048576,MATCH(AA$1,[1]AffectorValueLevelTable!$1:$1,0),0)),"어펙터밸류레벨없음")</f>
        <v/>
      </c>
      <c r="AB10" s="1" t="str">
        <f>IFERROR(IF(ISBLANK($Z10),"",VLOOKUP($Z10&amp;TEXT($B10,"00"),[1]AffectorValueLevelTable!$1:$1048576,MATCH(AB$1,[1]AffectorValueLevelTable!$1:$1,0),0)),"어펙터밸류레벨없음")</f>
        <v/>
      </c>
      <c r="AC10" s="1" t="str">
        <f>IFERROR(IF(ISBLANK($Z10),"",VLOOKUP($Z10&amp;TEXT($B10,"00"),[1]AffectorValueLevelTable!$1:$1048576,MATCH(AC$1,[1]AffectorValueLevelTable!$1:$1,0),0)),"어펙터밸류레벨없음")</f>
        <v/>
      </c>
      <c r="AD10" s="1"/>
      <c r="AE10" s="1"/>
      <c r="AF10" s="1"/>
    </row>
    <row r="11" spans="1:32" x14ac:dyDescent="0.3">
      <c r="A11" s="1" t="s">
        <v>7</v>
      </c>
      <c r="B11" s="1">
        <v>5</v>
      </c>
      <c r="C11" s="1"/>
      <c r="D11" s="1"/>
      <c r="E11" s="1"/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/>
      <c r="H11" s="1"/>
      <c r="I11" s="1" t="str">
        <f>IF(NOT(VLOOKUP($A11,SkillTable!$1:$1048576,MATCH(SkillTable!$O$1,SkillTable!$1:$1,0),0)),VLOOKUP($A11,SkillTable!$1:$1048576,MATCH(SkillTable!$J$1,SkillTable!$1:$1,0),0),
IFERROR(IF(ISBLANK(G11),"",VLOOKUP(G11,[2]StringTable!$A:$B,2,0)),"스트링없음"))</f>
        <v/>
      </c>
      <c r="J11" s="1" t="str">
        <f>IF(NOT(VLOOKUP($A11,SkillTable!$1:$1048576,MATCH(SkillTable!$P$1,SkillTable!$1:$1,0),0)),VLOOKUP($A11,SkillTable!$1:$1048576,MATCH(SkillTable!$K$1,SkillTable!$1:$1,0),0),
IFERROR(IF(ISBLANK(H11),"",VLOOKUP(H11,[2]StringTable!$A:$B,2,0)),"스트링없음"))</f>
        <v/>
      </c>
      <c r="K11" s="1"/>
      <c r="L11" s="1"/>
      <c r="M11" s="1" t="str">
        <f>IFERROR(IF(ISBLANK($L11),"",VLOOKUP($L11&amp;TEXT($B11,"00"),[1]AffectorValueLevelTable!$1:$1048576,MATCH(M$1,[1]AffectorValueLevelTable!$1:$1,0),0)),"어펙터밸류레벨없음")</f>
        <v/>
      </c>
      <c r="N11" s="1" t="str">
        <f>IFERROR(IF(ISBLANK($L11),"",VLOOKUP($L11&amp;TEXT($B11,"00"),[1]AffectorValueLevelTable!$1:$1048576,MATCH(N$1,[1]AffectorValueLevelTable!$1:$1,0),0)),"어펙터밸류레벨없음")</f>
        <v/>
      </c>
      <c r="O11" s="1" t="str">
        <f>IFERROR(IF(ISBLANK($L11),"",VLOOKUP($L11&amp;TEXT($B11,"00"),[1]AffectorValueLevelTable!$1:$1048576,MATCH(O$1,[1]AffectorValueLevelTable!$1:$1,0),0)),"어펙터밸류레벨없음")</f>
        <v/>
      </c>
      <c r="P11" s="1"/>
      <c r="Q11" s="1"/>
      <c r="R11" s="1"/>
      <c r="S11" s="1"/>
      <c r="T11" s="1" t="str">
        <f>IFERROR(IF(ISBLANK($S11),"",VLOOKUP($S11&amp;TEXT($B11,"00"),[1]AffectorValueLevelTable!$1:$1048576,MATCH(T$1,[1]AffectorValueLevelTable!$1:$1,0),0)),"어펙터밸류레벨없음")</f>
        <v/>
      </c>
      <c r="U11" s="1" t="str">
        <f>IFERROR(IF(ISBLANK($S11),"",VLOOKUP($S11&amp;TEXT($B11,"00"),[1]AffectorValueLevelTable!$1:$1048576,MATCH(U$1,[1]AffectorValueLevelTable!$1:$1,0),0)),"어펙터밸류레벨없음")</f>
        <v/>
      </c>
      <c r="V11" s="1" t="str">
        <f>IFERROR(IF(ISBLANK($S11),"",VLOOKUP($S11&amp;TEXT($B11,"00"),[1]AffectorValueLevelTable!$1:$1048576,MATCH(V$1,[1]AffectorValueLevelTable!$1:$1,0),0)),"어펙터밸류레벨없음")</f>
        <v/>
      </c>
      <c r="W11" s="1"/>
      <c r="X11" s="1"/>
      <c r="Y11" s="1"/>
      <c r="Z11" s="1"/>
      <c r="AA11" s="1" t="str">
        <f>IFERROR(IF(ISBLANK($Z11),"",VLOOKUP($Z11&amp;TEXT($B11,"00"),[1]AffectorValueLevelTable!$1:$1048576,MATCH(AA$1,[1]AffectorValueLevelTable!$1:$1,0),0)),"어펙터밸류레벨없음")</f>
        <v/>
      </c>
      <c r="AB11" s="1" t="str">
        <f>IFERROR(IF(ISBLANK($Z11),"",VLOOKUP($Z11&amp;TEXT($B11,"00"),[1]AffectorValueLevelTable!$1:$1048576,MATCH(AB$1,[1]AffectorValueLevelTable!$1:$1,0),0)),"어펙터밸류레벨없음")</f>
        <v/>
      </c>
      <c r="AC11" s="1" t="str">
        <f>IFERROR(IF(ISBLANK($Z11),"",VLOOKUP($Z11&amp;TEXT($B11,"00"),[1]AffectorValueLevelTable!$1:$1048576,MATCH(AC$1,[1]AffectorValueLevelTable!$1:$1,0),0)),"어펙터밸류레벨없음")</f>
        <v/>
      </c>
      <c r="AD11" s="1"/>
      <c r="AE11" s="1"/>
      <c r="AF11" s="1"/>
    </row>
    <row r="12" spans="1:32" x14ac:dyDescent="0.3">
      <c r="A12" s="1" t="s">
        <v>26</v>
      </c>
      <c r="B12" s="1">
        <v>1</v>
      </c>
      <c r="C12" s="1"/>
      <c r="D12" s="1"/>
      <c r="E12" s="1" t="s">
        <v>95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>어펙터밸류없음</v>
      </c>
      <c r="G12" s="1"/>
      <c r="H12" s="1"/>
      <c r="I12" s="1" t="str">
        <f>IF(NOT(VLOOKUP($A12,SkillTable!$1:$1048576,MATCH(SkillTable!$O$1,SkillTable!$1:$1,0),0)),VLOOKUP($A12,SkillTable!$1:$1048576,MATCH(SkillTable!$J$1,SkillTable!$1:$1,0),0),
IFERROR(IF(ISBLANK(G12),"",VLOOKUP(G12,[2]StringTable!$A:$B,2,0)),"스트링없음"))</f>
        <v/>
      </c>
      <c r="J12" s="1" t="str">
        <f>IF(NOT(VLOOKUP($A12,SkillTable!$1:$1048576,MATCH(SkillTable!$P$1,SkillTable!$1:$1,0),0)),VLOOKUP($A12,SkillTable!$1:$1048576,MATCH(SkillTable!$K$1,SkillTable!$1:$1,0),0),
IFERROR(IF(ISBLANK(H12),"",VLOOKUP(H12,[2]StringTable!$A:$B,2,0)),"스트링없음"))</f>
        <v/>
      </c>
      <c r="K12" s="1"/>
      <c r="L12" s="1" t="str">
        <f>E12</f>
        <v>AtkUpBuff001</v>
      </c>
      <c r="M12" s="1" t="str">
        <f>IFERROR(IF(ISBLANK($L12),"",VLOOKUP($L12&amp;TEXT($B12,"00"),[1]AffectorValueLevelTable!$1:$1048576,MATCH(M$1,[1]AffectorValueLevelTable!$1:$1,0),0)),"어펙터밸류레벨없음")</f>
        <v>어펙터밸류레벨없음</v>
      </c>
      <c r="N12" s="1" t="str">
        <f>IFERROR(IF(ISBLANK($L12),"",VLOOKUP($L12&amp;TEXT($B12,"00"),[1]AffectorValueLevelTable!$1:$1048576,MATCH(N$1,[1]AffectorValueLevelTable!$1:$1,0),0)),"어펙터밸류레벨없음")</f>
        <v>어펙터밸류레벨없음</v>
      </c>
      <c r="O12" s="1" t="str">
        <f>IFERROR(IF(ISBLANK($L12),"",VLOOKUP($L12&amp;TEXT($B12,"00"),[1]AffectorValueLevelTable!$1:$1048576,MATCH(O$1,[1]AffectorValueLevelTable!$1:$1,0),0)),"어펙터밸류레벨없음")</f>
        <v>어펙터밸류레벨없음</v>
      </c>
      <c r="P12" s="1"/>
      <c r="Q12" s="1"/>
      <c r="R12" s="1"/>
      <c r="S12" s="1"/>
      <c r="T12" s="1" t="str">
        <f>IFERROR(IF(ISBLANK($S12),"",VLOOKUP($S12&amp;TEXT($B12,"00"),[1]AffectorValueLevelTable!$1:$1048576,MATCH(T$1,[1]AffectorValueLevelTable!$1:$1,0),0)),"어펙터밸류레벨없음")</f>
        <v/>
      </c>
      <c r="U12" s="1" t="str">
        <f>IFERROR(IF(ISBLANK($S12),"",VLOOKUP($S12&amp;TEXT($B12,"00"),[1]AffectorValueLevelTable!$1:$1048576,MATCH(U$1,[1]AffectorValueLevelTable!$1:$1,0),0)),"어펙터밸류레벨없음")</f>
        <v/>
      </c>
      <c r="V12" s="1" t="str">
        <f>IFERROR(IF(ISBLANK($S12),"",VLOOKUP($S12&amp;TEXT($B12,"00"),[1]AffectorValueLevelTable!$1:$1048576,MATCH(V$1,[1]AffectorValueLevelTable!$1:$1,0),0)),"어펙터밸류레벨없음")</f>
        <v/>
      </c>
      <c r="W12" s="1"/>
      <c r="X12" s="1"/>
      <c r="Y12" s="1"/>
      <c r="Z12" s="1"/>
      <c r="AA12" s="1" t="str">
        <f>IFERROR(IF(ISBLANK($Z12),"",VLOOKUP($Z12&amp;TEXT($B12,"00"),[1]AffectorValueLevelTable!$1:$1048576,MATCH(AA$1,[1]AffectorValueLevelTable!$1:$1,0),0)),"어펙터밸류레벨없음")</f>
        <v/>
      </c>
      <c r="AB12" s="1" t="str">
        <f>IFERROR(IF(ISBLANK($Z12),"",VLOOKUP($Z12&amp;TEXT($B12,"00"),[1]AffectorValueLevelTable!$1:$1048576,MATCH(AB$1,[1]AffectorValueLevelTable!$1:$1,0),0)),"어펙터밸류레벨없음")</f>
        <v/>
      </c>
      <c r="AC12" s="1" t="str">
        <f>IFERROR(IF(ISBLANK($Z12),"",VLOOKUP($Z12&amp;TEXT($B12,"00"),[1]AffectorValueLevelTable!$1:$1048576,MATCH(AC$1,[1]AffectorValueLevelTable!$1:$1,0),0)),"어펙터밸류레벨없음")</f>
        <v/>
      </c>
      <c r="AD12" s="1"/>
      <c r="AE12" s="1"/>
      <c r="AF12" s="1"/>
    </row>
    <row r="13" spans="1:32" x14ac:dyDescent="0.3">
      <c r="A13" s="1" t="s">
        <v>26</v>
      </c>
      <c r="B13" s="1">
        <v>2</v>
      </c>
      <c r="C13" s="1"/>
      <c r="D13" s="1"/>
      <c r="E13" s="1" t="s">
        <v>95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>어펙터밸류없음</v>
      </c>
      <c r="G13" s="1"/>
      <c r="H13" s="1"/>
      <c r="I13" s="1" t="str">
        <f>IF(NOT(VLOOKUP($A13,SkillTable!$1:$1048576,MATCH(SkillTable!$O$1,SkillTable!$1:$1,0),0)),VLOOKUP($A13,SkillTable!$1:$1048576,MATCH(SkillTable!$J$1,SkillTable!$1:$1,0),0),
IFERROR(IF(ISBLANK(G13),"",VLOOKUP(G13,[2]StringTable!$A:$B,2,0)),"스트링없음"))</f>
        <v/>
      </c>
      <c r="J13" s="1" t="str">
        <f>IF(NOT(VLOOKUP($A13,SkillTable!$1:$1048576,MATCH(SkillTable!$P$1,SkillTable!$1:$1,0),0)),VLOOKUP($A13,SkillTable!$1:$1048576,MATCH(SkillTable!$K$1,SkillTable!$1:$1,0),0),
IFERROR(IF(ISBLANK(H13),"",VLOOKUP(H13,[2]StringTable!$A:$B,2,0)),"스트링없음"))</f>
        <v/>
      </c>
      <c r="K13" s="1"/>
      <c r="L13" s="1"/>
      <c r="M13" s="1" t="str">
        <f>IFERROR(IF(ISBLANK($L13),"",VLOOKUP($L13&amp;TEXT($B13,"00"),[1]AffectorValueLevelTable!$1:$1048576,MATCH(M$1,[1]AffectorValueLevelTable!$1:$1,0),0)),"어펙터밸류 없음")</f>
        <v/>
      </c>
      <c r="N13" s="1" t="str">
        <f>IFERROR(IF(ISBLANK($L13),"",VLOOKUP($L13&amp;TEXT($B13,"00"),[1]AffectorValueLevelTable!$1:$1048576,MATCH(N$1,[1]AffectorValueLevelTable!$1:$1,0),0)),"어펙터밸류 없음")</f>
        <v/>
      </c>
      <c r="O13" s="1" t="str">
        <f>IFERROR(IF(ISBLANK($L13),"",VLOOKUP($L13&amp;TEXT($B13,"00"),[1]AffectorValueLevelTable!$1:$1048576,MATCH(O$1,[1]AffectorValueLevelTable!$1:$1,0),0)),"어펙터밸류 없음")</f>
        <v/>
      </c>
      <c r="P13" s="1"/>
      <c r="Q13" s="1"/>
      <c r="R13" s="1"/>
      <c r="S13" s="1"/>
      <c r="T13" s="1" t="str">
        <f>IFERROR(IF(ISBLANK($S13),"",VLOOKUP($S13&amp;TEXT($B13,"00"),[1]AffectorValueLevelTable!$1:$1048576,MATCH(T$1,[1]AffectorValueLevelTable!$1:$1,0),0)),"어펙터밸류레벨없음")</f>
        <v/>
      </c>
      <c r="U13" s="1" t="str">
        <f>IFERROR(IF(ISBLANK($S13),"",VLOOKUP($S13&amp;TEXT($B13,"00"),[1]AffectorValueLevelTable!$1:$1048576,MATCH(U$1,[1]AffectorValueLevelTable!$1:$1,0),0)),"어펙터밸류레벨없음")</f>
        <v/>
      </c>
      <c r="V13" s="1" t="str">
        <f>IFERROR(IF(ISBLANK($S13),"",VLOOKUP($S13&amp;TEXT($B13,"00"),[1]AffectorValueLevelTable!$1:$1048576,MATCH(V$1,[1]AffectorValueLevelTable!$1:$1,0),0)),"어펙터밸류레벨없음")</f>
        <v/>
      </c>
      <c r="W13" s="1"/>
      <c r="X13" s="1"/>
      <c r="Y13" s="1"/>
      <c r="Z13" s="1"/>
      <c r="AA13" s="1" t="str">
        <f>IFERROR(IF(ISBLANK($Z13),"",VLOOKUP($Z13&amp;TEXT($B13,"00"),[1]AffectorValueLevelTable!$1:$1048576,MATCH(AA$1,[1]AffectorValueLevelTable!$1:$1,0),0)),"어펙터밸류레벨없음")</f>
        <v/>
      </c>
      <c r="AB13" s="1" t="str">
        <f>IFERROR(IF(ISBLANK($Z13),"",VLOOKUP($Z13&amp;TEXT($B13,"00"),[1]AffectorValueLevelTable!$1:$1048576,MATCH(AB$1,[1]AffectorValueLevelTable!$1:$1,0),0)),"어펙터밸류레벨없음")</f>
        <v/>
      </c>
      <c r="AC13" s="1" t="str">
        <f>IFERROR(IF(ISBLANK($Z13),"",VLOOKUP($Z13&amp;TEXT($B13,"00"),[1]AffectorValueLevelTable!$1:$1048576,MATCH(AC$1,[1]AffectorValueLevelTable!$1:$1,0),0)),"어펙터밸류레벨없음")</f>
        <v/>
      </c>
      <c r="AD13" s="1"/>
      <c r="AE13" s="1"/>
      <c r="AF13" s="1"/>
    </row>
    <row r="14" spans="1:32" x14ac:dyDescent="0.3">
      <c r="A14" s="1" t="s">
        <v>26</v>
      </c>
      <c r="B14" s="1">
        <v>3</v>
      </c>
      <c r="C14" s="1"/>
      <c r="D14" s="1"/>
      <c r="E14" s="1" t="s">
        <v>95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>어펙터밸류없음</v>
      </c>
      <c r="G14" s="1"/>
      <c r="H14" s="1"/>
      <c r="I14" s="1" t="str">
        <f>IF(NOT(VLOOKUP($A14,SkillTable!$1:$1048576,MATCH(SkillTable!$O$1,SkillTable!$1:$1,0),0)),VLOOKUP($A14,SkillTable!$1:$1048576,MATCH(SkillTable!$J$1,SkillTable!$1:$1,0),0),
IFERROR(IF(ISBLANK(G14),"",VLOOKUP(G14,[2]StringTable!$A:$B,2,0)),"스트링없음"))</f>
        <v/>
      </c>
      <c r="J14" s="1" t="str">
        <f>IF(NOT(VLOOKUP($A14,SkillTable!$1:$1048576,MATCH(SkillTable!$P$1,SkillTable!$1:$1,0),0)),VLOOKUP($A14,SkillTable!$1:$1048576,MATCH(SkillTable!$K$1,SkillTable!$1:$1,0),0),
IFERROR(IF(ISBLANK(H14),"",VLOOKUP(H14,[2]StringTable!$A:$B,2,0)),"스트링없음"))</f>
        <v/>
      </c>
      <c r="K14" s="1"/>
      <c r="L14" s="1"/>
      <c r="M14" s="1" t="str">
        <f>IFERROR(IF(ISBLANK($L14),"",VLOOKUP($L14&amp;TEXT($B14,"00"),[1]AffectorValueLevelTable!$1:$1048576,MATCH(M$1,[1]AffectorValueLevelTable!$1:$1,0),0)),"어펙터밸류 없음")</f>
        <v/>
      </c>
      <c r="N14" s="1" t="str">
        <f>IFERROR(IF(ISBLANK($L14),"",VLOOKUP($L14&amp;TEXT($B14,"00"),[1]AffectorValueLevelTable!$1:$1048576,MATCH(N$1,[1]AffectorValueLevelTable!$1:$1,0),0)),"어펙터밸류 없음")</f>
        <v/>
      </c>
      <c r="O14" s="1" t="str">
        <f>IFERROR(IF(ISBLANK($L14),"",VLOOKUP($L14&amp;TEXT($B14,"00"),[1]AffectorValueLevelTable!$1:$1048576,MATCH(O$1,[1]AffectorValueLevelTable!$1:$1,0),0)),"어펙터밸류 없음")</f>
        <v/>
      </c>
      <c r="P14" s="1"/>
      <c r="Q14" s="1"/>
      <c r="R14" s="1"/>
      <c r="S14" s="1"/>
      <c r="T14" s="1" t="str">
        <f>IFERROR(IF(ISBLANK($S14),"",VLOOKUP($S14&amp;TEXT($B14,"00"),[1]AffectorValueLevelTable!$1:$1048576,MATCH(T$1,[1]AffectorValueLevelTable!$1:$1,0),0)),"어펙터밸류레벨없음")</f>
        <v/>
      </c>
      <c r="U14" s="1" t="str">
        <f>IFERROR(IF(ISBLANK($S14),"",VLOOKUP($S14&amp;TEXT($B14,"00"),[1]AffectorValueLevelTable!$1:$1048576,MATCH(U$1,[1]AffectorValueLevelTable!$1:$1,0),0)),"어펙터밸류레벨없음")</f>
        <v/>
      </c>
      <c r="V14" s="1" t="str">
        <f>IFERROR(IF(ISBLANK($S14),"",VLOOKUP($S14&amp;TEXT($B14,"00"),[1]AffectorValueLevelTable!$1:$1048576,MATCH(V$1,[1]AffectorValueLevelTable!$1:$1,0),0)),"어펙터밸류레벨없음")</f>
        <v/>
      </c>
      <c r="W14" s="1"/>
      <c r="X14" s="1"/>
      <c r="Y14" s="1"/>
      <c r="Z14" s="1"/>
      <c r="AA14" s="1" t="str">
        <f>IFERROR(IF(ISBLANK($Z14),"",VLOOKUP($Z14&amp;TEXT($B14,"00"),[1]AffectorValueLevelTable!$1:$1048576,MATCH(AA$1,[1]AffectorValueLevelTable!$1:$1,0),0)),"어펙터밸류레벨없음")</f>
        <v/>
      </c>
      <c r="AB14" s="1" t="str">
        <f>IFERROR(IF(ISBLANK($Z14),"",VLOOKUP($Z14&amp;TEXT($B14,"00"),[1]AffectorValueLevelTable!$1:$1048576,MATCH(AB$1,[1]AffectorValueLevelTable!$1:$1,0),0)),"어펙터밸류레벨없음")</f>
        <v/>
      </c>
      <c r="AC14" s="1" t="str">
        <f>IFERROR(IF(ISBLANK($Z14),"",VLOOKUP($Z14&amp;TEXT($B14,"00"),[1]AffectorValueLevelTable!$1:$1048576,MATCH(AC$1,[1]AffectorValueLevelTable!$1:$1,0),0)),"어펙터밸류레벨없음")</f>
        <v/>
      </c>
      <c r="AD14" s="1"/>
      <c r="AE14" s="1"/>
      <c r="AF14" s="1"/>
    </row>
    <row r="15" spans="1:32" x14ac:dyDescent="0.3">
      <c r="A15" s="1" t="s">
        <v>26</v>
      </c>
      <c r="B15" s="1">
        <v>4</v>
      </c>
      <c r="C15" s="1"/>
      <c r="D15" s="1"/>
      <c r="E15" s="1" t="s">
        <v>96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>어펙터밸류없음</v>
      </c>
      <c r="G15" s="1"/>
      <c r="H15" s="1"/>
      <c r="I15" s="1" t="str">
        <f>IF(NOT(VLOOKUP($A15,SkillTable!$1:$1048576,MATCH(SkillTable!$O$1,SkillTable!$1:$1,0),0)),VLOOKUP($A15,SkillTable!$1:$1048576,MATCH(SkillTable!$J$1,SkillTable!$1:$1,0),0),
IFERROR(IF(ISBLANK(G15),"",VLOOKUP(G15,[2]StringTable!$A:$B,2,0)),"스트링없음"))</f>
        <v/>
      </c>
      <c r="J15" s="1" t="str">
        <f>IF(NOT(VLOOKUP($A15,SkillTable!$1:$1048576,MATCH(SkillTable!$P$1,SkillTable!$1:$1,0),0)),VLOOKUP($A15,SkillTable!$1:$1048576,MATCH(SkillTable!$K$1,SkillTable!$1:$1,0),0),
IFERROR(IF(ISBLANK(H15),"",VLOOKUP(H15,[2]StringTable!$A:$B,2,0)),"스트링없음"))</f>
        <v/>
      </c>
      <c r="K15" s="1"/>
      <c r="L15" s="1"/>
      <c r="M15" s="1" t="str">
        <f>IFERROR(IF(ISBLANK($L15),"",VLOOKUP($L15&amp;TEXT($B15,"00"),[1]AffectorValueLevelTable!$1:$1048576,MATCH(M$1,[1]AffectorValueLevelTable!$1:$1,0),0)),"어펙터밸류 없음")</f>
        <v/>
      </c>
      <c r="N15" s="1" t="str">
        <f>IFERROR(IF(ISBLANK($L15),"",VLOOKUP($L15&amp;TEXT($B15,"00"),[1]AffectorValueLevelTable!$1:$1048576,MATCH(N$1,[1]AffectorValueLevelTable!$1:$1,0),0)),"어펙터밸류 없음")</f>
        <v/>
      </c>
      <c r="O15" s="1" t="str">
        <f>IFERROR(IF(ISBLANK($L15),"",VLOOKUP($L15&amp;TEXT($B15,"00"),[1]AffectorValueLevelTable!$1:$1048576,MATCH(O$1,[1]AffectorValueLevelTable!$1:$1,0),0)),"어펙터밸류 없음")</f>
        <v/>
      </c>
      <c r="P15" s="1"/>
      <c r="Q15" s="1"/>
      <c r="R15" s="1"/>
      <c r="S15" s="1"/>
      <c r="T15" s="1" t="str">
        <f>IFERROR(IF(ISBLANK($S15),"",VLOOKUP($S15&amp;TEXT($B15,"00"),[1]AffectorValueLevelTable!$1:$1048576,MATCH(T$1,[1]AffectorValueLevelTable!$1:$1,0),0)),"어펙터밸류레벨없음")</f>
        <v/>
      </c>
      <c r="U15" s="1" t="str">
        <f>IFERROR(IF(ISBLANK($S15),"",VLOOKUP($S15&amp;TEXT($B15,"00"),[1]AffectorValueLevelTable!$1:$1048576,MATCH(U$1,[1]AffectorValueLevelTable!$1:$1,0),0)),"어펙터밸류레벨없음")</f>
        <v/>
      </c>
      <c r="V15" s="1" t="str">
        <f>IFERROR(IF(ISBLANK($S15),"",VLOOKUP($S15&amp;TEXT($B15,"00"),[1]AffectorValueLevelTable!$1:$1048576,MATCH(V$1,[1]AffectorValueLevelTable!$1:$1,0),0)),"어펙터밸류레벨없음")</f>
        <v/>
      </c>
      <c r="W15" s="1"/>
      <c r="X15" s="1"/>
      <c r="Y15" s="1"/>
      <c r="Z15" s="1"/>
      <c r="AA15" s="1" t="str">
        <f>IFERROR(IF(ISBLANK($Z15),"",VLOOKUP($Z15&amp;TEXT($B15,"00"),[1]AffectorValueLevelTable!$1:$1048576,MATCH(AA$1,[1]AffectorValueLevelTable!$1:$1,0),0)),"어펙터밸류레벨없음")</f>
        <v/>
      </c>
      <c r="AB15" s="1" t="str">
        <f>IFERROR(IF(ISBLANK($Z15),"",VLOOKUP($Z15&amp;TEXT($B15,"00"),[1]AffectorValueLevelTable!$1:$1048576,MATCH(AB$1,[1]AffectorValueLevelTable!$1:$1,0),0)),"어펙터밸류레벨없음")</f>
        <v/>
      </c>
      <c r="AC15" s="1" t="str">
        <f>IFERROR(IF(ISBLANK($Z15),"",VLOOKUP($Z15&amp;TEXT($B15,"00"),[1]AffectorValueLevelTable!$1:$1048576,MATCH(AC$1,[1]AffectorValueLevelTable!$1:$1,0),0)),"어펙터밸류레벨없음")</f>
        <v/>
      </c>
      <c r="AD15" s="1"/>
      <c r="AE15" s="1"/>
      <c r="AF15" s="1"/>
    </row>
    <row r="16" spans="1:32" x14ac:dyDescent="0.3">
      <c r="A16" s="1" t="s">
        <v>26</v>
      </c>
      <c r="B16" s="1">
        <v>5</v>
      </c>
      <c r="C16" s="1"/>
      <c r="D16" s="1"/>
      <c r="E16" s="1" t="s">
        <v>96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>어펙터밸류없음</v>
      </c>
      <c r="G16" s="1"/>
      <c r="H16" s="1"/>
      <c r="I16" s="1" t="str">
        <f>IF(NOT(VLOOKUP($A16,SkillTable!$1:$1048576,MATCH(SkillTable!$O$1,SkillTable!$1:$1,0),0)),VLOOKUP($A16,SkillTable!$1:$1048576,MATCH(SkillTable!$J$1,SkillTable!$1:$1,0),0),
IFERROR(IF(ISBLANK(G16),"",VLOOKUP(G16,[2]StringTable!$A:$B,2,0)),"스트링없음"))</f>
        <v/>
      </c>
      <c r="J16" s="1" t="str">
        <f>IF(NOT(VLOOKUP($A16,SkillTable!$1:$1048576,MATCH(SkillTable!$P$1,SkillTable!$1:$1,0),0)),VLOOKUP($A16,SkillTable!$1:$1048576,MATCH(SkillTable!$K$1,SkillTable!$1:$1,0),0),
IFERROR(IF(ISBLANK(H16),"",VLOOKUP(H16,[2]StringTable!$A:$B,2,0)),"스트링없음"))</f>
        <v/>
      </c>
      <c r="K16" s="1"/>
      <c r="L16" s="1"/>
      <c r="M16" s="1" t="str">
        <f>IFERROR(IF(ISBLANK($L16),"",VLOOKUP($L16&amp;TEXT($B16,"00"),[1]AffectorValueLevelTable!$1:$1048576,MATCH(M$1,[1]AffectorValueLevelTable!$1:$1,0),0)),"어펙터밸류 없음")</f>
        <v/>
      </c>
      <c r="N16" s="1" t="str">
        <f>IFERROR(IF(ISBLANK($L16),"",VLOOKUP($L16&amp;TEXT($B16,"00"),[1]AffectorValueLevelTable!$1:$1048576,MATCH(N$1,[1]AffectorValueLevelTable!$1:$1,0),0)),"어펙터밸류 없음")</f>
        <v/>
      </c>
      <c r="O16" s="1" t="str">
        <f>IFERROR(IF(ISBLANK($L16),"",VLOOKUP($L16&amp;TEXT($B16,"00"),[1]AffectorValueLevelTable!$1:$1048576,MATCH(O$1,[1]AffectorValueLevelTable!$1:$1,0),0)),"어펙터밸류 없음")</f>
        <v/>
      </c>
      <c r="P16" s="1"/>
      <c r="Q16" s="1"/>
      <c r="R16" s="1"/>
      <c r="S16" s="1"/>
      <c r="T16" s="1" t="str">
        <f>IFERROR(IF(ISBLANK($S16),"",VLOOKUP($S16&amp;TEXT($B16,"00"),[1]AffectorValueLevelTable!$1:$1048576,MATCH(T$1,[1]AffectorValueLevelTable!$1:$1,0),0)),"어펙터밸류레벨없음")</f>
        <v/>
      </c>
      <c r="U16" s="1" t="str">
        <f>IFERROR(IF(ISBLANK($S16),"",VLOOKUP($S16&amp;TEXT($B16,"00"),[1]AffectorValueLevelTable!$1:$1048576,MATCH(U$1,[1]AffectorValueLevelTable!$1:$1,0),0)),"어펙터밸류레벨없음")</f>
        <v/>
      </c>
      <c r="V16" s="1" t="str">
        <f>IFERROR(IF(ISBLANK($S16),"",VLOOKUP($S16&amp;TEXT($B16,"00"),[1]AffectorValueLevelTable!$1:$1048576,MATCH(V$1,[1]AffectorValueLevelTable!$1:$1,0),0)),"어펙터밸류레벨없음")</f>
        <v/>
      </c>
      <c r="W16" s="1"/>
      <c r="X16" s="1"/>
      <c r="Y16" s="1"/>
      <c r="Z16" s="1"/>
      <c r="AA16" s="1" t="str">
        <f>IFERROR(IF(ISBLANK($Z16),"",VLOOKUP($Z16&amp;TEXT($B16,"00"),[1]AffectorValueLevelTable!$1:$1048576,MATCH(AA$1,[1]AffectorValueLevelTable!$1:$1,0),0)),"어펙터밸류레벨없음")</f>
        <v/>
      </c>
      <c r="AB16" s="1" t="str">
        <f>IFERROR(IF(ISBLANK($Z16),"",VLOOKUP($Z16&amp;TEXT($B16,"00"),[1]AffectorValueLevelTable!$1:$1048576,MATCH(AB$1,[1]AffectorValueLevelTable!$1:$1,0),0)),"어펙터밸류레벨없음")</f>
        <v/>
      </c>
      <c r="AC16" s="1" t="str">
        <f>IFERROR(IF(ISBLANK($Z16),"",VLOOKUP($Z16&amp;TEXT($B16,"00"),[1]AffectorValueLevelTable!$1:$1048576,MATCH(AC$1,[1]AffectorValueLevelTable!$1:$1,0),0)),"어펙터밸류레벨없음")</f>
        <v/>
      </c>
      <c r="AD16" s="1"/>
      <c r="AE16" s="1"/>
      <c r="AF16" s="1"/>
    </row>
  </sheetData>
  <phoneticPr fontId="1" type="noConversion"/>
  <conditionalFormatting sqref="A1:AF1048576">
    <cfRule type="expression" dxfId="0" priority="1">
      <formula>A1=A1048576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2019-08-26T11:39:50Z</dcterms:modified>
</cp:coreProperties>
</file>