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F64527C-97A1-4DC2-9170-D3471E6BA82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0" i="5" l="1"/>
  <c r="O70" i="5"/>
  <c r="H70" i="5"/>
  <c r="E70" i="5"/>
  <c r="C70" i="5"/>
  <c r="A70" i="5"/>
  <c r="C69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S125" i="5"/>
  <c r="O125" i="5"/>
  <c r="H125" i="5"/>
  <c r="E125" i="5"/>
  <c r="C125" i="5"/>
  <c r="A125" i="5"/>
  <c r="C103" i="1"/>
  <c r="C102" i="1"/>
  <c r="C101" i="1"/>
  <c r="C100" i="1"/>
  <c r="C124" i="1"/>
  <c r="S78" i="5" l="1"/>
  <c r="O78" i="5"/>
  <c r="H78" i="5"/>
  <c r="E78" i="5"/>
  <c r="C78" i="5"/>
  <c r="A78" i="5"/>
  <c r="S79" i="5"/>
  <c r="O79" i="5"/>
  <c r="H79" i="5"/>
  <c r="E79" i="5"/>
  <c r="C79" i="5"/>
  <c r="A79" i="5"/>
  <c r="C78" i="1"/>
  <c r="C77" i="1"/>
  <c r="S80" i="5" l="1"/>
  <c r="O80" i="5"/>
  <c r="H80" i="5"/>
  <c r="E80" i="5"/>
  <c r="C80" i="5"/>
  <c r="A80" i="5"/>
  <c r="S77" i="5"/>
  <c r="O77" i="5"/>
  <c r="H77" i="5"/>
  <c r="E77" i="5"/>
  <c r="C77" i="5"/>
  <c r="A77" i="5"/>
  <c r="C76" i="1"/>
  <c r="C79" i="1"/>
  <c r="S66" i="5" l="1"/>
  <c r="O66" i="5"/>
  <c r="H66" i="5"/>
  <c r="E66" i="5"/>
  <c r="C66" i="5"/>
  <c r="A66" i="5"/>
  <c r="C65" i="1"/>
  <c r="S135" i="5" l="1"/>
  <c r="H135" i="5"/>
  <c r="E135" i="5"/>
  <c r="C135" i="5"/>
  <c r="A135" i="5"/>
  <c r="S134" i="5"/>
  <c r="O134" i="5"/>
  <c r="H134" i="5"/>
  <c r="E134" i="5"/>
  <c r="C134" i="5"/>
  <c r="A134" i="5"/>
  <c r="O135" i="5"/>
  <c r="C134" i="1"/>
  <c r="C133" i="1"/>
  <c r="J72" i="5" l="1"/>
  <c r="S139" i="5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7" i="1"/>
  <c r="C136" i="1"/>
  <c r="C138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7" i="1"/>
  <c r="C36" i="1"/>
  <c r="C34" i="1"/>
  <c r="C35" i="1"/>
  <c r="C40" i="1"/>
  <c r="S54" i="5" l="1"/>
  <c r="O54" i="5"/>
  <c r="H54" i="5"/>
  <c r="E54" i="5"/>
  <c r="C54" i="5"/>
  <c r="A54" i="5"/>
  <c r="S53" i="5"/>
  <c r="O53" i="5"/>
  <c r="H53" i="5"/>
  <c r="E53" i="5"/>
  <c r="C53" i="5"/>
  <c r="A53" i="5"/>
  <c r="S119" i="5"/>
  <c r="O119" i="5"/>
  <c r="H119" i="5"/>
  <c r="E119" i="5"/>
  <c r="C119" i="5"/>
  <c r="A119" i="5"/>
  <c r="C52" i="1"/>
  <c r="C53" i="1"/>
  <c r="C118" i="1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C130" i="1"/>
  <c r="C131" i="1"/>
  <c r="S121" i="5" l="1"/>
  <c r="O121" i="5"/>
  <c r="H121" i="5"/>
  <c r="E121" i="5"/>
  <c r="C121" i="5"/>
  <c r="A121" i="5"/>
  <c r="C120" i="1"/>
  <c r="S129" i="5" l="1"/>
  <c r="O129" i="5"/>
  <c r="H129" i="5"/>
  <c r="E129" i="5"/>
  <c r="C129" i="5"/>
  <c r="A129" i="5"/>
  <c r="S87" i="5"/>
  <c r="O87" i="5"/>
  <c r="H87" i="5"/>
  <c r="E87" i="5"/>
  <c r="C87" i="5"/>
  <c r="A87" i="5"/>
  <c r="C86" i="1"/>
  <c r="C128" i="1"/>
  <c r="S111" i="5" l="1"/>
  <c r="O111" i="5"/>
  <c r="H111" i="5"/>
  <c r="E111" i="5"/>
  <c r="C111" i="5"/>
  <c r="A111" i="5"/>
  <c r="S110" i="5"/>
  <c r="O110" i="5"/>
  <c r="H110" i="5"/>
  <c r="E110" i="5"/>
  <c r="C110" i="5"/>
  <c r="A110" i="5"/>
  <c r="S109" i="5"/>
  <c r="O109" i="5"/>
  <c r="H109" i="5"/>
  <c r="E109" i="5"/>
  <c r="C109" i="5"/>
  <c r="A109" i="5"/>
  <c r="S72" i="5" l="1"/>
  <c r="O72" i="5"/>
  <c r="H72" i="5"/>
  <c r="E72" i="5"/>
  <c r="C72" i="5"/>
  <c r="A72" i="5"/>
  <c r="C108" i="1"/>
  <c r="C110" i="1"/>
  <c r="C109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1" i="1"/>
  <c r="C42" i="1"/>
  <c r="C61" i="1"/>
  <c r="C49" i="1"/>
  <c r="S82" i="5" l="1"/>
  <c r="O82" i="5"/>
  <c r="H82" i="5"/>
  <c r="E82" i="5"/>
  <c r="C82" i="5"/>
  <c r="A82" i="5"/>
  <c r="C81" i="1"/>
  <c r="S84" i="5" l="1"/>
  <c r="O84" i="5"/>
  <c r="H84" i="5"/>
  <c r="E84" i="5"/>
  <c r="C84" i="5"/>
  <c r="A84" i="5"/>
  <c r="C83" i="1"/>
  <c r="S91" i="5" l="1"/>
  <c r="O91" i="5"/>
  <c r="H91" i="5"/>
  <c r="E91" i="5"/>
  <c r="C91" i="5"/>
  <c r="A91" i="5"/>
  <c r="C90" i="1"/>
  <c r="J531" i="5" l="1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S11" i="5" l="1"/>
  <c r="O11" i="5"/>
  <c r="H11" i="5"/>
  <c r="E11" i="5"/>
  <c r="C11" i="5"/>
  <c r="A11" i="5"/>
  <c r="C10" i="1"/>
  <c r="S199" i="5" l="1"/>
  <c r="O199" i="5"/>
  <c r="H199" i="5"/>
  <c r="E199" i="5"/>
  <c r="C199" i="5"/>
  <c r="A199" i="5"/>
  <c r="S198" i="5" l="1"/>
  <c r="O198" i="5"/>
  <c r="H198" i="5"/>
  <c r="E198" i="5"/>
  <c r="C198" i="5"/>
  <c r="A198" i="5"/>
  <c r="C197" i="1"/>
  <c r="C198" i="1"/>
  <c r="S203" i="5" l="1"/>
  <c r="O203" i="5"/>
  <c r="H203" i="5"/>
  <c r="E203" i="5"/>
  <c r="C203" i="5"/>
  <c r="A203" i="5"/>
  <c r="C202" i="1"/>
  <c r="S197" i="5" l="1"/>
  <c r="O197" i="5"/>
  <c r="H197" i="5"/>
  <c r="E197" i="5"/>
  <c r="C197" i="5"/>
  <c r="A197" i="5"/>
  <c r="C196" i="1"/>
  <c r="S196" i="5" l="1"/>
  <c r="O196" i="5"/>
  <c r="H196" i="5"/>
  <c r="E196" i="5"/>
  <c r="C196" i="5"/>
  <c r="A196" i="5"/>
  <c r="C195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8" i="5"/>
  <c r="O128" i="5"/>
  <c r="H128" i="5"/>
  <c r="E128" i="5"/>
  <c r="C128" i="5"/>
  <c r="A128" i="5"/>
  <c r="C127" i="1"/>
  <c r="C60" i="1"/>
  <c r="C45" i="1"/>
  <c r="S76" i="5" l="1"/>
  <c r="O76" i="5"/>
  <c r="H76" i="5"/>
  <c r="E76" i="5"/>
  <c r="C76" i="5"/>
  <c r="A76" i="5"/>
  <c r="S195" i="5" l="1"/>
  <c r="O195" i="5"/>
  <c r="H195" i="5"/>
  <c r="E195" i="5"/>
  <c r="C195" i="5"/>
  <c r="A195" i="5"/>
  <c r="O194" i="5"/>
  <c r="H194" i="5"/>
  <c r="E194" i="5"/>
  <c r="C194" i="5"/>
  <c r="A194" i="5"/>
  <c r="C75" i="1"/>
  <c r="C193" i="1"/>
  <c r="S194" i="5"/>
  <c r="C194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1" i="1"/>
  <c r="C192" i="1"/>
  <c r="U190" i="5" l="1"/>
  <c r="U189" i="5"/>
  <c r="U183" i="5"/>
  <c r="U182" i="5"/>
  <c r="U167" i="5"/>
  <c r="U166" i="5"/>
  <c r="U165" i="5"/>
  <c r="U151" i="5"/>
  <c r="U150" i="5"/>
  <c r="U149" i="5"/>
  <c r="U148" i="5"/>
  <c r="U147" i="5"/>
  <c r="S191" i="5" l="1"/>
  <c r="O191" i="5"/>
  <c r="H191" i="5"/>
  <c r="E191" i="5"/>
  <c r="C191" i="5"/>
  <c r="A191" i="5"/>
  <c r="C190" i="1"/>
  <c r="S190" i="5" l="1"/>
  <c r="O190" i="5"/>
  <c r="H190" i="5"/>
  <c r="E190" i="5"/>
  <c r="C190" i="5"/>
  <c r="A190" i="5"/>
  <c r="C189" i="1"/>
  <c r="J517" i="5" l="1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S674" i="5" l="1"/>
  <c r="O674" i="5"/>
  <c r="J674" i="5"/>
  <c r="H674" i="5"/>
  <c r="E674" i="5"/>
  <c r="C674" i="5"/>
  <c r="A674" i="5"/>
  <c r="S673" i="5"/>
  <c r="O673" i="5"/>
  <c r="J673" i="5"/>
  <c r="H673" i="5"/>
  <c r="E673" i="5"/>
  <c r="C673" i="5"/>
  <c r="A673" i="5"/>
  <c r="O656" i="5"/>
  <c r="H656" i="5"/>
  <c r="E656" i="5"/>
  <c r="C656" i="5"/>
  <c r="A656" i="5"/>
  <c r="O655" i="5"/>
  <c r="H655" i="5"/>
  <c r="E655" i="5"/>
  <c r="C655" i="5"/>
  <c r="A655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J675" i="5" l="1"/>
  <c r="J676" i="5"/>
  <c r="J677" i="5"/>
  <c r="J670" i="5"/>
  <c r="J671" i="5"/>
  <c r="J672" i="5"/>
  <c r="J596" i="5"/>
  <c r="J597" i="5"/>
  <c r="J598" i="5"/>
  <c r="J599" i="5"/>
  <c r="J600" i="5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C299" i="1"/>
  <c r="C297" i="1"/>
  <c r="C298" i="1"/>
  <c r="S600" i="5" l="1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S596" i="5"/>
  <c r="H596" i="5"/>
  <c r="E596" i="5"/>
  <c r="C596" i="5"/>
  <c r="A596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S526" i="5"/>
  <c r="O526" i="5"/>
  <c r="H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C278" i="1"/>
  <c r="O598" i="5"/>
  <c r="O596" i="5"/>
  <c r="C268" i="1"/>
  <c r="C265" i="1"/>
  <c r="O599" i="5"/>
  <c r="O600" i="5"/>
  <c r="O597" i="5"/>
  <c r="C266" i="1"/>
  <c r="C267" i="1"/>
  <c r="J441" i="5" l="1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C252" i="1"/>
  <c r="C251" i="1"/>
  <c r="J297" i="5" l="1"/>
  <c r="J298" i="5"/>
  <c r="J299" i="5"/>
  <c r="J300" i="5"/>
  <c r="J301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S298" i="5"/>
  <c r="H298" i="5"/>
  <c r="E298" i="5"/>
  <c r="C298" i="5"/>
  <c r="A298" i="5"/>
  <c r="S297" i="5"/>
  <c r="H297" i="5"/>
  <c r="E297" i="5"/>
  <c r="C297" i="5"/>
  <c r="A297" i="5"/>
  <c r="O298" i="5"/>
  <c r="O297" i="5"/>
  <c r="O300" i="5"/>
  <c r="O299" i="5"/>
  <c r="O301" i="5"/>
  <c r="L356" i="5" l="1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J383" i="5"/>
  <c r="J384" i="5"/>
  <c r="J385" i="5"/>
  <c r="C224" i="1"/>
  <c r="K389" i="5" l="1"/>
  <c r="K390" i="5"/>
  <c r="K391" i="5"/>
  <c r="S189" i="5" l="1"/>
  <c r="O189" i="5"/>
  <c r="H189" i="5"/>
  <c r="E189" i="5"/>
  <c r="C189" i="5"/>
  <c r="A189" i="5"/>
  <c r="C188" i="1"/>
  <c r="S155" i="5" l="1"/>
  <c r="O155" i="5"/>
  <c r="H155" i="5"/>
  <c r="E155" i="5"/>
  <c r="C155" i="5"/>
  <c r="A155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154" i="1"/>
  <c r="C156" i="1"/>
  <c r="C155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2" i="1"/>
  <c r="C163" i="1"/>
  <c r="S188" i="5" l="1"/>
  <c r="H188" i="5"/>
  <c r="E188" i="5"/>
  <c r="C188" i="5"/>
  <c r="A188" i="5"/>
  <c r="O188" i="5"/>
  <c r="C187" i="1"/>
  <c r="S186" i="5" l="1"/>
  <c r="O186" i="5"/>
  <c r="H186" i="5"/>
  <c r="E186" i="5"/>
  <c r="C186" i="5"/>
  <c r="A186" i="5"/>
  <c r="S187" i="5"/>
  <c r="H187" i="5"/>
  <c r="E187" i="5"/>
  <c r="C187" i="5"/>
  <c r="A187" i="5"/>
  <c r="E5" i="4"/>
  <c r="D5" i="4"/>
  <c r="C186" i="1"/>
  <c r="C185" i="1"/>
  <c r="O187" i="5"/>
  <c r="S185" i="5" l="1"/>
  <c r="O185" i="5"/>
  <c r="H185" i="5"/>
  <c r="E185" i="5"/>
  <c r="C185" i="5"/>
  <c r="A185" i="5"/>
  <c r="E4" i="4"/>
  <c r="D4" i="4"/>
  <c r="S206" i="5"/>
  <c r="O206" i="5"/>
  <c r="H206" i="5"/>
  <c r="E206" i="5"/>
  <c r="C206" i="5"/>
  <c r="A206" i="5"/>
  <c r="S205" i="5"/>
  <c r="O205" i="5"/>
  <c r="H205" i="5"/>
  <c r="E205" i="5"/>
  <c r="C205" i="5"/>
  <c r="A205" i="5"/>
  <c r="S19" i="5"/>
  <c r="O19" i="5"/>
  <c r="H19" i="5"/>
  <c r="E19" i="5"/>
  <c r="C19" i="5"/>
  <c r="A19" i="5"/>
  <c r="S18" i="5"/>
  <c r="O18" i="5"/>
  <c r="H18" i="5"/>
  <c r="E18" i="5"/>
  <c r="C18" i="5"/>
  <c r="A18" i="5"/>
  <c r="C204" i="1"/>
  <c r="C184" i="1"/>
  <c r="C205" i="1"/>
  <c r="C17" i="1"/>
  <c r="C18" i="1"/>
  <c r="S184" i="5" l="1"/>
  <c r="O184" i="5"/>
  <c r="H184" i="5"/>
  <c r="E184" i="5"/>
  <c r="C184" i="5"/>
  <c r="A184" i="5"/>
  <c r="S182" i="5" l="1"/>
  <c r="O182" i="5"/>
  <c r="S183" i="5"/>
  <c r="O183" i="5"/>
  <c r="H183" i="5"/>
  <c r="E183" i="5"/>
  <c r="C183" i="5"/>
  <c r="A183" i="5"/>
  <c r="C182" i="1"/>
  <c r="C183" i="1"/>
  <c r="S204" i="5" l="1"/>
  <c r="O204" i="5"/>
  <c r="H204" i="5"/>
  <c r="E204" i="5"/>
  <c r="C204" i="5"/>
  <c r="A204" i="5"/>
  <c r="H182" i="5" l="1"/>
  <c r="E182" i="5"/>
  <c r="C182" i="5"/>
  <c r="A182" i="5"/>
  <c r="C203" i="1"/>
  <c r="C181" i="1"/>
  <c r="E3" i="4" l="1"/>
  <c r="D3" i="4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C180" i="1"/>
  <c r="S660" i="5" l="1"/>
  <c r="O660" i="5"/>
  <c r="H660" i="5"/>
  <c r="E660" i="5"/>
  <c r="C660" i="5"/>
  <c r="A660" i="5"/>
  <c r="S516" i="5"/>
  <c r="O516" i="5"/>
  <c r="H516" i="5"/>
  <c r="E516" i="5"/>
  <c r="C516" i="5"/>
  <c r="A516" i="5"/>
  <c r="S296" i="5"/>
  <c r="H296" i="5"/>
  <c r="E296" i="5"/>
  <c r="C296" i="5"/>
  <c r="A296" i="5"/>
  <c r="S290" i="5"/>
  <c r="J290" i="5"/>
  <c r="H290" i="5"/>
  <c r="E290" i="5"/>
  <c r="C290" i="5"/>
  <c r="A290" i="5"/>
  <c r="S271" i="5"/>
  <c r="H271" i="5"/>
  <c r="E271" i="5"/>
  <c r="C271" i="5"/>
  <c r="A271" i="5"/>
  <c r="S267" i="5"/>
  <c r="H267" i="5"/>
  <c r="E267" i="5"/>
  <c r="C267" i="5"/>
  <c r="A267" i="5"/>
  <c r="S252" i="5"/>
  <c r="J252" i="5"/>
  <c r="H252" i="5"/>
  <c r="E252" i="5"/>
  <c r="C252" i="5"/>
  <c r="A252" i="5"/>
  <c r="S248" i="5"/>
  <c r="J248" i="5"/>
  <c r="H248" i="5"/>
  <c r="E248" i="5"/>
  <c r="C248" i="5"/>
  <c r="A248" i="5"/>
  <c r="S229" i="5"/>
  <c r="H229" i="5"/>
  <c r="E229" i="5"/>
  <c r="C229" i="5"/>
  <c r="A229" i="5"/>
  <c r="S225" i="5"/>
  <c r="H225" i="5"/>
  <c r="E225" i="5"/>
  <c r="C225" i="5"/>
  <c r="A225" i="5"/>
  <c r="C179" i="1"/>
  <c r="O229" i="5"/>
  <c r="O271" i="5"/>
  <c r="C178" i="1"/>
  <c r="O267" i="5"/>
  <c r="O225" i="5"/>
  <c r="O290" i="5"/>
  <c r="O248" i="5"/>
  <c r="O296" i="5"/>
  <c r="O252" i="5"/>
  <c r="S178" i="5" l="1"/>
  <c r="H178" i="5"/>
  <c r="E178" i="5"/>
  <c r="C178" i="5"/>
  <c r="A178" i="5"/>
  <c r="S177" i="5"/>
  <c r="O177" i="5"/>
  <c r="H177" i="5"/>
  <c r="E177" i="5"/>
  <c r="C177" i="5"/>
  <c r="A177" i="5"/>
  <c r="O178" i="5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C177" i="1"/>
  <c r="C176" i="1"/>
  <c r="C302" i="1"/>
  <c r="C301" i="1"/>
  <c r="C300" i="1"/>
  <c r="C303" i="1"/>
  <c r="I117" i="5" l="1"/>
  <c r="S56" i="5" l="1"/>
  <c r="O56" i="5"/>
  <c r="H56" i="5"/>
  <c r="E56" i="5"/>
  <c r="C56" i="5"/>
  <c r="A56" i="5"/>
  <c r="S108" i="5"/>
  <c r="O108" i="5"/>
  <c r="H108" i="5"/>
  <c r="E108" i="5"/>
  <c r="C108" i="5"/>
  <c r="A108" i="5"/>
  <c r="C55" i="1"/>
  <c r="C107" i="1"/>
  <c r="S59" i="5" l="1"/>
  <c r="H59" i="5"/>
  <c r="E59" i="5"/>
  <c r="C59" i="5"/>
  <c r="A59" i="5"/>
  <c r="O59" i="5"/>
  <c r="S114" i="5" l="1"/>
  <c r="O114" i="5"/>
  <c r="H114" i="5"/>
  <c r="E114" i="5"/>
  <c r="C114" i="5"/>
  <c r="A114" i="5"/>
  <c r="C58" i="1"/>
  <c r="C113" i="1"/>
  <c r="O115" i="5" l="1"/>
  <c r="H115" i="5"/>
  <c r="E115" i="5"/>
  <c r="C115" i="5"/>
  <c r="A115" i="5"/>
  <c r="S115" i="5"/>
  <c r="C114" i="1"/>
  <c r="S176" i="5" l="1"/>
  <c r="O176" i="5"/>
  <c r="H176" i="5"/>
  <c r="E176" i="5"/>
  <c r="C176" i="5"/>
  <c r="A176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C174" i="1"/>
  <c r="C173" i="1"/>
  <c r="C175" i="1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I140" i="5" l="1"/>
  <c r="I141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309" i="1"/>
  <c r="C310" i="1"/>
  <c r="C140" i="1"/>
  <c r="C308" i="1"/>
  <c r="C139" i="1"/>
  <c r="C31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0" i="5" l="1"/>
  <c r="O160" i="5"/>
  <c r="H160" i="5"/>
  <c r="E160" i="5"/>
  <c r="C160" i="5"/>
  <c r="A160" i="5"/>
  <c r="C159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24" i="5" l="1"/>
  <c r="S207" i="5"/>
  <c r="S202" i="5"/>
  <c r="S201" i="5"/>
  <c r="S200" i="5"/>
  <c r="S171" i="5"/>
  <c r="S170" i="5"/>
  <c r="S169" i="5"/>
  <c r="S168" i="5"/>
  <c r="S167" i="5"/>
  <c r="S166" i="5"/>
  <c r="S165" i="5"/>
  <c r="S162" i="5"/>
  <c r="S161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295" i="5"/>
  <c r="S294" i="5"/>
  <c r="S293" i="5"/>
  <c r="S292" i="5"/>
  <c r="S291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0" i="5"/>
  <c r="S269" i="5"/>
  <c r="S268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1" i="5"/>
  <c r="S250" i="5"/>
  <c r="S249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8" i="5"/>
  <c r="S227" i="5"/>
  <c r="S226" i="5"/>
  <c r="S224" i="5"/>
  <c r="S392" i="5"/>
  <c r="S391" i="5"/>
  <c r="S390" i="5"/>
  <c r="S389" i="5"/>
  <c r="S388" i="5"/>
  <c r="S387" i="5"/>
  <c r="S386" i="5"/>
  <c r="S385" i="5"/>
  <c r="O170" i="5"/>
  <c r="H170" i="5"/>
  <c r="E170" i="5"/>
  <c r="C170" i="5"/>
  <c r="A170" i="5"/>
  <c r="C171" i="1"/>
  <c r="C172" i="1"/>
  <c r="C170" i="1"/>
  <c r="O171" i="5" l="1"/>
  <c r="H171" i="5" l="1"/>
  <c r="E171" i="5"/>
  <c r="C171" i="5"/>
  <c r="A171" i="5"/>
  <c r="C169" i="1"/>
  <c r="O169" i="5" l="1"/>
  <c r="H169" i="5"/>
  <c r="E169" i="5"/>
  <c r="C169" i="5"/>
  <c r="A169" i="5"/>
  <c r="S107" i="5" l="1"/>
  <c r="O107" i="5"/>
  <c r="H107" i="5"/>
  <c r="E107" i="5"/>
  <c r="C107" i="5"/>
  <c r="A107" i="5"/>
  <c r="C106" i="1"/>
  <c r="C168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7" i="5" l="1"/>
  <c r="O117" i="5"/>
  <c r="H117" i="5"/>
  <c r="E117" i="5"/>
  <c r="C117" i="5"/>
  <c r="A117" i="5"/>
  <c r="C56" i="1"/>
  <c r="S118" i="5" l="1"/>
  <c r="O118" i="5"/>
  <c r="H118" i="5"/>
  <c r="E118" i="5"/>
  <c r="C118" i="5"/>
  <c r="A118" i="5"/>
  <c r="C116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7" i="1"/>
  <c r="C68" i="1"/>
  <c r="S93" i="5" l="1"/>
  <c r="O93" i="5"/>
  <c r="H93" i="5"/>
  <c r="E93" i="5"/>
  <c r="C93" i="5"/>
  <c r="A93" i="5"/>
  <c r="S100" i="5" l="1"/>
  <c r="O100" i="5"/>
  <c r="H100" i="5"/>
  <c r="E100" i="5"/>
  <c r="C100" i="5"/>
  <c r="A100" i="5"/>
  <c r="S98" i="5"/>
  <c r="O98" i="5"/>
  <c r="H98" i="5"/>
  <c r="E98" i="5"/>
  <c r="C98" i="5"/>
  <c r="A98" i="5"/>
  <c r="C98" i="1"/>
  <c r="C92" i="1"/>
  <c r="C99" i="1"/>
  <c r="S113" i="5" l="1"/>
  <c r="O113" i="5"/>
  <c r="H113" i="5"/>
  <c r="E113" i="5"/>
  <c r="C113" i="5"/>
  <c r="A113" i="5"/>
  <c r="C112" i="1"/>
  <c r="S136" i="5" l="1"/>
  <c r="O136" i="5"/>
  <c r="H136" i="5"/>
  <c r="E136" i="5"/>
  <c r="C136" i="5"/>
  <c r="A136" i="5"/>
  <c r="O124" i="5" l="1"/>
  <c r="H124" i="5"/>
  <c r="E124" i="5"/>
  <c r="C124" i="5"/>
  <c r="A124" i="5"/>
  <c r="C135" i="1"/>
  <c r="C123" i="1"/>
  <c r="S123" i="5" l="1"/>
  <c r="O123" i="5"/>
  <c r="H123" i="5"/>
  <c r="E123" i="5"/>
  <c r="C123" i="5"/>
  <c r="A123" i="5"/>
  <c r="C121" i="1"/>
  <c r="S106" i="5" l="1"/>
  <c r="O106" i="5"/>
  <c r="H106" i="5"/>
  <c r="E106" i="5"/>
  <c r="C106" i="5"/>
  <c r="A106" i="5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105" i="1"/>
  <c r="S45" i="5" l="1"/>
  <c r="O45" i="5"/>
  <c r="H45" i="5"/>
  <c r="E45" i="5"/>
  <c r="C45" i="5"/>
  <c r="A45" i="5"/>
  <c r="C88" i="1"/>
  <c r="C44" i="1"/>
  <c r="S95" i="5" l="1"/>
  <c r="O95" i="5"/>
  <c r="H95" i="5"/>
  <c r="E95" i="5"/>
  <c r="C95" i="5"/>
  <c r="A95" i="5"/>
  <c r="C94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0" i="1"/>
  <c r="C63" i="1"/>
  <c r="S126" i="5" l="1"/>
  <c r="O126" i="5"/>
  <c r="H126" i="5"/>
  <c r="E126" i="5"/>
  <c r="C126" i="5"/>
  <c r="A126" i="5"/>
  <c r="S86" i="5"/>
  <c r="O86" i="5"/>
  <c r="H86" i="5"/>
  <c r="E86" i="5"/>
  <c r="C86" i="5"/>
  <c r="A86" i="5"/>
  <c r="C125" i="1"/>
  <c r="C48" i="1"/>
  <c r="H168" i="5" l="1"/>
  <c r="E168" i="5"/>
  <c r="C168" i="5"/>
  <c r="A168" i="5"/>
  <c r="O168" i="5"/>
  <c r="C85" i="1"/>
  <c r="C167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19" i="1"/>
  <c r="C21" i="1"/>
  <c r="C22" i="1"/>
  <c r="O202" i="5" l="1"/>
  <c r="H202" i="5"/>
  <c r="E202" i="5"/>
  <c r="C202" i="5"/>
  <c r="A202" i="5"/>
  <c r="O201" i="5"/>
  <c r="H201" i="5"/>
  <c r="E201" i="5"/>
  <c r="C201" i="5"/>
  <c r="A201" i="5"/>
  <c r="C201" i="1"/>
  <c r="C200" i="1"/>
  <c r="O200" i="5" l="1"/>
  <c r="H200" i="5"/>
  <c r="E200" i="5"/>
  <c r="C200" i="5"/>
  <c r="A200" i="5"/>
  <c r="O167" i="5" l="1"/>
  <c r="H167" i="5"/>
  <c r="E167" i="5"/>
  <c r="C167" i="5"/>
  <c r="A167" i="5"/>
  <c r="O166" i="5"/>
  <c r="H166" i="5"/>
  <c r="E166" i="5"/>
  <c r="C166" i="5"/>
  <c r="A166" i="5"/>
  <c r="O165" i="5"/>
  <c r="H165" i="5"/>
  <c r="E165" i="5"/>
  <c r="C165" i="5"/>
  <c r="A165" i="5"/>
  <c r="C165" i="1"/>
  <c r="C166" i="1"/>
  <c r="C199" i="1"/>
  <c r="O162" i="5" l="1"/>
  <c r="H162" i="5"/>
  <c r="E162" i="5"/>
  <c r="C162" i="5"/>
  <c r="A162" i="5"/>
  <c r="O161" i="5"/>
  <c r="H161" i="5"/>
  <c r="E161" i="5"/>
  <c r="C161" i="5"/>
  <c r="A161" i="5"/>
  <c r="C161" i="1"/>
  <c r="C164" i="1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60" i="1"/>
  <c r="C158" i="1"/>
  <c r="S148" i="5" l="1"/>
  <c r="O148" i="5"/>
  <c r="H148" i="5"/>
  <c r="E148" i="5"/>
  <c r="C148" i="5"/>
  <c r="A148" i="5"/>
  <c r="C157" i="1"/>
  <c r="C147" i="1"/>
  <c r="L395" i="5" l="1"/>
  <c r="I33" i="5" l="1"/>
  <c r="S154" i="5" l="1"/>
  <c r="H154" i="5"/>
  <c r="E154" i="5"/>
  <c r="C154" i="5"/>
  <c r="A154" i="5"/>
  <c r="O154" i="5"/>
  <c r="C153" i="1"/>
  <c r="O152" i="5" l="1"/>
  <c r="S152" i="5"/>
  <c r="H152" i="5"/>
  <c r="E152" i="5"/>
  <c r="A152" i="5"/>
  <c r="C152" i="5"/>
  <c r="E2" i="4"/>
  <c r="D2" i="4"/>
  <c r="S153" i="5"/>
  <c r="H153" i="5"/>
  <c r="E153" i="5"/>
  <c r="C153" i="5"/>
  <c r="A153" i="5"/>
  <c r="C152" i="1"/>
  <c r="C151" i="1"/>
  <c r="O153" i="5"/>
  <c r="S33" i="5" l="1"/>
  <c r="O33" i="5"/>
  <c r="H33" i="5"/>
  <c r="E33" i="5"/>
  <c r="C33" i="5"/>
  <c r="A33" i="5"/>
  <c r="J302" i="5" l="1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C32" i="1"/>
  <c r="J266" i="5" l="1"/>
  <c r="J267" i="5" s="1"/>
  <c r="H266" i="5"/>
  <c r="E266" i="5"/>
  <c r="C266" i="5"/>
  <c r="A266" i="5"/>
  <c r="J265" i="5"/>
  <c r="H265" i="5"/>
  <c r="E265" i="5"/>
  <c r="C265" i="5"/>
  <c r="A265" i="5"/>
  <c r="J253" i="5"/>
  <c r="J254" i="5"/>
  <c r="J255" i="5"/>
  <c r="J256" i="5"/>
  <c r="J257" i="5"/>
  <c r="J258" i="5"/>
  <c r="J259" i="5"/>
  <c r="J260" i="5"/>
  <c r="J261" i="5"/>
  <c r="H261" i="5"/>
  <c r="E261" i="5"/>
  <c r="C261" i="5"/>
  <c r="A261" i="5"/>
  <c r="H260" i="5"/>
  <c r="E260" i="5"/>
  <c r="C260" i="5"/>
  <c r="A260" i="5"/>
  <c r="H259" i="5"/>
  <c r="E259" i="5"/>
  <c r="C259" i="5"/>
  <c r="A259" i="5"/>
  <c r="H258" i="5"/>
  <c r="E258" i="5"/>
  <c r="C258" i="5"/>
  <c r="A258" i="5"/>
  <c r="O258" i="5"/>
  <c r="O259" i="5"/>
  <c r="O265" i="5"/>
  <c r="O260" i="5"/>
  <c r="O261" i="5"/>
  <c r="O266" i="5"/>
  <c r="J268" i="5" l="1"/>
  <c r="J269" i="5"/>
  <c r="J270" i="5"/>
  <c r="J271" i="5" s="1"/>
  <c r="J262" i="5"/>
  <c r="J263" i="5"/>
  <c r="J264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9" i="5"/>
  <c r="J250" i="5"/>
  <c r="J251" i="5"/>
  <c r="J465" i="5" l="1"/>
  <c r="J466" i="5"/>
  <c r="J467" i="5"/>
  <c r="J468" i="5"/>
  <c r="J469" i="5"/>
  <c r="J459" i="5"/>
  <c r="J458" i="5"/>
  <c r="J457" i="5"/>
  <c r="J456" i="5"/>
  <c r="J455" i="5"/>
  <c r="J454" i="5"/>
  <c r="J453" i="5"/>
  <c r="J452" i="5"/>
  <c r="J451" i="5"/>
  <c r="J272" i="5" l="1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1" i="5"/>
  <c r="J292" i="5"/>
  <c r="J29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6" i="1"/>
  <c r="S151" i="5" l="1"/>
  <c r="O151" i="5"/>
  <c r="H151" i="5"/>
  <c r="E151" i="5"/>
  <c r="C151" i="5"/>
  <c r="A151" i="5"/>
  <c r="S150" i="5" l="1"/>
  <c r="O150" i="5"/>
  <c r="H150" i="5"/>
  <c r="E150" i="5"/>
  <c r="C150" i="5"/>
  <c r="A150" i="5"/>
  <c r="C150" i="1"/>
  <c r="S149" i="5" l="1"/>
  <c r="O149" i="5"/>
  <c r="H149" i="5"/>
  <c r="E149" i="5"/>
  <c r="C149" i="5"/>
  <c r="A149" i="5"/>
  <c r="C149" i="1"/>
  <c r="J567" i="5" l="1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C148" i="1"/>
  <c r="O641" i="5" l="1"/>
  <c r="A636" i="5" l="1"/>
  <c r="C636" i="5"/>
  <c r="E636" i="5"/>
  <c r="H636" i="5"/>
  <c r="O636" i="5"/>
  <c r="S636" i="5"/>
  <c r="J624" i="5" l="1"/>
  <c r="J625" i="5"/>
  <c r="J626" i="5"/>
  <c r="J627" i="5"/>
  <c r="J628" i="5"/>
  <c r="L396" i="5" l="1"/>
  <c r="L397" i="5"/>
  <c r="S552" i="5"/>
  <c r="O552" i="5"/>
  <c r="H552" i="5"/>
  <c r="E552" i="5"/>
  <c r="C552" i="5"/>
  <c r="A552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51" i="5"/>
  <c r="O551" i="5"/>
  <c r="H551" i="5"/>
  <c r="E551" i="5"/>
  <c r="C551" i="5"/>
  <c r="A551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7" i="5"/>
  <c r="O147" i="5"/>
  <c r="H147" i="5"/>
  <c r="E147" i="5"/>
  <c r="C147" i="5"/>
  <c r="A147" i="5"/>
  <c r="J492" i="5"/>
  <c r="J491" i="5" s="1"/>
  <c r="J490" i="5" s="1"/>
  <c r="J489" i="5" s="1"/>
  <c r="C13" i="1"/>
  <c r="C7" i="1"/>
  <c r="C5" i="1"/>
  <c r="C14" i="1"/>
  <c r="C12" i="1"/>
  <c r="C6" i="1"/>
  <c r="C146" i="1"/>
  <c r="L470" i="5" l="1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K414" i="5" l="1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O373" i="5" l="1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H270" i="5" l="1"/>
  <c r="E270" i="5"/>
  <c r="C270" i="5"/>
  <c r="A270" i="5"/>
  <c r="H269" i="5"/>
  <c r="E269" i="5"/>
  <c r="C269" i="5"/>
  <c r="A269" i="5"/>
  <c r="O269" i="5"/>
  <c r="O270" i="5"/>
  <c r="H251" i="5" l="1"/>
  <c r="E251" i="5"/>
  <c r="C251" i="5"/>
  <c r="A251" i="5"/>
  <c r="H250" i="5"/>
  <c r="E250" i="5"/>
  <c r="C250" i="5"/>
  <c r="A250" i="5"/>
  <c r="O250" i="5"/>
  <c r="O251" i="5"/>
  <c r="S12" i="5" l="1"/>
  <c r="O12" i="5"/>
  <c r="H12" i="5"/>
  <c r="E12" i="5"/>
  <c r="C12" i="5"/>
  <c r="A12" i="5"/>
  <c r="C11" i="1"/>
  <c r="S665" i="5" l="1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59" i="5" l="1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C294" i="1"/>
  <c r="C295" i="1"/>
  <c r="C296" i="1"/>
  <c r="S628" i="5" l="1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12" i="5"/>
  <c r="H612" i="5"/>
  <c r="E612" i="5"/>
  <c r="C612" i="5"/>
  <c r="A612" i="5"/>
  <c r="S611" i="5"/>
  <c r="H611" i="5"/>
  <c r="E611" i="5"/>
  <c r="C611" i="5"/>
  <c r="A611" i="5"/>
  <c r="S610" i="5"/>
  <c r="H610" i="5"/>
  <c r="E610" i="5"/>
  <c r="C610" i="5"/>
  <c r="A610" i="5"/>
  <c r="O609" i="5"/>
  <c r="H609" i="5"/>
  <c r="E609" i="5"/>
  <c r="C609" i="5"/>
  <c r="A609" i="5"/>
  <c r="O608" i="5"/>
  <c r="H608" i="5"/>
  <c r="E608" i="5"/>
  <c r="C608" i="5"/>
  <c r="A608" i="5"/>
  <c r="O607" i="5"/>
  <c r="H607" i="5"/>
  <c r="E607" i="5"/>
  <c r="C607" i="5"/>
  <c r="A607" i="5"/>
  <c r="S403" i="5"/>
  <c r="O397" i="5"/>
  <c r="H397" i="5"/>
  <c r="E397" i="5"/>
  <c r="C397" i="5"/>
  <c r="A397" i="5"/>
  <c r="S402" i="5"/>
  <c r="O396" i="5"/>
  <c r="H396" i="5"/>
  <c r="E396" i="5"/>
  <c r="C396" i="5"/>
  <c r="A396" i="5"/>
  <c r="S401" i="5"/>
  <c r="O395" i="5"/>
  <c r="H395" i="5"/>
  <c r="E395" i="5"/>
  <c r="C395" i="5"/>
  <c r="A395" i="5"/>
  <c r="S397" i="5"/>
  <c r="O391" i="5"/>
  <c r="H391" i="5"/>
  <c r="E391" i="5"/>
  <c r="C391" i="5"/>
  <c r="A391" i="5"/>
  <c r="S396" i="5"/>
  <c r="O390" i="5"/>
  <c r="H390" i="5"/>
  <c r="E390" i="5"/>
  <c r="C390" i="5"/>
  <c r="A390" i="5"/>
  <c r="S395" i="5"/>
  <c r="O389" i="5"/>
  <c r="H389" i="5"/>
  <c r="E389" i="5"/>
  <c r="C389" i="5"/>
  <c r="A389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S607" i="5"/>
  <c r="S609" i="5"/>
  <c r="C282" i="1"/>
  <c r="C236" i="1"/>
  <c r="O610" i="5"/>
  <c r="C281" i="1"/>
  <c r="C238" i="1"/>
  <c r="C240" i="1"/>
  <c r="O612" i="5"/>
  <c r="O611" i="5"/>
  <c r="C286" i="1"/>
  <c r="S608" i="5"/>
  <c r="O379" i="5" l="1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C227" i="1"/>
  <c r="C217" i="1"/>
  <c r="C230" i="1"/>
  <c r="C233" i="1"/>
  <c r="C216" i="1"/>
  <c r="C215" i="1"/>
  <c r="C228" i="1"/>
  <c r="C226" i="1"/>
  <c r="C232" i="1"/>
  <c r="C231" i="1"/>
  <c r="C218" i="1"/>
  <c r="C234" i="1"/>
  <c r="C219" i="1"/>
  <c r="C220" i="1"/>
  <c r="A688" i="5" l="1"/>
  <c r="C688" i="5"/>
  <c r="E688" i="5"/>
  <c r="H688" i="5"/>
  <c r="O688" i="5"/>
  <c r="S688" i="5"/>
  <c r="S634" i="5"/>
  <c r="O634" i="5"/>
  <c r="H634" i="5"/>
  <c r="E634" i="5"/>
  <c r="C634" i="5"/>
  <c r="A634" i="5"/>
  <c r="O388" i="5" l="1"/>
  <c r="H388" i="5"/>
  <c r="E388" i="5"/>
  <c r="C388" i="5"/>
  <c r="A388" i="5"/>
  <c r="O387" i="5"/>
  <c r="H387" i="5"/>
  <c r="E387" i="5"/>
  <c r="C387" i="5"/>
  <c r="A387" i="5"/>
  <c r="O382" i="5"/>
  <c r="H382" i="5"/>
  <c r="E382" i="5"/>
  <c r="C382" i="5"/>
  <c r="A382" i="5"/>
  <c r="O381" i="5"/>
  <c r="H381" i="5"/>
  <c r="E381" i="5"/>
  <c r="C381" i="5"/>
  <c r="A381" i="5"/>
  <c r="I28" i="5" l="1"/>
  <c r="S133" i="5" l="1"/>
  <c r="O133" i="5"/>
  <c r="H133" i="5"/>
  <c r="E133" i="5"/>
  <c r="C133" i="5"/>
  <c r="A133" i="5"/>
  <c r="C132" i="1"/>
  <c r="S130" i="5" l="1"/>
  <c r="O130" i="5"/>
  <c r="H130" i="5"/>
  <c r="E130" i="5"/>
  <c r="C130" i="5"/>
  <c r="A130" i="5"/>
  <c r="S127" i="5"/>
  <c r="O127" i="5"/>
  <c r="H127" i="5"/>
  <c r="E127" i="5"/>
  <c r="C127" i="5"/>
  <c r="A127" i="5"/>
  <c r="S122" i="5"/>
  <c r="O122" i="5"/>
  <c r="H122" i="5"/>
  <c r="E122" i="5"/>
  <c r="C122" i="5"/>
  <c r="A122" i="5"/>
  <c r="S120" i="5"/>
  <c r="O120" i="5"/>
  <c r="H120" i="5"/>
  <c r="E120" i="5"/>
  <c r="C120" i="5"/>
  <c r="A120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05" i="5"/>
  <c r="O105" i="5"/>
  <c r="H105" i="5"/>
  <c r="E105" i="5"/>
  <c r="C105" i="5"/>
  <c r="A105" i="5"/>
  <c r="S99" i="5"/>
  <c r="O99" i="5"/>
  <c r="H99" i="5"/>
  <c r="E99" i="5"/>
  <c r="C99" i="5"/>
  <c r="A99" i="5"/>
  <c r="S97" i="5"/>
  <c r="O97" i="5"/>
  <c r="H97" i="5"/>
  <c r="E97" i="5"/>
  <c r="C97" i="5"/>
  <c r="A97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8" i="5"/>
  <c r="O88" i="5"/>
  <c r="H88" i="5"/>
  <c r="E88" i="5"/>
  <c r="C88" i="5"/>
  <c r="A88" i="5"/>
  <c r="S85" i="5"/>
  <c r="O85" i="5"/>
  <c r="H85" i="5"/>
  <c r="E85" i="5"/>
  <c r="C85" i="5"/>
  <c r="A85" i="5"/>
  <c r="S83" i="5"/>
  <c r="O83" i="5"/>
  <c r="H83" i="5"/>
  <c r="E83" i="5"/>
  <c r="C83" i="5"/>
  <c r="A83" i="5"/>
  <c r="S81" i="5"/>
  <c r="O81" i="5"/>
  <c r="H81" i="5"/>
  <c r="E81" i="5"/>
  <c r="C81" i="5"/>
  <c r="A81" i="5"/>
  <c r="S75" i="5"/>
  <c r="O75" i="5"/>
  <c r="H75" i="5"/>
  <c r="E75" i="5"/>
  <c r="C75" i="5"/>
  <c r="A75" i="5"/>
  <c r="S74" i="5"/>
  <c r="O74" i="5"/>
  <c r="H74" i="5"/>
  <c r="E74" i="5"/>
  <c r="C74" i="5"/>
  <c r="A74" i="5"/>
  <c r="S73" i="5"/>
  <c r="O73" i="5"/>
  <c r="H73" i="5"/>
  <c r="E73" i="5"/>
  <c r="C73" i="5"/>
  <c r="A73" i="5"/>
  <c r="S71" i="5"/>
  <c r="O71" i="5"/>
  <c r="H71" i="5"/>
  <c r="E71" i="5"/>
  <c r="C71" i="5"/>
  <c r="A71" i="5"/>
  <c r="C70" i="1"/>
  <c r="C126" i="1"/>
  <c r="C122" i="1"/>
  <c r="C111" i="1"/>
  <c r="C95" i="1"/>
  <c r="C72" i="1"/>
  <c r="C115" i="1"/>
  <c r="C84" i="1"/>
  <c r="C87" i="1"/>
  <c r="C93" i="1"/>
  <c r="C82" i="1"/>
  <c r="C96" i="1"/>
  <c r="C129" i="1"/>
  <c r="C74" i="1"/>
  <c r="C119" i="1"/>
  <c r="C97" i="1"/>
  <c r="C73" i="1"/>
  <c r="C104" i="1"/>
  <c r="C91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2" i="1"/>
  <c r="C66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4" i="1"/>
  <c r="C43" i="1"/>
  <c r="C39" i="1"/>
  <c r="C51" i="1"/>
  <c r="C41" i="1"/>
  <c r="C59" i="1"/>
  <c r="S39" i="5" l="1"/>
  <c r="O39" i="5"/>
  <c r="H39" i="5"/>
  <c r="E39" i="5"/>
  <c r="C39" i="5"/>
  <c r="A39" i="5"/>
  <c r="C38" i="1"/>
  <c r="I489" i="5" l="1"/>
  <c r="I490" i="5"/>
  <c r="O427" i="5" l="1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S416" i="5"/>
  <c r="S427" i="5"/>
  <c r="S418" i="5"/>
  <c r="S425" i="5"/>
  <c r="S417" i="5"/>
  <c r="S426" i="5"/>
  <c r="I491" i="5" l="1"/>
  <c r="I492" i="5" l="1"/>
  <c r="I493" i="5" l="1"/>
  <c r="O394" i="5" l="1"/>
  <c r="H394" i="5"/>
  <c r="E394" i="5"/>
  <c r="C394" i="5"/>
  <c r="A394" i="5"/>
  <c r="O393" i="5"/>
  <c r="H393" i="5"/>
  <c r="E393" i="5"/>
  <c r="C393" i="5"/>
  <c r="A39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7" i="1"/>
  <c r="C26" i="1"/>
  <c r="S26" i="5" l="1"/>
  <c r="O26" i="5"/>
  <c r="H26" i="5"/>
  <c r="E26" i="5"/>
  <c r="C26" i="5"/>
  <c r="A26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H687" i="5" l="1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5" i="5"/>
  <c r="H633" i="5"/>
  <c r="H632" i="5"/>
  <c r="H631" i="5"/>
  <c r="H630" i="5"/>
  <c r="H629" i="5"/>
  <c r="H623" i="5"/>
  <c r="H622" i="5"/>
  <c r="H621" i="5"/>
  <c r="H620" i="5"/>
  <c r="H619" i="5"/>
  <c r="H618" i="5"/>
  <c r="H617" i="5"/>
  <c r="H616" i="5"/>
  <c r="H615" i="5"/>
  <c r="H614" i="5"/>
  <c r="H613" i="5"/>
  <c r="H606" i="5"/>
  <c r="H605" i="5"/>
  <c r="H604" i="5"/>
  <c r="H603" i="5"/>
  <c r="H602" i="5"/>
  <c r="H601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0" i="5"/>
  <c r="H547" i="5"/>
  <c r="H546" i="5"/>
  <c r="H545" i="5"/>
  <c r="H513" i="5"/>
  <c r="H512" i="5"/>
  <c r="H511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24" i="5"/>
  <c r="H423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2" i="5"/>
  <c r="H386" i="5"/>
  <c r="H380" i="5"/>
  <c r="H346" i="5"/>
  <c r="H345" i="5"/>
  <c r="H344" i="5"/>
  <c r="H343" i="5"/>
  <c r="H342" i="5"/>
  <c r="H341" i="5"/>
  <c r="H340" i="5"/>
  <c r="H339" i="5"/>
  <c r="H338" i="5"/>
  <c r="H310" i="5"/>
  <c r="H309" i="5"/>
  <c r="H308" i="5"/>
  <c r="H307" i="5"/>
  <c r="H306" i="5"/>
  <c r="H305" i="5"/>
  <c r="H304" i="5"/>
  <c r="H303" i="5"/>
  <c r="H302" i="5"/>
  <c r="H295" i="5"/>
  <c r="H294" i="5"/>
  <c r="H293" i="5"/>
  <c r="H292" i="5"/>
  <c r="H291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68" i="5"/>
  <c r="H264" i="5"/>
  <c r="H263" i="5"/>
  <c r="H262" i="5"/>
  <c r="H257" i="5"/>
  <c r="H256" i="5"/>
  <c r="H255" i="5"/>
  <c r="H254" i="5"/>
  <c r="H253" i="5"/>
  <c r="H249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8" i="5"/>
  <c r="H227" i="5"/>
  <c r="H226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146" i="5"/>
  <c r="H145" i="5"/>
  <c r="H144" i="5"/>
  <c r="H143" i="5"/>
  <c r="H142" i="5"/>
  <c r="H34" i="5"/>
  <c r="H32" i="5"/>
  <c r="H28" i="5"/>
  <c r="G5" i="6"/>
  <c r="G4" i="6"/>
  <c r="G3" i="6"/>
  <c r="G2" i="6"/>
  <c r="G8" i="6"/>
  <c r="G7" i="6"/>
  <c r="S687" i="5"/>
  <c r="O687" i="5"/>
  <c r="E687" i="5"/>
  <c r="C687" i="5"/>
  <c r="A687" i="5"/>
  <c r="E2" i="6"/>
  <c r="C3" i="6"/>
  <c r="E3" i="6"/>
  <c r="C306" i="1"/>
  <c r="C307" i="1"/>
  <c r="E5" i="6"/>
  <c r="C5" i="6"/>
  <c r="E4" i="6"/>
  <c r="C4" i="6"/>
  <c r="C2" i="6"/>
  <c r="S651" i="5" l="1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S606" i="5"/>
  <c r="E606" i="5"/>
  <c r="C606" i="5"/>
  <c r="A606" i="5"/>
  <c r="S605" i="5"/>
  <c r="E605" i="5"/>
  <c r="C605" i="5"/>
  <c r="A605" i="5"/>
  <c r="S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S591" i="5"/>
  <c r="S592" i="5"/>
  <c r="S593" i="5"/>
  <c r="S595" i="5"/>
  <c r="S594" i="5"/>
  <c r="C293" i="1"/>
  <c r="C283" i="1"/>
  <c r="C276" i="1"/>
  <c r="O606" i="5"/>
  <c r="C284" i="1"/>
  <c r="C305" i="1"/>
  <c r="S602" i="5"/>
  <c r="S601" i="5"/>
  <c r="C277" i="1"/>
  <c r="C275" i="1"/>
  <c r="C304" i="1"/>
  <c r="O605" i="5"/>
  <c r="S603" i="5"/>
  <c r="O604" i="5"/>
  <c r="S646" i="5" l="1"/>
  <c r="S645" i="5"/>
  <c r="S644" i="5"/>
  <c r="S643" i="5"/>
  <c r="S642" i="5"/>
  <c r="S641" i="5"/>
  <c r="S640" i="5"/>
  <c r="S639" i="5"/>
  <c r="S638" i="5"/>
  <c r="S637" i="5"/>
  <c r="S635" i="5"/>
  <c r="S633" i="5"/>
  <c r="S632" i="5"/>
  <c r="S631" i="5"/>
  <c r="S630" i="5"/>
  <c r="S629" i="5"/>
  <c r="S623" i="5"/>
  <c r="S622" i="5"/>
  <c r="S621" i="5"/>
  <c r="S620" i="5"/>
  <c r="S619" i="5"/>
  <c r="S590" i="5"/>
  <c r="S589" i="5"/>
  <c r="S588" i="5"/>
  <c r="S587" i="5"/>
  <c r="S586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0" i="5"/>
  <c r="S547" i="5"/>
  <c r="S546" i="5"/>
  <c r="S545" i="5"/>
  <c r="S513" i="5"/>
  <c r="S512" i="5"/>
  <c r="S511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69" i="5"/>
  <c r="S468" i="5"/>
  <c r="S467" i="5"/>
  <c r="S466" i="5"/>
  <c r="S465" i="5"/>
  <c r="S459" i="5"/>
  <c r="S458" i="5"/>
  <c r="S457" i="5"/>
  <c r="S456" i="5"/>
  <c r="S455" i="5"/>
  <c r="S454" i="5"/>
  <c r="S453" i="5"/>
  <c r="S452" i="5"/>
  <c r="S451" i="5"/>
  <c r="S413" i="5"/>
  <c r="S412" i="5"/>
  <c r="S411" i="5"/>
  <c r="S410" i="5"/>
  <c r="S409" i="5"/>
  <c r="S408" i="5"/>
  <c r="S407" i="5"/>
  <c r="S406" i="5"/>
  <c r="S405" i="5"/>
  <c r="S404" i="5"/>
  <c r="S400" i="5"/>
  <c r="S399" i="5"/>
  <c r="S398" i="5"/>
  <c r="S394" i="5"/>
  <c r="S393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146" i="5"/>
  <c r="S144" i="5"/>
  <c r="S143" i="5"/>
  <c r="S34" i="5"/>
  <c r="S32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O642" i="5"/>
  <c r="E642" i="5"/>
  <c r="C642" i="5"/>
  <c r="A642" i="5"/>
  <c r="E641" i="5"/>
  <c r="C641" i="5"/>
  <c r="A641" i="5"/>
  <c r="S423" i="5"/>
  <c r="S481" i="5"/>
  <c r="S482" i="5"/>
  <c r="S474" i="5"/>
  <c r="S483" i="5"/>
  <c r="S479" i="5"/>
  <c r="S414" i="5"/>
  <c r="S415" i="5"/>
  <c r="S472" i="5"/>
  <c r="S480" i="5"/>
  <c r="S424" i="5"/>
  <c r="S470" i="5"/>
  <c r="S471" i="5"/>
  <c r="S473" i="5"/>
  <c r="S461" i="5"/>
  <c r="S445" i="5"/>
  <c r="S462" i="5"/>
  <c r="S448" i="5"/>
  <c r="S487" i="5"/>
  <c r="S581" i="5"/>
  <c r="S485" i="5"/>
  <c r="S446" i="5"/>
  <c r="S486" i="5"/>
  <c r="S142" i="5"/>
  <c r="S488" i="5"/>
  <c r="S584" i="5"/>
  <c r="S463" i="5"/>
  <c r="S145" i="5"/>
  <c r="S583" i="5"/>
  <c r="S449" i="5"/>
  <c r="S582" i="5"/>
  <c r="S444" i="5"/>
  <c r="S447" i="5"/>
  <c r="S460" i="5"/>
  <c r="S464" i="5"/>
  <c r="S585" i="5"/>
  <c r="S484" i="5"/>
  <c r="S442" i="5"/>
  <c r="S450" i="5"/>
  <c r="S443" i="5"/>
  <c r="O640" i="5" l="1"/>
  <c r="E640" i="5"/>
  <c r="C640" i="5"/>
  <c r="A640" i="5"/>
  <c r="O639" i="5"/>
  <c r="E639" i="5"/>
  <c r="C639" i="5"/>
  <c r="A639" i="5"/>
  <c r="O638" i="5"/>
  <c r="E638" i="5"/>
  <c r="C638" i="5"/>
  <c r="A638" i="5"/>
  <c r="O637" i="5"/>
  <c r="E637" i="5"/>
  <c r="C637" i="5"/>
  <c r="A637" i="5"/>
  <c r="O635" i="5"/>
  <c r="E635" i="5"/>
  <c r="C635" i="5"/>
  <c r="A635" i="5"/>
  <c r="C288" i="1"/>
  <c r="C291" i="1"/>
  <c r="C287" i="1"/>
  <c r="C292" i="1"/>
  <c r="O580" i="5" l="1"/>
  <c r="E580" i="5"/>
  <c r="C580" i="5"/>
  <c r="A580" i="5"/>
  <c r="O579" i="5"/>
  <c r="E579" i="5"/>
  <c r="C579" i="5"/>
  <c r="A579" i="5"/>
  <c r="O578" i="5"/>
  <c r="E578" i="5"/>
  <c r="C578" i="5"/>
  <c r="A578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47" i="5"/>
  <c r="E547" i="5"/>
  <c r="C547" i="5"/>
  <c r="A547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E623" i="5" l="1"/>
  <c r="C623" i="5"/>
  <c r="A623" i="5"/>
  <c r="E622" i="5"/>
  <c r="C622" i="5"/>
  <c r="A622" i="5"/>
  <c r="E621" i="5"/>
  <c r="C621" i="5"/>
  <c r="A621" i="5"/>
  <c r="E620" i="5"/>
  <c r="C620" i="5"/>
  <c r="A620" i="5"/>
  <c r="E619" i="5"/>
  <c r="C619" i="5"/>
  <c r="A619" i="5"/>
  <c r="E590" i="5"/>
  <c r="C590" i="5"/>
  <c r="A590" i="5"/>
  <c r="E589" i="5"/>
  <c r="C589" i="5"/>
  <c r="A589" i="5"/>
  <c r="E588" i="5"/>
  <c r="C588" i="5"/>
  <c r="A588" i="5"/>
  <c r="E587" i="5"/>
  <c r="C587" i="5"/>
  <c r="A587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77" i="5"/>
  <c r="E577" i="5"/>
  <c r="C577" i="5"/>
  <c r="A577" i="5"/>
  <c r="O576" i="5"/>
  <c r="E576" i="5"/>
  <c r="C576" i="5"/>
  <c r="A576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0" i="5"/>
  <c r="E550" i="5"/>
  <c r="C550" i="5"/>
  <c r="A550" i="5"/>
  <c r="O546" i="5"/>
  <c r="E546" i="5"/>
  <c r="C546" i="5"/>
  <c r="A546" i="5"/>
  <c r="O545" i="5"/>
  <c r="E545" i="5"/>
  <c r="C545" i="5"/>
  <c r="A545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623" i="5"/>
  <c r="O621" i="5"/>
  <c r="O619" i="5"/>
  <c r="O622" i="5"/>
  <c r="O620" i="5"/>
  <c r="O590" i="5"/>
  <c r="O588" i="5"/>
  <c r="O586" i="5"/>
  <c r="O587" i="5"/>
  <c r="O589" i="5"/>
  <c r="C280" i="1"/>
  <c r="C271" i="1"/>
  <c r="C262" i="1"/>
  <c r="C272" i="1"/>
  <c r="C273" i="1"/>
  <c r="C263" i="1"/>
  <c r="C274" i="1"/>
  <c r="C279" i="1"/>
  <c r="C290" i="1"/>
  <c r="C270" i="1"/>
  <c r="C285" i="1"/>
  <c r="C261" i="1"/>
  <c r="C289" i="1"/>
  <c r="C264" i="1"/>
  <c r="C269" i="1"/>
  <c r="O493" i="5" l="1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24" i="5"/>
  <c r="C423" i="5"/>
  <c r="C415" i="5"/>
  <c r="C414" i="5"/>
  <c r="C259" i="1"/>
  <c r="C260" i="1"/>
  <c r="C258" i="1"/>
  <c r="E474" i="5" l="1"/>
  <c r="A474" i="5"/>
  <c r="E473" i="5"/>
  <c r="A473" i="5"/>
  <c r="E472" i="5"/>
  <c r="A472" i="5"/>
  <c r="E471" i="5"/>
  <c r="A471" i="5"/>
  <c r="E470" i="5"/>
  <c r="A470" i="5"/>
  <c r="A469" i="5"/>
  <c r="E469" i="5"/>
  <c r="O474" i="5"/>
  <c r="O472" i="5"/>
  <c r="O470" i="5"/>
  <c r="O471" i="5"/>
  <c r="O473" i="5"/>
  <c r="E468" i="5"/>
  <c r="A468" i="5"/>
  <c r="E467" i="5"/>
  <c r="A467" i="5"/>
  <c r="O464" i="5"/>
  <c r="E464" i="5"/>
  <c r="A464" i="5"/>
  <c r="O463" i="5"/>
  <c r="E463" i="5"/>
  <c r="A463" i="5"/>
  <c r="O462" i="5"/>
  <c r="E462" i="5"/>
  <c r="A462" i="5"/>
  <c r="E459" i="5"/>
  <c r="A459" i="5"/>
  <c r="E458" i="5"/>
  <c r="A458" i="5"/>
  <c r="E457" i="5"/>
  <c r="A457" i="5"/>
  <c r="E456" i="5"/>
  <c r="A456" i="5"/>
  <c r="E455" i="5"/>
  <c r="A455" i="5"/>
  <c r="E454" i="5"/>
  <c r="A454" i="5"/>
  <c r="E453" i="5"/>
  <c r="A453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445" i="5"/>
  <c r="E445" i="5"/>
  <c r="A445" i="5"/>
  <c r="O444" i="5"/>
  <c r="E444" i="5"/>
  <c r="A444" i="5"/>
  <c r="O346" i="5"/>
  <c r="O345" i="5"/>
  <c r="O344" i="5"/>
  <c r="O343" i="5"/>
  <c r="O342" i="5"/>
  <c r="O341" i="5"/>
  <c r="O340" i="5"/>
  <c r="O339" i="5"/>
  <c r="O338" i="5"/>
  <c r="O310" i="5"/>
  <c r="O309" i="5"/>
  <c r="O308" i="5"/>
  <c r="O307" i="5"/>
  <c r="O306" i="5"/>
  <c r="O305" i="5"/>
  <c r="O304" i="5"/>
  <c r="O303" i="5"/>
  <c r="O302" i="5"/>
  <c r="O461" i="5"/>
  <c r="O460" i="5"/>
  <c r="O443" i="5"/>
  <c r="O442" i="5"/>
  <c r="O424" i="5"/>
  <c r="O423" i="5"/>
  <c r="O415" i="5"/>
  <c r="E466" i="5"/>
  <c r="A466" i="5"/>
  <c r="E465" i="5"/>
  <c r="A465" i="5"/>
  <c r="E461" i="5"/>
  <c r="A461" i="5"/>
  <c r="E460" i="5"/>
  <c r="A460" i="5"/>
  <c r="E452" i="5"/>
  <c r="A452" i="5"/>
  <c r="E451" i="5"/>
  <c r="A451" i="5"/>
  <c r="E443" i="5"/>
  <c r="A443" i="5"/>
  <c r="E442" i="5"/>
  <c r="A442" i="5"/>
  <c r="O469" i="5"/>
  <c r="O466" i="5"/>
  <c r="O453" i="5"/>
  <c r="O452" i="5"/>
  <c r="O459" i="5"/>
  <c r="O465" i="5"/>
  <c r="O458" i="5"/>
  <c r="C257" i="1"/>
  <c r="O456" i="5"/>
  <c r="O455" i="5"/>
  <c r="O467" i="5"/>
  <c r="O457" i="5"/>
  <c r="O451" i="5"/>
  <c r="O468" i="5"/>
  <c r="O454" i="5"/>
  <c r="E424" i="5" l="1"/>
  <c r="A424" i="5"/>
  <c r="E423" i="5"/>
  <c r="A423" i="5"/>
  <c r="E415" i="5"/>
  <c r="A415" i="5"/>
  <c r="O414" i="5"/>
  <c r="O413" i="5"/>
  <c r="E414" i="5"/>
  <c r="C413" i="5"/>
  <c r="A414" i="5"/>
  <c r="C253" i="1"/>
  <c r="C254" i="1"/>
  <c r="C256" i="1"/>
  <c r="C250" i="1"/>
  <c r="C255" i="1"/>
  <c r="E346" i="5" l="1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41" i="5"/>
  <c r="E340" i="5"/>
  <c r="E339" i="5"/>
  <c r="E338" i="5"/>
  <c r="E305" i="5"/>
  <c r="E304" i="5"/>
  <c r="E303" i="5"/>
  <c r="E302" i="5"/>
  <c r="C341" i="5"/>
  <c r="C340" i="5"/>
  <c r="C339" i="5"/>
  <c r="C338" i="5"/>
  <c r="C305" i="5"/>
  <c r="C304" i="5"/>
  <c r="C303" i="5"/>
  <c r="C302" i="5"/>
  <c r="A304" i="5"/>
  <c r="A305" i="5"/>
  <c r="A339" i="5"/>
  <c r="A341" i="5"/>
  <c r="A340" i="5"/>
  <c r="A338" i="5"/>
  <c r="A303" i="5"/>
  <c r="A302" i="5"/>
  <c r="E228" i="5"/>
  <c r="C228" i="5"/>
  <c r="A228" i="5"/>
  <c r="E227" i="5"/>
  <c r="C227" i="5"/>
  <c r="A227" i="5"/>
  <c r="C225" i="1"/>
  <c r="C229" i="1"/>
  <c r="O228" i="5"/>
  <c r="C249" i="1"/>
  <c r="O227" i="5"/>
  <c r="S28" i="5" l="1"/>
  <c r="S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2" i="5"/>
  <c r="O386" i="5"/>
  <c r="O380" i="5"/>
  <c r="O146" i="5"/>
  <c r="O145" i="5"/>
  <c r="O144" i="5"/>
  <c r="O143" i="5"/>
  <c r="O142" i="5"/>
  <c r="O34" i="5"/>
  <c r="O32" i="5"/>
  <c r="O28" i="5"/>
  <c r="O3" i="5"/>
  <c r="O244" i="5"/>
  <c r="O218" i="5"/>
  <c r="O262" i="5"/>
  <c r="O276" i="5"/>
  <c r="C214" i="1"/>
  <c r="C33" i="1"/>
  <c r="C237" i="1"/>
  <c r="O237" i="5"/>
  <c r="O253" i="5"/>
  <c r="C212" i="1"/>
  <c r="O245" i="5"/>
  <c r="C209" i="1"/>
  <c r="O235" i="5"/>
  <c r="O224" i="5"/>
  <c r="C213" i="1"/>
  <c r="O249" i="5"/>
  <c r="C206" i="1"/>
  <c r="C145" i="1"/>
  <c r="C144" i="1"/>
  <c r="C223" i="1"/>
  <c r="O207" i="5"/>
  <c r="O226" i="5"/>
  <c r="O219" i="5"/>
  <c r="C142" i="1"/>
  <c r="O295" i="5"/>
  <c r="O230" i="5"/>
  <c r="O275" i="5"/>
  <c r="O294" i="5"/>
  <c r="O277" i="5"/>
  <c r="O278" i="5"/>
  <c r="C141" i="1"/>
  <c r="O272" i="5"/>
  <c r="O247" i="5"/>
  <c r="O274" i="5"/>
  <c r="C244" i="1"/>
  <c r="O223" i="5"/>
  <c r="O273" i="5"/>
  <c r="O209" i="5"/>
  <c r="O241" i="5"/>
  <c r="O220" i="5"/>
  <c r="O268" i="5"/>
  <c r="O212" i="5"/>
  <c r="C245" i="1"/>
  <c r="O255" i="5"/>
  <c r="C248" i="1"/>
  <c r="O221" i="5"/>
  <c r="O280" i="5"/>
  <c r="O238" i="5"/>
  <c r="O292" i="5"/>
  <c r="O256" i="5"/>
  <c r="C235" i="1"/>
  <c r="C222" i="1"/>
  <c r="O240" i="5"/>
  <c r="O287" i="5"/>
  <c r="O243" i="5"/>
  <c r="C243" i="1"/>
  <c r="O217" i="5"/>
  <c r="C221" i="1"/>
  <c r="C208" i="1"/>
  <c r="O291" i="5"/>
  <c r="C247" i="1"/>
  <c r="O246" i="5"/>
  <c r="O242" i="5"/>
  <c r="C207" i="1"/>
  <c r="O263" i="5"/>
  <c r="O293" i="5"/>
  <c r="C210" i="1"/>
  <c r="C211" i="1"/>
  <c r="O285" i="5"/>
  <c r="O208" i="5"/>
  <c r="O239" i="5"/>
  <c r="O210" i="5"/>
  <c r="O215" i="5"/>
  <c r="O281" i="5"/>
  <c r="O282" i="5"/>
  <c r="C31" i="1"/>
  <c r="O264" i="5"/>
  <c r="C241" i="1"/>
  <c r="O233" i="5"/>
  <c r="O289" i="5"/>
  <c r="O213" i="5"/>
  <c r="O279" i="5"/>
  <c r="O284" i="5"/>
  <c r="O283" i="5"/>
  <c r="O231" i="5"/>
  <c r="O222" i="5"/>
  <c r="O257" i="5"/>
  <c r="C246" i="1"/>
  <c r="O286" i="5"/>
  <c r="O254" i="5"/>
  <c r="O232" i="5"/>
  <c r="C239" i="1"/>
  <c r="O216" i="5"/>
  <c r="C242" i="1"/>
  <c r="C143" i="1"/>
  <c r="O236" i="5"/>
  <c r="O234" i="5"/>
  <c r="O214" i="5"/>
  <c r="O288" i="5"/>
  <c r="Q2" i="5" l="1"/>
  <c r="M2" i="5"/>
  <c r="O211" i="5"/>
  <c r="E6" i="6"/>
  <c r="C6" i="6"/>
  <c r="E413" i="5" l="1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2" i="5"/>
  <c r="C392" i="5"/>
  <c r="A392" i="5"/>
  <c r="E386" i="5"/>
  <c r="C386" i="5"/>
  <c r="A386" i="5"/>
  <c r="E380" i="5"/>
  <c r="C380" i="5"/>
  <c r="A380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6" i="5"/>
  <c r="C226" i="5"/>
  <c r="E226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9" i="5"/>
  <c r="C249" i="5"/>
  <c r="E249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62" i="5"/>
  <c r="C262" i="5"/>
  <c r="E262" i="5"/>
  <c r="A263" i="5"/>
  <c r="C263" i="5"/>
  <c r="E263" i="5"/>
  <c r="A264" i="5"/>
  <c r="C264" i="5"/>
  <c r="E264" i="5"/>
  <c r="A268" i="5"/>
  <c r="C268" i="5"/>
  <c r="E268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E295" i="5" l="1"/>
  <c r="C295" i="5"/>
  <c r="A295" i="5"/>
  <c r="W2" i="5" l="1"/>
  <c r="V2" i="5"/>
  <c r="U2" i="5"/>
  <c r="T2" i="5"/>
  <c r="S2" i="5"/>
  <c r="R2" i="5" s="1"/>
  <c r="P2" i="5" l="1"/>
  <c r="G6" i="6" l="1"/>
  <c r="A526" i="5" l="1"/>
  <c r="C526" i="5"/>
  <c r="E526" i="5"/>
  <c r="A527" i="5"/>
  <c r="C527" i="5"/>
  <c r="E527" i="5"/>
  <c r="A528" i="5"/>
  <c r="C528" i="5"/>
  <c r="E528" i="5"/>
  <c r="A529" i="5"/>
  <c r="C529" i="5"/>
  <c r="E529" i="5"/>
  <c r="A530" i="5"/>
  <c r="C530" i="5"/>
  <c r="E53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<sst xmlns="http://schemas.openxmlformats.org/spreadsheetml/2006/main" count="2385" uniqueCount="1129">
  <si>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</si>
  <si>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</si>
  <si>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</si>
  <si>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</si>
  <si>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</si>
  <si>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</si>
  <si>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</si>
  <si>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</si>
  <si>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</si>
  <si>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</si>
  <si>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</si>
  <si>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</si>
  <si>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</si>
  <si>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</si>
  <si>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</si>
  <si>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</si>
  <si>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</si>
  <si>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</si>
  <si>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</si>
  <si>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</si>
  <si>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</si>
  <si>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</si>
  <si>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</si>
  <si>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</si>
  <si>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</si>
  <si>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</si>
  <si>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</si>
  <si>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</si>
  <si>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</si>
  <si>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</si>
  <si>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</si>
  <si>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</si>
  <si>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</si>
  <si>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</si>
  <si>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</si>
  <si>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</si>
  <si>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</si>
  <si>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</si>
  <si>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</si>
  <si>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</si>
  <si>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</si>
  <si>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</si>
  <si>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</si>
  <si>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</si>
  <si>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</si>
  <si>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</si>
  <si>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</si>
  <si>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</si>
  <si>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</si>
  <si>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</si>
  <si>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</si>
  <si>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</si>
  <si>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</si>
  <si>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</si>
  <si>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</si>
  <si>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</si>
  <si>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</si>
  <si>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</si>
  <si>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</si>
  <si>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</si>
  <si>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</si>
  <si>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</si>
  <si>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</si>
  <si>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</si>
  <si>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</si>
  <si>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</si>
  <si>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</si>
  <si>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</si>
  <si>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</si>
  <si>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</si>
  <si>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</si>
  <si>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</si>
  <si>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</si>
  <si>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</si>
  <si>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</si>
  <si>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</si>
  <si>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</si>
  <si>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</si>
  <si>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</si>
  <si>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</si>
  <si>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</si>
  <si>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</si>
  <si>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</si>
  <si>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</si>
  <si>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</si>
  <si>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</si>
  <si>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</si>
  <si>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</si>
  <si>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</si>
  <si>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</si>
  <si>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</si>
  <si>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</si>
  <si>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</si>
  <si>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</si>
  <si>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</si>
  <si>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</si>
  <si>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</si>
  <si>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</si>
  <si>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</si>
  <si>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</si>
  <si>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</si>
  <si>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</si>
  <si>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</si>
  <si>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</si>
  <si>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</si>
  <si>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</si>
  <si>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</si>
  <si>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</si>
  <si>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</si>
  <si>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</si>
  <si>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</si>
  <si>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</si>
  <si>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</si>
  <si>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</si>
  <si>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</si>
  <si>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</si>
  <si>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</si>
  <si>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</si>
  <si>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</si>
  <si>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</si>
  <si>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</si>
  <si>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</si>
  <si>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</si>
  <si>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</si>
  <si>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</si>
  <si>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</si>
  <si>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</si>
  <si>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</si>
  <si>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</si>
  <si>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</si>
  <si>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</si>
  <si>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</si>
  <si>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</si>
  <si>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</si>
  <si>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</si>
  <si>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</si>
  <si>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</si>
  <si>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</si>
  <si>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</si>
  <si>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</si>
  <si>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</si>
  <si>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</si>
  <si>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</si>
  <si>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</si>
  <si>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</si>
  <si>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</si>
  <si>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</si>
  <si>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</si>
  <si>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</si>
  <si>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</si>
  <si>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</si>
  <si>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</si>
  <si>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</si>
  <si>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</si>
  <si>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</si>
  <si>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</si>
  <si>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</si>
  <si>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</si>
  <si>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</si>
  <si>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</si>
  <si>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</si>
  <si>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</si>
  <si>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</si>
  <si>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</si>
  <si>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</si>
  <si>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</si>
  <si>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</si>
  <si>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</si>
  <si>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</si>
  <si>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</si>
  <si>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</si>
  <si>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</si>
  <si>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</si>
  <si>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</si>
  <si>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</si>
  <si>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</si>
  <si>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</si>
  <si>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</si>
  <si>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</si>
  <si>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</si>
  <si>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</si>
  <si>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</si>
  <si>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</si>
  <si>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</si>
  <si>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</si>
  <si>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</si>
  <si>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</si>
  <si>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</si>
  <si>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</si>
  <si>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</si>
  <si>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</si>
  <si>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</si>
  <si>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</si>
  <si>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</si>
  <si>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</si>
  <si>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</si>
  <si>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</si>
  <si>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</si>
  <si>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</si>
  <si>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</si>
  <si>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</si>
  <si>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</si>
  <si>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</si>
  <si>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</si>
  <si>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</si>
  <si>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</si>
  <si>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</si>
  <si>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</si>
  <si>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</si>
  <si>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</si>
  <si>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</si>
  <si>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</si>
  <si>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</si>
  <si>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</si>
  <si>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</si>
  <si>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</si>
  <si>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</si>
  <si>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</si>
  <si>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</si>
  <si>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</si>
  <si>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</si>
  <si>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</si>
  <si>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</si>
  <si>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</si>
  <si>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</si>
  <si>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</si>
  <si>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</si>
  <si>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</si>
  <si>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</si>
  <si>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</si>
  <si>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</si>
  <si>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</si>
  <si>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</si>
  <si>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</si>
  <si>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</si>
  <si>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</si>
  <si>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</si>
  <si>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</si>
  <si>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</si>
  <si>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</si>
  <si>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</si>
  <si>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</si>
  <si>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</si>
  <si>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</si>
  <si>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</si>
  <si>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</si>
  <si>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</si>
  <si>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</si>
  <si>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</si>
  <si>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</si>
  <si>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</si>
  <si>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</si>
  <si>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</si>
  <si>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</si>
  <si>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</si>
  <si>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</si>
  <si>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</si>
  <si>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</si>
  <si>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</si>
  <si>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</si>
  <si>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</si>
  <si>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</si>
  <si>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</si>
  <si>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</si>
  <si>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</si>
  <si>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</si>
  <si>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</si>
  <si>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</si>
  <si>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</si>
  <si>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</si>
  <si>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</si>
  <si>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</si>
  <si>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</si>
  <si>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</si>
  <si>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</si>
  <si>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</si>
  <si>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</si>
  <si>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</si>
  <si>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</si>
  <si>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</si>
  <si>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</si>
  <si>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</si>
  <si>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</si>
  <si>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</si>
  <si>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</si>
  <si>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</si>
  <si>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</si>
  <si>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</si>
  <si>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</si>
  <si>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</si>
  <si>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</si>
  <si>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</si>
  <si>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</si>
  <si>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</si>
  <si>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</si>
  <si>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</si>
  <si>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</si>
  <si>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</si>
  <si>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</si>
  <si>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</si>
  <si>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</si>
  <si>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</si>
  <si>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</si>
  <si>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</si>
  <si>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</si>
  <si>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</si>
  <si>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</si>
  <si>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</si>
  <si>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</si>
  <si>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</si>
  <si>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</si>
  <si>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</si>
  <si>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</si>
  <si>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</si>
  <si>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</si>
  <si>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</si>
  <si>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</si>
  <si>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</si>
  <si>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</si>
  <si>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</si>
  <si>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</si>
  <si>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</si>
  <si>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</si>
  <si>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</si>
  <si>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</si>
  <si>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</si>
  <si>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</si>
  <si>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</si>
  <si>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</si>
  <si>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</si>
  <si>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</si>
  <si>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</si>
  <si>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</si>
  <si>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</si>
  <si>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</si>
  <si>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</si>
  <si>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</si>
  <si>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</si>
  <si>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</si>
  <si>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</si>
  <si>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</si>
  <si>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</si>
  <si>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</si>
  <si>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</si>
  <si>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</si>
  <si>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</si>
  <si>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</si>
  <si>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</si>
  <si>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</si>
  <si>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</si>
  <si>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</si>
  <si>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</si>
  <si>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</si>
  <si>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</si>
  <si>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</si>
  <si>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</si>
  <si>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</si>
  <si>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</si>
  <si>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</si>
  <si>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</si>
  <si>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</si>
  <si>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</si>
  <si>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</si>
  <si>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</si>
  <si>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</si>
  <si>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</si>
  <si>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</si>
  <si>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</si>
  <si>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</si>
  <si>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</si>
  <si>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</si>
  <si>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</si>
  <si>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</si>
  <si>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</si>
  <si>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</si>
  <si>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</si>
  <si>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</si>
  <si>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</si>
  <si>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</si>
  <si>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</si>
  <si>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</si>
  <si>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</si>
  <si>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</si>
  <si>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</si>
  <si>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</si>
  <si>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</si>
  <si>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</si>
  <si>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</si>
  <si>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</si>
  <si>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</si>
  <si>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</si>
  <si>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</si>
  <si>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</si>
  <si>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</si>
  <si>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</si>
  <si>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</si>
  <si>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</si>
  <si>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</si>
  <si>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</si>
  <si>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</si>
  <si>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</si>
  <si>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</si>
  <si>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</si>
  <si>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</si>
  <si>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</si>
  <si>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</si>
  <si>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</si>
  <si>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</si>
  <si>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</si>
  <si>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</si>
  <si>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</si>
  <si>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</si>
  <si>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</si>
  <si>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</si>
  <si>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</si>
  <si>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</si>
  <si>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</si>
  <si>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</si>
  <si>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</si>
  <si>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</si>
  <si>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</si>
  <si>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</si>
  <si>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</si>
  <si>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</si>
  <si>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</si>
  <si>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</si>
  <si>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</si>
  <si>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</si>
  <si>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</si>
  <si>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</si>
  <si>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</si>
  <si>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</si>
  <si>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</si>
  <si>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</si>
  <si>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</si>
  <si>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</si>
  <si>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</si>
  <si>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</si>
  <si>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</si>
  <si>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</si>
  <si>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</si>
  <si>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</si>
  <si>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</si>
  <si>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</si>
  <si>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</si>
  <si>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</si>
  <si>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</si>
  <si>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</si>
  <si>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</si>
  <si>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</si>
  <si>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</si>
  <si>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</si>
  <si>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</si>
  <si>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</si>
  <si>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</si>
  <si>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</si>
  <si>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</si>
  <si>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</si>
  <si>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</si>
  <si>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</si>
  <si>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</si>
  <si>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</si>
  <si>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</si>
  <si>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</si>
  <si>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</si>
  <si>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</si>
  <si>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</si>
  <si>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</si>
  <si>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</si>
  <si>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</si>
  <si>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</si>
  <si>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</si>
  <si>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</si>
  <si>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</si>
  <si>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</si>
  <si>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</si>
  <si>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</si>
  <si>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</si>
  <si>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</si>
  <si>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</si>
  <si>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</si>
  <si>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</si>
  <si>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</si>
  <si>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</si>
  <si>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</si>
  <si>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</si>
  <si>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</si>
  <si>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</si>
  <si>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</si>
  <si>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</si>
  <si>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</si>
  <si>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</si>
  <si>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</si>
  <si>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</si>
  <si>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</si>
  <si>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</si>
  <si>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</si>
  <si>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</si>
  <si>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</si>
  <si>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</si>
  <si>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</si>
  <si>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</si>
  <si>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</si>
  <si>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</si>
  <si>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</si>
  <si>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</si>
  <si>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</si>
  <si>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</si>
  <si>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</si>
  <si>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</si>
  <si>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</si>
  <si>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</si>
  <si>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</si>
  <si>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</si>
  <si>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</si>
  <si>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</si>
  <si>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</si>
  <si>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</si>
  <si>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</si>
  <si>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</si>
  <si>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</si>
  <si>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</si>
  <si>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</si>
  <si>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</si>
  <si>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</si>
  <si>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</si>
  <si>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</si>
  <si>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</si>
  <si>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</si>
  <si>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</si>
  <si>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</si>
  <si>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</si>
  <si>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</si>
  <si>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</si>
  <si>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</si>
  <si>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</si>
  <si>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</si>
  <si>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</si>
  <si>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</si>
  <si>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</si>
  <si>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</si>
  <si>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</si>
  <si>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</si>
  <si>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</si>
  <si>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</si>
  <si>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</si>
  <si>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</si>
  <si>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</si>
  <si>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</si>
  <si>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</si>
  <si>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</si>
  <si>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</si>
  <si>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</si>
  <si>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</si>
  <si>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</si>
  <si>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</si>
  <si>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</si>
  <si>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</si>
  <si>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</si>
  <si>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</si>
  <si>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</si>
  <si>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</si>
  <si>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</si>
  <si>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</si>
  <si>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</si>
  <si>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</si>
  <si>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</si>
  <si>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</si>
  <si>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</si>
  <si>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</si>
  <si>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</si>
  <si>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</si>
  <si>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</si>
  <si>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</si>
  <si>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</si>
  <si>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</si>
  <si>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</si>
  <si>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</si>
  <si>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</si>
  <si>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</si>
  <si>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</si>
  <si>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</si>
  <si>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</si>
  <si>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</si>
  <si>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</si>
  <si>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</si>
  <si>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</si>
  <si>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</si>
  <si>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</si>
  <si>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</si>
  <si>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</si>
  <si>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</si>
  <si>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</si>
  <si>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</si>
  <si>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</si>
  <si>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</si>
  <si>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</si>
  <si>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</si>
  <si>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</si>
  <si>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</si>
  <si>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</si>
  <si>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</si>
  <si>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</si>
  <si>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</si>
  <si>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</si>
  <si>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</si>
  <si>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</si>
  <si>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</si>
  <si>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</si>
  <si>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</si>
  <si>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</si>
  <si>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</si>
  <si>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</si>
  <si>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</si>
  <si>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</si>
  <si>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</si>
  <si>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</si>
  <si>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</si>
  <si>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</si>
  <si>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</si>
  <si>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</si>
  <si>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</si>
  <si>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</si>
  <si>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</si>
  <si>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</si>
  <si>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</si>
  <si>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</si>
  <si>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</si>
  <si>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</si>
  <si>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</si>
  <si>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</si>
  <si>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</si>
  <si>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</si>
  <si>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</si>
  <si>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</si>
  <si>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</si>
  <si>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</si>
  <si>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</si>
  <si>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</si>
  <si>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</si>
  <si>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</si>
  <si>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</si>
  <si>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</si>
  <si>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</si>
  <si>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</si>
  <si>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</si>
  <si>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</si>
  <si>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</si>
  <si>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</si>
  <si>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</si>
  <si>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</si>
  <si>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</si>
  <si>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</si>
  <si>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</si>
  <si>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</si>
  <si>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</si>
  <si>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</si>
  <si>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</si>
  <si>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</si>
  <si>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</si>
  <si>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</si>
  <si>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</si>
  <si>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</si>
  <si>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</si>
  <si>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</si>
  <si>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</si>
  <si>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</si>
  <si>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</si>
  <si>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</si>
  <si>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</si>
  <si>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</si>
  <si>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</si>
  <si>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</si>
  <si>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</si>
  <si>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</si>
  <si>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</si>
  <si>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</si>
  <si>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</si>
  <si>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</si>
  <si>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</si>
  <si>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</si>
  <si>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</si>
  <si>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</si>
  <si>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</si>
  <si>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</si>
  <si>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</si>
  <si>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</si>
  <si>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</si>
  <si>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</si>
  <si>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</si>
  <si>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</si>
  <si>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</si>
  <si>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</si>
  <si>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</si>
  <si>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</si>
  <si>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</si>
  <si>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</si>
  <si>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</si>
  <si>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</si>
  <si>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</si>
  <si>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</si>
  <si>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</si>
  <si>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</si>
  <si>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</si>
  <si>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</si>
  <si>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</si>
  <si>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</si>
  <si>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</si>
  <si>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</si>
  <si>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</si>
  <si>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</si>
  <si>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</si>
  <si>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</si>
  <si>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</si>
  <si>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</si>
  <si>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</si>
  <si>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</si>
  <si>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</si>
  <si>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</si>
  <si>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</si>
  <si>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</si>
  <si>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</si>
  <si>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</si>
  <si>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</si>
  <si>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</si>
  <si>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</si>
  <si>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</si>
  <si>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</si>
  <si>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</si>
  <si>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</si>
  <si>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</si>
  <si>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</si>
  <si>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</si>
  <si>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</si>
  <si>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</si>
  <si>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</si>
  <si>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</si>
  <si>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</si>
  <si>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</si>
  <si>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</si>
  <si>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</si>
  <si>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</si>
  <si>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</si>
  <si>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</si>
  <si>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</si>
  <si>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</si>
  <si>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</si>
  <si>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</si>
  <si>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</si>
  <si>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</si>
  <si>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</si>
  <si>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</si>
  <si>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</si>
  <si>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</si>
  <si>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</si>
  <si>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</si>
  <si>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</si>
  <si>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</si>
  <si>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</si>
  <si>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</si>
  <si>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</si>
  <si>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</si>
  <si>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</si>
  <si>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</si>
  <si>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</si>
  <si>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</si>
  <si>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</si>
  <si>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</si>
  <si>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</si>
  <si>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</si>
  <si>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</si>
  <si>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</si>
  <si>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</si>
  <si>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</si>
  <si>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</si>
  <si>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</si>
  <si>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</si>
  <si>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</si>
  <si>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</si>
  <si>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</si>
  <si>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</si>
  <si>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</si>
  <si>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</si>
  <si>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</si>
  <si>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</si>
  <si>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</si>
  <si>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</si>
  <si>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</si>
  <si>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</si>
  <si>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</si>
  <si>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</si>
  <si>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</si>
  <si>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</si>
  <si>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</si>
  <si>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</si>
  <si>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</si>
  <si>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</si>
  <si>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</si>
  <si>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</si>
  <si>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</si>
  <si>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</si>
  <si>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</si>
  <si>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</si>
  <si>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</si>
  <si>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</si>
  <si>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</si>
  <si>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</si>
  <si>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</si>
  <si>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</si>
  <si>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</si>
  <si>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</si>
  <si>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</si>
  <si>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</si>
  <si>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</si>
  <si>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</si>
  <si>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</si>
  <si>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</si>
  <si>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</si>
  <si>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</si>
  <si>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</si>
  <si>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</si>
  <si>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</si>
  <si>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</si>
  <si>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</si>
  <si>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</si>
  <si>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</si>
  <si>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</si>
  <si>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</si>
  <si>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</si>
  <si>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</si>
  <si>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</si>
  <si>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</si>
  <si>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</si>
  <si>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</si>
  <si>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</si>
  <si>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</si>
  <si>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</si>
  <si>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</si>
  <si>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</si>
  <si>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</si>
  <si>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</si>
  <si>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</si>
  <si>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</si>
  <si>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</si>
  <si>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</si>
  <si>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</si>
  <si>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</si>
  <si>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</si>
  <si>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</si>
  <si>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</si>
  <si>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</si>
  <si>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</si>
  <si>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</si>
  <si>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</si>
  <si>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</si>
  <si>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</si>
  <si>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</si>
  <si>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</si>
  <si>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</si>
  <si>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</si>
  <si>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</si>
  <si>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</si>
  <si>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</si>
  <si>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</si>
  <si>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</si>
  <si>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</si>
  <si>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</si>
  <si>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</si>
  <si>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</si>
  <si>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</si>
  <si>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</si>
  <si>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</si>
  <si>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</si>
  <si>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</si>
  <si>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</si>
  <si>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</si>
  <si>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</si>
  <si>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</si>
  <si>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</si>
  <si>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</si>
  <si>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</si>
  <si>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</si>
  <si>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</si>
  <si>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</si>
  <si>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</si>
  <si>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</si>
  <si>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</si>
  <si>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</si>
  <si>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</si>
  <si>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</si>
  <si>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</si>
  <si>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</si>
  <si>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</si>
  <si>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</si>
  <si>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</si>
  <si>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</si>
  <si>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</si>
  <si>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</si>
  <si>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</si>
  <si>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</si>
  <si>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</si>
  <si>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</si>
  <si>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</si>
  <si>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</si>
  <si>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</si>
  <si>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</si>
  <si>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</si>
  <si>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</si>
  <si>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</si>
  <si>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</si>
  <si>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</si>
  <si>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</si>
  <si>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</si>
  <si>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</si>
  <si>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</si>
  <si>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</si>
  <si>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</si>
  <si>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</si>
  <si>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</si>
  <si>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</si>
  <si>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</si>
  <si>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</si>
  <si>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</si>
  <si>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</si>
  <si>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</si>
  <si>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</si>
  <si>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</si>
  <si>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</si>
  <si>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</si>
  <si>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</si>
  <si>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</si>
  <si>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</si>
  <si>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</si>
  <si>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</si>
  <si>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</si>
  <si>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</si>
  <si>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</si>
  <si>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</si>
  <si>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</si>
  <si>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</si>
  <si>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</si>
  <si>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</si>
  <si>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</si>
  <si>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</si>
  <si>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</si>
  <si>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</si>
  <si>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</si>
  <si>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</si>
  <si>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</si>
  <si>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</si>
  <si>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</si>
  <si>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</si>
  <si>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</si>
  <si>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</si>
  <si>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</si>
  <si>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</si>
  <si>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</si>
  <si>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</si>
  <si>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</si>
  <si>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</si>
  <si>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</si>
  <si>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</si>
  <si>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</si>
  <si>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</si>
  <si>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</si>
  <si>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</si>
  <si>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</si>
  <si>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</si>
  <si>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</si>
  <si>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</si>
  <si>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</si>
  <si>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</si>
  <si>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</si>
  <si>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</si>
  <si>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</si>
  <si>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</si>
  <si>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</si>
  <si>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</si>
  <si>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</si>
  <si>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</si>
  <si>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</si>
  <si>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</si>
  <si>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</si>
  <si>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</si>
  <si>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</si>
  <si>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</si>
  <si>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</si>
  <si>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</si>
  <si>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</si>
  <si>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</si>
  <si>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</si>
  <si>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</si>
  <si>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</si>
  <si>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</si>
  <si>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</si>
  <si>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</si>
  <si>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</si>
  <si>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</si>
  <si>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</si>
  <si>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</si>
  <si>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</si>
  <si>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</si>
  <si>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</si>
  <si>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</si>
  <si>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</si>
  <si>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</si>
  <si>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</si>
  <si>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</si>
  <si>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</si>
  <si>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</si>
  <si>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</si>
  <si>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</si>
  <si>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</si>
  <si>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</si>
  <si>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</si>
  <si>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</si>
  <si>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</si>
  <si>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</si>
  <si>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</si>
  <si>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</si>
  <si>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</si>
  <si>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</si>
  <si>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</si>
  <si>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</si>
  <si>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</si>
  <si>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</si>
  <si>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</si>
  <si>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</si>
  <si>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</si>
  <si>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</si>
  <si>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</si>
  <si>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</si>
  <si>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</si>
  <si>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</si>
  <si>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</si>
  <si>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</si>
  <si>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</si>
  <si>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</si>
  <si>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</si>
  <si>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</si>
  <si>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</si>
  <si>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</si>
  <si>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</si>
  <si>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</si>
  <si>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</si>
  <si>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</si>
  <si>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</si>
  <si>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</si>
  <si>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</si>
  <si>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</si>
  <si>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</si>
  <si>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</si>
  <si>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</si>
  <si>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</si>
  <si>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</si>
  <si>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</si>
  <si>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</si>
  <si>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</si>
  <si>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</si>
  <si>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</si>
  <si>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</si>
  <si>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</si>
  <si>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</si>
  <si>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</si>
  <si>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</si>
  <si>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</si>
  <si>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</si>
  <si>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</si>
  <si>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</si>
  <si>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</si>
  <si>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</si>
  <si>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</si>
  <si>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</si>
  <si>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</si>
  <si>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</si>
  <si>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</si>
  <si>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</si>
  <si>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</si>
  <si>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</si>
  <si>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</si>
  <si>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</si>
  <si>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</si>
  <si>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</si>
  <si>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</si>
  <si>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</si>
  <si>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</si>
  <si>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</si>
  <si>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</si>
  <si>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</si>
  <si>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</si>
  <si>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</si>
  <si>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</si>
  <si>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</si>
  <si>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</si>
  <si>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</si>
  <si>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</si>
  <si>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</si>
  <si>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</si>
  <si>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</si>
  <si>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</si>
  <si>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</si>
  <si>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</si>
  <si>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</si>
  <si>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</si>
  <si>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</si>
  <si>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</si>
  <si>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</si>
  <si>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</si>
  <si>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</si>
  <si>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</si>
  <si>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</si>
  <si>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</si>
  <si>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</si>
  <si>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</si>
  <si>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</si>
  <si>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</si>
  <si>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</si>
  <si>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</si>
  <si>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</si>
  <si>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</si>
  <si>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</si>
  <si>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</si>
  <si>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LP_AutoSideSteampunkRobot</t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</si>
  <si>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</si>
  <si>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</si>
  <si>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</si>
  <si>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</si>
  <si>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AutoSideAttack</t>
    <phoneticPr fontId="1" type="noConversion"/>
  </si>
  <si>
    <t>SideHitObjectInfo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</si>
</sst>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11"/>
  <sheetViews>
    <sheetView workbookViewId="0">
      <pane ySplit="1" topLeftCell="A52" activePane="bottomLeft" state="frozen"/>
      <selection pane="bottomLeft" activeCell="B69" sqref="B69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8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9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1122</v>
      </c>
      <c r="B69" s="10" t="s">
        <v>1123</v>
      </c>
      <c r="C69" s="6">
        <f t="shared" ca="1" si="26"/>
        <v>92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451</v>
      </c>
      <c r="B70" s="10" t="s">
        <v>25</v>
      </c>
      <c r="C70" s="6">
        <f t="shared" ref="C70:C131" ca="1" si="27">VLOOKUP(B70,OFFSET(INDIRECT("$A:$B"),0,MATCH(B$1&amp;"_Verify",INDIRECT("$1:$1"),0)-1),2,0)</f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1048</v>
      </c>
      <c r="B71" s="10" t="s">
        <v>1044</v>
      </c>
      <c r="C71" s="6">
        <f t="shared" ref="C71" ca="1" si="28">VLOOKUP(B71,OFFSET(INDIRECT("$A:$B"),0,MATCH(B$1&amp;"_Verify",INDIRECT("$1:$1"),0)-1),2,0)</f>
        <v>45</v>
      </c>
      <c r="F71" t="s">
        <v>744</v>
      </c>
      <c r="G71">
        <v>77</v>
      </c>
      <c r="H71">
        <v>1</v>
      </c>
    </row>
    <row r="72" spans="1:8" x14ac:dyDescent="0.3">
      <c r="A72" s="10" t="s">
        <v>452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453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454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965</v>
      </c>
      <c r="B75" s="10" t="s">
        <v>969</v>
      </c>
      <c r="C75" s="6">
        <f t="shared" ca="1" si="27"/>
        <v>26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1100</v>
      </c>
      <c r="B76" s="10" t="s">
        <v>1096</v>
      </c>
      <c r="C76" s="6">
        <f t="shared" ca="1" si="27"/>
        <v>91</v>
      </c>
      <c r="F76" t="s">
        <v>916</v>
      </c>
      <c r="G76">
        <v>82</v>
      </c>
      <c r="H76">
        <v>1</v>
      </c>
    </row>
    <row r="77" spans="1:8" x14ac:dyDescent="0.3">
      <c r="A77" s="10" t="s">
        <v>1110</v>
      </c>
      <c r="B77" s="10" t="s">
        <v>268</v>
      </c>
      <c r="C77" s="6">
        <f t="shared" ca="1" si="27"/>
        <v>14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1106</v>
      </c>
      <c r="B78" s="10" t="s">
        <v>25</v>
      </c>
      <c r="C78" s="6">
        <f t="shared" ref="C78" ca="1" si="29">VLOOKUP(B78,OFFSET(INDIRECT("$A:$B"),0,MATCH(B$1&amp;"_Verify",INDIRECT("$1:$1"),0)-1),2,0)</f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1104</v>
      </c>
      <c r="B79" s="10" t="s">
        <v>25</v>
      </c>
      <c r="C79" s="6">
        <f t="shared" ca="1" si="27"/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455</v>
      </c>
      <c r="B80" s="10" t="s">
        <v>25</v>
      </c>
      <c r="C80" s="6">
        <f t="shared" ref="C80" ca="1" si="30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1015</v>
      </c>
      <c r="B81" s="10" t="s">
        <v>1011</v>
      </c>
      <c r="C81" s="6">
        <f t="shared" ref="C81" ca="1" si="31">VLOOKUP(B81,OFFSET(INDIRECT("$A:$B"),0,MATCH(B$1&amp;"_Verify",INDIRECT("$1:$1"),0)-1),2,0)</f>
        <v>87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456</v>
      </c>
      <c r="B82" s="10" t="s">
        <v>25</v>
      </c>
      <c r="C82" s="6">
        <f t="shared" ca="1" si="27"/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1009</v>
      </c>
      <c r="B83" s="10" t="s">
        <v>416</v>
      </c>
      <c r="C83" s="6">
        <f t="shared" ca="1" si="27"/>
        <v>63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652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653</v>
      </c>
      <c r="B85" s="10" t="s">
        <v>25</v>
      </c>
      <c r="C85" s="6">
        <f t="shared" ref="C85" ca="1" si="32">VLOOKUP(B85,OFFSET(INDIRECT("$A:$B"),0,MATCH(B$1&amp;"_Verify",INDIRECT("$1:$1"),0)-1),2,0)</f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1061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  <c r="F86" t="s">
        <v>1124</v>
      </c>
      <c r="G86">
        <v>92</v>
      </c>
      <c r="H86">
        <v>1</v>
      </c>
    </row>
    <row r="87" spans="1:8" x14ac:dyDescent="0.3">
      <c r="A87" s="10" t="s">
        <v>457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670</v>
      </c>
      <c r="B88" s="10" t="s">
        <v>338</v>
      </c>
      <c r="C88" s="6">
        <f t="shared" ref="C88:C90" ca="1" si="34">VLOOKUP(B88,OFFSET(INDIRECT("$A:$B"),0,MATCH(B$1&amp;"_Verify",INDIRECT("$1:$1"),0)-1),2,0)</f>
        <v>21</v>
      </c>
      <c r="F88"/>
      <c r="G88"/>
      <c r="H88"/>
    </row>
    <row r="89" spans="1:8" x14ac:dyDescent="0.3">
      <c r="A89" s="10" t="s">
        <v>669</v>
      </c>
      <c r="B89" s="10" t="s">
        <v>25</v>
      </c>
      <c r="C89" s="6">
        <f t="shared" ca="1" si="34"/>
        <v>2</v>
      </c>
      <c r="D89" s="10"/>
    </row>
    <row r="90" spans="1:8" x14ac:dyDescent="0.3">
      <c r="A90" s="10" t="s">
        <v>1006</v>
      </c>
      <c r="B90" s="10" t="s">
        <v>926</v>
      </c>
      <c r="C90" s="6">
        <f t="shared" ca="1" si="34"/>
        <v>23</v>
      </c>
      <c r="D90" s="10"/>
    </row>
    <row r="91" spans="1:8" x14ac:dyDescent="0.3">
      <c r="A91" s="10" t="s">
        <v>458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685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459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661</v>
      </c>
      <c r="B94" s="10" t="s">
        <v>182</v>
      </c>
      <c r="C94" s="6">
        <f t="shared" ca="1" si="27"/>
        <v>33</v>
      </c>
      <c r="D94" s="10"/>
    </row>
    <row r="95" spans="1:8" x14ac:dyDescent="0.3">
      <c r="A95" s="10" t="s">
        <v>460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461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682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462</v>
      </c>
      <c r="B98" s="10" t="s">
        <v>25</v>
      </c>
      <c r="C98" s="6">
        <f t="shared" ref="C98:C103" ca="1" si="35">VLOOKUP(B98,OFFSET(INDIRECT("$A:$B"),0,MATCH(B$1&amp;"_Verify",INDIRECT("$1:$1"),0)-1),2,0)</f>
        <v>2</v>
      </c>
      <c r="D98" s="10"/>
    </row>
    <row r="99" spans="1:8" x14ac:dyDescent="0.3">
      <c r="A99" s="10" t="s">
        <v>683</v>
      </c>
      <c r="B99" s="10" t="s">
        <v>775</v>
      </c>
      <c r="C99" s="6">
        <f t="shared" ca="1" si="35"/>
        <v>25</v>
      </c>
      <c r="D99" s="10"/>
    </row>
    <row r="100" spans="1:8" x14ac:dyDescent="0.3">
      <c r="A100" s="10" t="s">
        <v>1116</v>
      </c>
      <c r="B100" s="10" t="s">
        <v>1121</v>
      </c>
      <c r="C100" s="6">
        <f t="shared" ca="1" si="35"/>
        <v>21</v>
      </c>
      <c r="D100" s="10"/>
    </row>
    <row r="101" spans="1:8" x14ac:dyDescent="0.3">
      <c r="A101" s="10" t="s">
        <v>1114</v>
      </c>
      <c r="B101" s="10" t="s">
        <v>1050</v>
      </c>
      <c r="C101" s="6">
        <f t="shared" ca="1" si="35"/>
        <v>89</v>
      </c>
      <c r="D101" s="10"/>
    </row>
    <row r="102" spans="1:8" s="10" customFormat="1" x14ac:dyDescent="0.3">
      <c r="A102" s="10" t="s">
        <v>1111</v>
      </c>
      <c r="B102" s="10" t="s">
        <v>25</v>
      </c>
      <c r="C102" s="6">
        <f t="shared" ca="1" si="35"/>
        <v>2</v>
      </c>
    </row>
    <row r="103" spans="1:8" x14ac:dyDescent="0.3">
      <c r="A103" s="10" t="s">
        <v>1119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717</v>
      </c>
      <c r="B104" s="10" t="s">
        <v>25</v>
      </c>
      <c r="C104" s="6">
        <f t="shared" ca="1" si="27"/>
        <v>2</v>
      </c>
      <c r="D104" s="10"/>
    </row>
    <row r="105" spans="1:8" x14ac:dyDescent="0.3">
      <c r="A105" s="10" t="s">
        <v>673</v>
      </c>
      <c r="B105" s="10" t="s">
        <v>926</v>
      </c>
      <c r="C105" s="6">
        <f t="shared" ref="C105:C106" ca="1" si="36">VLOOKUP(B105,OFFSET(INDIRECT("$A:$B"),0,MATCH(B$1&amp;"_Verify",INDIRECT("$1:$1"),0)-1),2,0)</f>
        <v>23</v>
      </c>
      <c r="D105" s="10"/>
    </row>
    <row r="106" spans="1:8" x14ac:dyDescent="0.3">
      <c r="A106" s="10" t="s">
        <v>463</v>
      </c>
      <c r="B106" s="10" t="s">
        <v>25</v>
      </c>
      <c r="C106" s="6">
        <f t="shared" ca="1" si="36"/>
        <v>2</v>
      </c>
      <c r="D106" s="10"/>
    </row>
    <row r="107" spans="1:8" x14ac:dyDescent="0.3">
      <c r="A107" s="10" t="s">
        <v>800</v>
      </c>
      <c r="B107" s="10" t="s">
        <v>791</v>
      </c>
      <c r="C107" s="6">
        <f t="shared" ref="C107:C110" ca="1" si="37">VLOOKUP(B107,OFFSET(INDIRECT("$A:$B"),0,MATCH(B$1&amp;"_Verify",INDIRECT("$1:$1"),0)-1),2,0)</f>
        <v>28</v>
      </c>
      <c r="D107" s="10"/>
    </row>
    <row r="108" spans="1:8" x14ac:dyDescent="0.3">
      <c r="A108" s="10" t="s">
        <v>1054</v>
      </c>
      <c r="B108" s="10" t="s">
        <v>168</v>
      </c>
      <c r="C108" s="6">
        <f t="shared" ca="1" si="37"/>
        <v>52</v>
      </c>
      <c r="D108" s="10"/>
    </row>
    <row r="109" spans="1:8" x14ac:dyDescent="0.3">
      <c r="A109" s="10" t="s">
        <v>1056</v>
      </c>
      <c r="B109" s="10" t="s">
        <v>1050</v>
      </c>
      <c r="C109" s="6">
        <f t="shared" ca="1" si="37"/>
        <v>89</v>
      </c>
      <c r="D109" s="10"/>
    </row>
    <row r="110" spans="1:8" x14ac:dyDescent="0.3">
      <c r="A110" s="10" t="s">
        <v>1058</v>
      </c>
      <c r="B110" s="10" t="s">
        <v>54</v>
      </c>
      <c r="C110" s="6">
        <f t="shared" ca="1" si="37"/>
        <v>8</v>
      </c>
      <c r="D110" s="10"/>
    </row>
    <row r="111" spans="1:8" x14ac:dyDescent="0.3">
      <c r="A111" s="10" t="s">
        <v>464</v>
      </c>
      <c r="B111" s="10" t="s">
        <v>25</v>
      </c>
      <c r="C111" s="6">
        <f t="shared" ca="1" si="27"/>
        <v>2</v>
      </c>
      <c r="D111" s="10"/>
    </row>
    <row r="112" spans="1:8" s="10" customFormat="1" x14ac:dyDescent="0.3">
      <c r="A112" s="10" t="s">
        <v>681</v>
      </c>
      <c r="B112" s="10" t="s">
        <v>170</v>
      </c>
      <c r="C112" s="6">
        <f t="shared" ca="1" si="27"/>
        <v>56</v>
      </c>
      <c r="F112"/>
      <c r="G112"/>
      <c r="H112"/>
    </row>
    <row r="113" spans="1:8" s="10" customFormat="1" x14ac:dyDescent="0.3">
      <c r="A113" s="10" t="s">
        <v>787</v>
      </c>
      <c r="B113" s="10" t="s">
        <v>186</v>
      </c>
      <c r="C113" s="6">
        <f t="shared" ca="1" si="27"/>
        <v>35</v>
      </c>
    </row>
    <row r="114" spans="1:8" s="10" customFormat="1" x14ac:dyDescent="0.3">
      <c r="A114" s="10" t="s">
        <v>786</v>
      </c>
      <c r="B114" s="10" t="s">
        <v>781</v>
      </c>
      <c r="C114" s="6">
        <f t="shared" ref="C114" ca="1" si="38">VLOOKUP(B114,OFFSET(INDIRECT("$A:$B"),0,MATCH(B$1&amp;"_Verify",INDIRECT("$1:$1"),0)-1),2,0)</f>
        <v>32</v>
      </c>
    </row>
    <row r="115" spans="1:8" s="10" customFormat="1" x14ac:dyDescent="0.3">
      <c r="A115" s="10" t="s">
        <v>465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707</v>
      </c>
      <c r="B116" s="10" t="s">
        <v>25</v>
      </c>
      <c r="C116" s="6">
        <f t="shared" ref="C116" ca="1" si="39">VLOOKUP(B116,OFFSET(INDIRECT("$A:$B"),0,MATCH(B$1&amp;"_Verify",INDIRECT("$1:$1"),0)-1),2,0)</f>
        <v>2</v>
      </c>
    </row>
    <row r="117" spans="1:8" x14ac:dyDescent="0.3">
      <c r="A117" s="10" t="s">
        <v>701</v>
      </c>
      <c r="B117" s="10" t="s">
        <v>695</v>
      </c>
      <c r="C117" s="6">
        <f t="shared" ref="C117:C118" ca="1" si="40">VLOOKUP(B117,OFFSET(INDIRECT("$A:$B"),0,MATCH(B$1&amp;"_Verify",INDIRECT("$1:$1"),0)-1),2,0)</f>
        <v>74</v>
      </c>
      <c r="D117" s="10"/>
    </row>
    <row r="118" spans="1:8" x14ac:dyDescent="0.3">
      <c r="A118" s="10" t="s">
        <v>1069</v>
      </c>
      <c r="B118" s="10" t="s">
        <v>25</v>
      </c>
      <c r="C118" s="6">
        <f t="shared" ca="1" si="40"/>
        <v>2</v>
      </c>
      <c r="D118" s="10"/>
    </row>
    <row r="119" spans="1:8" s="10" customFormat="1" x14ac:dyDescent="0.3">
      <c r="A119" s="10" t="s">
        <v>466</v>
      </c>
      <c r="B119" s="10" t="s">
        <v>25</v>
      </c>
      <c r="C119" s="6">
        <f t="shared" ca="1" si="27"/>
        <v>2</v>
      </c>
    </row>
    <row r="120" spans="1:8" x14ac:dyDescent="0.3">
      <c r="A120" s="10" t="s">
        <v>1066</v>
      </c>
      <c r="B120" s="10" t="s">
        <v>25</v>
      </c>
      <c r="C120" s="6">
        <f t="shared" ref="C120" ca="1" si="41">VLOOKUP(B120,OFFSET(INDIRECT("$A:$B"),0,MATCH(B$1&amp;"_Verify",INDIRECT("$1:$1"),0)-1),2,0)</f>
        <v>2</v>
      </c>
      <c r="D120" s="10"/>
    </row>
    <row r="121" spans="1:8" x14ac:dyDescent="0.3">
      <c r="A121" s="10" t="s">
        <v>675</v>
      </c>
      <c r="B121" s="10" t="s">
        <v>25</v>
      </c>
      <c r="C121" s="6">
        <f t="shared" ref="C121" ca="1" si="42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467</v>
      </c>
      <c r="B122" s="10" t="s">
        <v>25</v>
      </c>
      <c r="C122" s="6">
        <f t="shared" ca="1" si="27"/>
        <v>2</v>
      </c>
      <c r="D122" s="10"/>
      <c r="F122" s="10"/>
      <c r="G122" s="10"/>
      <c r="H122" s="10"/>
    </row>
    <row r="123" spans="1:8" s="10" customFormat="1" x14ac:dyDescent="0.3">
      <c r="A123" s="10" t="s">
        <v>676</v>
      </c>
      <c r="B123" s="10" t="s">
        <v>411</v>
      </c>
      <c r="C123" s="6">
        <f t="shared" ca="1" si="27"/>
        <v>43</v>
      </c>
    </row>
    <row r="124" spans="1:8" s="10" customFormat="1" x14ac:dyDescent="0.3">
      <c r="A124" s="10" t="s">
        <v>1113</v>
      </c>
      <c r="B124" s="10" t="s">
        <v>338</v>
      </c>
      <c r="C124" s="6">
        <f t="shared" ca="1" si="27"/>
        <v>21</v>
      </c>
    </row>
    <row r="125" spans="1:8" x14ac:dyDescent="0.3">
      <c r="A125" s="10" t="s">
        <v>649</v>
      </c>
      <c r="B125" s="10" t="s">
        <v>25</v>
      </c>
      <c r="C125" s="6">
        <f t="shared" ref="C125" ca="1" si="43">VLOOKUP(B125,OFFSET(INDIRECT("$A:$B"),0,MATCH(B$1&amp;"_Verify",INDIRECT("$1:$1"),0)-1),2,0)</f>
        <v>2</v>
      </c>
      <c r="D125" s="10"/>
    </row>
    <row r="126" spans="1:8" s="10" customFormat="1" x14ac:dyDescent="0.3">
      <c r="A126" s="10" t="s">
        <v>468</v>
      </c>
      <c r="B126" s="10" t="s">
        <v>644</v>
      </c>
      <c r="C126" s="6">
        <f t="shared" ca="1" si="27"/>
        <v>73</v>
      </c>
    </row>
    <row r="127" spans="1:8" s="10" customFormat="1" x14ac:dyDescent="0.3">
      <c r="A127" s="10" t="s">
        <v>967</v>
      </c>
      <c r="B127" s="10" t="s">
        <v>170</v>
      </c>
      <c r="C127" s="6">
        <f t="shared" ca="1" si="27"/>
        <v>56</v>
      </c>
    </row>
    <row r="128" spans="1:8" s="10" customFormat="1" x14ac:dyDescent="0.3">
      <c r="A128" s="10" t="s">
        <v>1063</v>
      </c>
      <c r="B128" s="10" t="s">
        <v>25</v>
      </c>
      <c r="C128" s="6">
        <f t="shared" ca="1" si="27"/>
        <v>2</v>
      </c>
    </row>
    <row r="129" spans="1:8" x14ac:dyDescent="0.3">
      <c r="A129" s="10" t="s">
        <v>469</v>
      </c>
      <c r="B129" s="10" t="s">
        <v>25</v>
      </c>
      <c r="C129" s="6">
        <f t="shared" ca="1" si="27"/>
        <v>2</v>
      </c>
      <c r="D129" s="10"/>
    </row>
    <row r="130" spans="1:8" x14ac:dyDescent="0.3">
      <c r="A130" s="10" t="s">
        <v>1068</v>
      </c>
      <c r="B130" s="10" t="s">
        <v>338</v>
      </c>
      <c r="C130" s="6">
        <f t="shared" ca="1" si="27"/>
        <v>21</v>
      </c>
      <c r="D130" s="10"/>
    </row>
    <row r="131" spans="1:8" x14ac:dyDescent="0.3">
      <c r="A131" s="10" t="s">
        <v>1094</v>
      </c>
      <c r="B131" s="10" t="s">
        <v>54</v>
      </c>
      <c r="C131" s="6">
        <f t="shared" ca="1" si="27"/>
        <v>8</v>
      </c>
      <c r="D131" s="10"/>
    </row>
    <row r="132" spans="1:8" x14ac:dyDescent="0.3">
      <c r="A132" s="10" t="s">
        <v>471</v>
      </c>
      <c r="B132" s="10" t="s">
        <v>25</v>
      </c>
      <c r="C132" s="6">
        <f t="shared" ref="C132:C133" ca="1" si="44">VLOOKUP(B132,OFFSET(INDIRECT("$A:$B"),0,MATCH(B$1&amp;"_Verify",INDIRECT("$1:$1"),0)-1),2,0)</f>
        <v>2</v>
      </c>
      <c r="D132" s="10"/>
    </row>
    <row r="133" spans="1:8" x14ac:dyDescent="0.3">
      <c r="A133" s="10" t="s">
        <v>1087</v>
      </c>
      <c r="B133" s="10" t="s">
        <v>1093</v>
      </c>
      <c r="C133" s="6">
        <f t="shared" ca="1" si="44"/>
        <v>90</v>
      </c>
      <c r="D133" s="10"/>
    </row>
    <row r="134" spans="1:8" x14ac:dyDescent="0.3">
      <c r="A134" s="10" t="s">
        <v>1089</v>
      </c>
      <c r="B134" s="10" t="s">
        <v>21</v>
      </c>
      <c r="C134" s="6">
        <f t="shared" ref="C134" ca="1" si="45">VLOOKUP(B134,OFFSET(INDIRECT("$A:$B"),0,MATCH(B$1&amp;"_Verify",INDIRECT("$1:$1"),0)-1),2,0)</f>
        <v>7</v>
      </c>
      <c r="D134" s="10"/>
    </row>
    <row r="135" spans="1:8" x14ac:dyDescent="0.3">
      <c r="A135" s="10" t="s">
        <v>678</v>
      </c>
      <c r="B135" s="10" t="s">
        <v>25</v>
      </c>
      <c r="C135" s="6">
        <f t="shared" ref="C135:C139" ca="1" si="46">VLOOKUP(B135,OFFSET(INDIRECT("$A:$B"),0,MATCH(B$1&amp;"_Verify",INDIRECT("$1:$1"),0)-1),2,0)</f>
        <v>2</v>
      </c>
      <c r="D135" s="10"/>
    </row>
    <row r="136" spans="1:8" s="10" customFormat="1" x14ac:dyDescent="0.3">
      <c r="A136" s="10" t="s">
        <v>1082</v>
      </c>
      <c r="B136" s="10" t="s">
        <v>926</v>
      </c>
      <c r="C136" s="6">
        <f t="shared" ca="1" si="46"/>
        <v>23</v>
      </c>
      <c r="F136"/>
      <c r="G136"/>
      <c r="H136"/>
    </row>
    <row r="137" spans="1:8" s="10" customFormat="1" x14ac:dyDescent="0.3">
      <c r="A137" s="10" t="s">
        <v>1083</v>
      </c>
      <c r="B137" s="10" t="s">
        <v>338</v>
      </c>
      <c r="C137" s="6">
        <f t="shared" ca="1" si="46"/>
        <v>21</v>
      </c>
      <c r="F137"/>
      <c r="G137"/>
      <c r="H137"/>
    </row>
    <row r="138" spans="1:8" s="10" customFormat="1" x14ac:dyDescent="0.3">
      <c r="A138" s="10" t="s">
        <v>1084</v>
      </c>
      <c r="B138" s="10" t="s">
        <v>25</v>
      </c>
      <c r="C138" s="6">
        <f t="shared" ca="1" si="46"/>
        <v>2</v>
      </c>
    </row>
    <row r="139" spans="1:8" s="10" customFormat="1" x14ac:dyDescent="0.3">
      <c r="A139" s="10" t="s">
        <v>117</v>
      </c>
      <c r="B139" s="10" t="s">
        <v>13</v>
      </c>
      <c r="C139" s="6">
        <f t="shared" ca="1" si="46"/>
        <v>2</v>
      </c>
    </row>
    <row r="140" spans="1:8" s="10" customFormat="1" x14ac:dyDescent="0.3">
      <c r="A140" s="10" t="s">
        <v>755</v>
      </c>
      <c r="B140" s="10" t="s">
        <v>13</v>
      </c>
      <c r="C140" s="6">
        <f t="shared" ref="C140" ca="1" si="47">VLOOKUP(B140,OFFSET(INDIRECT("$A:$B"),0,MATCH(B$1&amp;"_Verify",INDIRECT("$1:$1"),0)-1),2,0)</f>
        <v>2</v>
      </c>
    </row>
    <row r="141" spans="1:8" s="10" customFormat="1" x14ac:dyDescent="0.3">
      <c r="A141" t="s">
        <v>107</v>
      </c>
      <c r="B141" t="s">
        <v>93</v>
      </c>
      <c r="C141" s="6">
        <f t="shared" ca="1" si="11"/>
        <v>13</v>
      </c>
      <c r="D141"/>
    </row>
    <row r="142" spans="1:8" s="10" customFormat="1" x14ac:dyDescent="0.3">
      <c r="A142" t="s">
        <v>106</v>
      </c>
      <c r="B142" t="s">
        <v>105</v>
      </c>
      <c r="C142" s="6">
        <f t="shared" ca="1" si="11"/>
        <v>54</v>
      </c>
      <c r="D142"/>
    </row>
    <row r="143" spans="1:8" s="10" customFormat="1" x14ac:dyDescent="0.3">
      <c r="A143" t="s">
        <v>113</v>
      </c>
      <c r="B143" t="s">
        <v>112</v>
      </c>
      <c r="C143" s="6">
        <f t="shared" ca="1" si="11"/>
        <v>53</v>
      </c>
      <c r="D143"/>
    </row>
    <row r="144" spans="1:8" x14ac:dyDescent="0.3">
      <c r="A144" t="s">
        <v>119</v>
      </c>
      <c r="B144" t="s">
        <v>93</v>
      </c>
      <c r="C144" s="6">
        <f t="shared" ca="1" si="11"/>
        <v>13</v>
      </c>
      <c r="F144" s="10"/>
      <c r="G144" s="10"/>
      <c r="H144" s="10"/>
    </row>
    <row r="145" spans="1:8" x14ac:dyDescent="0.3">
      <c r="A145" t="s">
        <v>116</v>
      </c>
      <c r="B145" t="s">
        <v>136</v>
      </c>
      <c r="C145" s="6">
        <f t="shared" ca="1" si="11"/>
        <v>55</v>
      </c>
      <c r="F145" s="10"/>
      <c r="G145" s="10"/>
      <c r="H145" s="10"/>
    </row>
    <row r="146" spans="1:8" s="10" customFormat="1" x14ac:dyDescent="0.3">
      <c r="A146" s="10" t="s">
        <v>540</v>
      </c>
      <c r="B146" s="10" t="s">
        <v>535</v>
      </c>
      <c r="C146" s="6">
        <f t="shared" ref="C146:C148" ca="1" si="48">VLOOKUP(B146,OFFSET(INDIRECT("$A:$B"),0,MATCH(B$1&amp;"_Verify",INDIRECT("$1:$1"),0)-1),2,0)</f>
        <v>69</v>
      </c>
      <c r="F146"/>
      <c r="G146"/>
      <c r="H146"/>
    </row>
    <row r="147" spans="1:8" x14ac:dyDescent="0.3">
      <c r="A147" s="10" t="s">
        <v>586</v>
      </c>
      <c r="B147" s="10" t="s">
        <v>535</v>
      </c>
      <c r="C147" s="6">
        <f t="shared" ref="C147" ca="1" si="49">VLOOKUP(B147,OFFSET(INDIRECT("$A:$B"),0,MATCH(B$1&amp;"_Verify",INDIRECT("$1:$1"),0)-1),2,0)</f>
        <v>69</v>
      </c>
      <c r="D147" s="10"/>
    </row>
    <row r="148" spans="1:8" s="10" customFormat="1" x14ac:dyDescent="0.3">
      <c r="A148" s="10" t="s">
        <v>557</v>
      </c>
      <c r="B148" s="10" t="s">
        <v>535</v>
      </c>
      <c r="C148" s="6">
        <f t="shared" ca="1" si="48"/>
        <v>69</v>
      </c>
    </row>
    <row r="149" spans="1:8" x14ac:dyDescent="0.3">
      <c r="A149" s="10" t="s">
        <v>552</v>
      </c>
      <c r="B149" s="10" t="s">
        <v>535</v>
      </c>
      <c r="C149" s="6">
        <f t="shared" ref="C149" ca="1" si="50">VLOOKUP(B149,OFFSET(INDIRECT("$A:$B"),0,MATCH(B$1&amp;"_Verify",INDIRECT("$1:$1"),0)-1),2,0)</f>
        <v>69</v>
      </c>
      <c r="D149" s="10"/>
    </row>
    <row r="150" spans="1:8" x14ac:dyDescent="0.3">
      <c r="A150" s="10" t="s">
        <v>554</v>
      </c>
      <c r="B150" s="10" t="s">
        <v>535</v>
      </c>
      <c r="C150" s="6">
        <f t="shared" ref="C150" ca="1" si="51">VLOOKUP(B150,OFFSET(INDIRECT("$A:$B"),0,MATCH(B$1&amp;"_Verify",INDIRECT("$1:$1"),0)-1),2,0)</f>
        <v>69</v>
      </c>
      <c r="D150" s="10"/>
      <c r="F150" s="10"/>
      <c r="G150" s="10"/>
      <c r="H150" s="10"/>
    </row>
    <row r="151" spans="1:8" s="10" customFormat="1" x14ac:dyDescent="0.3">
      <c r="A151" s="10" t="s">
        <v>573</v>
      </c>
      <c r="B151" s="10" t="s">
        <v>26</v>
      </c>
      <c r="C151" s="6">
        <f t="shared" ca="1" si="11"/>
        <v>6</v>
      </c>
      <c r="F151"/>
      <c r="G151"/>
      <c r="H151"/>
    </row>
    <row r="152" spans="1:8" s="10" customFormat="1" x14ac:dyDescent="0.3">
      <c r="A152" s="10" t="s">
        <v>575</v>
      </c>
      <c r="B152" s="10" t="s">
        <v>21</v>
      </c>
      <c r="C152" s="6">
        <f t="shared" ca="1" si="11"/>
        <v>7</v>
      </c>
      <c r="F152"/>
      <c r="G152"/>
      <c r="H152"/>
    </row>
    <row r="153" spans="1:8" x14ac:dyDescent="0.3">
      <c r="A153" s="10" t="s">
        <v>582</v>
      </c>
      <c r="B153" s="10" t="s">
        <v>576</v>
      </c>
      <c r="C153" s="6">
        <f t="shared" ref="C153" ca="1" si="52">VLOOKUP(B153,OFFSET(INDIRECT("$A:$B"),0,MATCH(B$1&amp;"_Verify",INDIRECT("$1:$1"),0)-1),2,0)</f>
        <v>70</v>
      </c>
      <c r="D153" s="10"/>
      <c r="F153" s="10"/>
      <c r="G153" s="10"/>
      <c r="H153" s="10"/>
    </row>
    <row r="154" spans="1:8" x14ac:dyDescent="0.3">
      <c r="A154" s="10" t="s">
        <v>902</v>
      </c>
      <c r="B154" s="10" t="s">
        <v>576</v>
      </c>
      <c r="C154" s="6">
        <f t="shared" ref="C154" ca="1" si="53">VLOOKUP(B154,OFFSET(INDIRECT("$A:$B"),0,MATCH(B$1&amp;"_Verify",INDIRECT("$1:$1"),0)-1),2,0)</f>
        <v>70</v>
      </c>
      <c r="D154" s="10"/>
      <c r="F154" s="10"/>
      <c r="G154" s="10"/>
      <c r="H154" s="10"/>
    </row>
    <row r="155" spans="1:8" s="10" customFormat="1" x14ac:dyDescent="0.3">
      <c r="A155" s="10" t="s">
        <v>905</v>
      </c>
      <c r="B155" s="10" t="s">
        <v>576</v>
      </c>
      <c r="C155" s="6">
        <f t="shared" ref="C155" ca="1" si="54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907</v>
      </c>
      <c r="B156" s="10" t="s">
        <v>576</v>
      </c>
      <c r="C156" s="6">
        <f t="shared" ref="C156" ca="1" si="55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595</v>
      </c>
      <c r="B157" s="10" t="s">
        <v>576</v>
      </c>
      <c r="C157" s="6">
        <f t="shared" ref="C157" ca="1" si="56">VLOOKUP(B157,OFFSET(INDIRECT("$A:$B"),0,MATCH(B$1&amp;"_Verify",INDIRECT("$1:$1"),0)-1),2,0)</f>
        <v>70</v>
      </c>
    </row>
    <row r="158" spans="1:8" s="10" customFormat="1" x14ac:dyDescent="0.3">
      <c r="A158" s="10" t="s">
        <v>597</v>
      </c>
      <c r="B158" s="10" t="s">
        <v>588</v>
      </c>
      <c r="C158" s="6">
        <f t="shared" ref="C158:C160" ca="1" si="57">VLOOKUP(B158,OFFSET(INDIRECT("$A:$B"),0,MATCH(B$1&amp;"_Verify",INDIRECT("$1:$1"),0)-1),2,0)</f>
        <v>71</v>
      </c>
    </row>
    <row r="159" spans="1:8" s="10" customFormat="1" x14ac:dyDescent="0.3">
      <c r="A159" s="10" t="s">
        <v>752</v>
      </c>
      <c r="B159" s="10" t="s">
        <v>588</v>
      </c>
      <c r="C159" s="6">
        <f t="shared" ref="C159" ca="1" si="58">VLOOKUP(B159,OFFSET(INDIRECT("$A:$B"),0,MATCH(B$1&amp;"_Verify",INDIRECT("$1:$1"),0)-1),2,0)</f>
        <v>71</v>
      </c>
    </row>
    <row r="160" spans="1:8" s="10" customFormat="1" x14ac:dyDescent="0.3">
      <c r="A160" s="10" t="s">
        <v>600</v>
      </c>
      <c r="B160" s="10" t="s">
        <v>576</v>
      </c>
      <c r="C160" s="6">
        <f t="shared" ca="1" si="57"/>
        <v>70</v>
      </c>
    </row>
    <row r="161" spans="1:8" x14ac:dyDescent="0.3">
      <c r="A161" s="10" t="s">
        <v>601</v>
      </c>
      <c r="B161" s="10" t="s">
        <v>576</v>
      </c>
      <c r="C161" s="6">
        <f t="shared" ref="C161:C164" ca="1" si="59">VLOOKUP(B161,OFFSET(INDIRECT("$A:$B"),0,MATCH(B$1&amp;"_Verify",INDIRECT("$1:$1"),0)-1),2,0)</f>
        <v>70</v>
      </c>
      <c r="D161" s="10"/>
      <c r="F161" s="10"/>
      <c r="G161" s="10"/>
      <c r="H161" s="10"/>
    </row>
    <row r="162" spans="1:8" x14ac:dyDescent="0.3">
      <c r="A162" s="10" t="s">
        <v>898</v>
      </c>
      <c r="B162" s="10" t="s">
        <v>576</v>
      </c>
      <c r="C162" s="6">
        <f t="shared" ca="1" si="59"/>
        <v>70</v>
      </c>
      <c r="D162" s="10"/>
      <c r="F162" s="10"/>
      <c r="G162" s="10"/>
      <c r="H162" s="10"/>
    </row>
    <row r="163" spans="1:8" x14ac:dyDescent="0.3">
      <c r="A163" s="10" t="s">
        <v>899</v>
      </c>
      <c r="B163" s="10" t="s">
        <v>576</v>
      </c>
      <c r="C163" s="6">
        <f t="shared" ref="C163" ca="1" si="60">VLOOKUP(B163,OFFSET(INDIRECT("$A:$B"),0,MATCH(B$1&amp;"_Verify",INDIRECT("$1:$1"),0)-1),2,0)</f>
        <v>70</v>
      </c>
      <c r="D163" s="10"/>
    </row>
    <row r="164" spans="1:8" s="10" customFormat="1" x14ac:dyDescent="0.3">
      <c r="A164" s="10" t="s">
        <v>608</v>
      </c>
      <c r="B164" s="10" t="s">
        <v>535</v>
      </c>
      <c r="C164" s="6">
        <f t="shared" ca="1" si="59"/>
        <v>69</v>
      </c>
      <c r="F164"/>
      <c r="G164"/>
      <c r="H164"/>
    </row>
    <row r="165" spans="1:8" s="10" customFormat="1" x14ac:dyDescent="0.3">
      <c r="A165" s="10" t="s">
        <v>609</v>
      </c>
      <c r="B165" s="10" t="s">
        <v>535</v>
      </c>
      <c r="C165" s="6">
        <f t="shared" ref="C165" ca="1" si="61">VLOOKUP(B165,OFFSET(INDIRECT("$A:$B"),0,MATCH(B$1&amp;"_Verify",INDIRECT("$1:$1"),0)-1),2,0)</f>
        <v>69</v>
      </c>
    </row>
    <row r="166" spans="1:8" s="10" customFormat="1" x14ac:dyDescent="0.3">
      <c r="A166" s="10" t="s">
        <v>610</v>
      </c>
      <c r="B166" s="10" t="s">
        <v>535</v>
      </c>
      <c r="C166" s="6">
        <f t="shared" ref="C166" ca="1" si="62">VLOOKUP(B166,OFFSET(INDIRECT("$A:$B"),0,MATCH(B$1&amp;"_Verify",INDIRECT("$1:$1"),0)-1),2,0)</f>
        <v>69</v>
      </c>
    </row>
    <row r="167" spans="1:8" s="10" customFormat="1" x14ac:dyDescent="0.3">
      <c r="A167" s="10" t="s">
        <v>642</v>
      </c>
      <c r="B167" s="10" t="s">
        <v>637</v>
      </c>
      <c r="C167" s="6">
        <f ca="1">VLOOKUP(B167,OFFSET(INDIRECT("$A:$B"),0,MATCH(B$1&amp;"_Verify",INDIRECT("$1:$1"),0)-1),2,0)</f>
        <v>72</v>
      </c>
    </row>
    <row r="168" spans="1:8" x14ac:dyDescent="0.3">
      <c r="A168" s="10" t="s">
        <v>728</v>
      </c>
      <c r="B168" s="10" t="s">
        <v>720</v>
      </c>
      <c r="C168" s="6">
        <f ca="1">VLOOKUP(B168,OFFSET(INDIRECT("$A:$B"),0,MATCH(B$1&amp;"_Verify",INDIRECT("$1:$1"),0)-1),2,0)</f>
        <v>75</v>
      </c>
      <c r="D168" s="10"/>
      <c r="F168" s="10"/>
      <c r="G168" s="10"/>
      <c r="H168" s="10"/>
    </row>
    <row r="169" spans="1:8" x14ac:dyDescent="0.3">
      <c r="A169" s="10" t="s">
        <v>732</v>
      </c>
      <c r="B169" s="10" t="s">
        <v>733</v>
      </c>
      <c r="C169" s="6">
        <f ca="1">VLOOKUP(B169,OFFSET(INDIRECT("$A:$B"),0,MATCH(B$1&amp;"_Verify",INDIRECT("$1:$1"),0)-1),2,0)</f>
        <v>4</v>
      </c>
      <c r="D169" s="10"/>
    </row>
    <row r="170" spans="1:8" x14ac:dyDescent="0.3">
      <c r="A170" s="10" t="s">
        <v>735</v>
      </c>
      <c r="B170" s="10" t="s">
        <v>734</v>
      </c>
      <c r="C170" s="6">
        <f ca="1">VLOOKUP(B170,OFFSET(INDIRECT("$A:$B"),0,MATCH(B$1&amp;"_Verify",INDIRECT("$1:$1"),0)-1),2,0)</f>
        <v>76</v>
      </c>
      <c r="D170" s="10"/>
    </row>
    <row r="171" spans="1:8" s="10" customFormat="1" x14ac:dyDescent="0.3">
      <c r="A171" s="10" t="s">
        <v>747</v>
      </c>
      <c r="B171" s="10" t="s">
        <v>745</v>
      </c>
      <c r="C171" s="6">
        <f t="shared" ref="C171:C175" ca="1" si="63">VLOOKUP(B171,OFFSET(INDIRECT("$A:$B"),0,MATCH(B$1&amp;"_Verify",INDIRECT("$1:$1"),0)-1),2,0)</f>
        <v>77</v>
      </c>
      <c r="F171"/>
      <c r="G171"/>
      <c r="H171"/>
    </row>
    <row r="172" spans="1:8" x14ac:dyDescent="0.3">
      <c r="A172" s="10" t="s">
        <v>749</v>
      </c>
      <c r="B172" s="10" t="s">
        <v>745</v>
      </c>
      <c r="C172" s="6">
        <f t="shared" ca="1" si="63"/>
        <v>77</v>
      </c>
      <c r="D172" s="10"/>
      <c r="F172" s="10"/>
      <c r="G172" s="10"/>
      <c r="H172" s="10"/>
    </row>
    <row r="173" spans="1:8" x14ac:dyDescent="0.3">
      <c r="A173" s="10" t="s">
        <v>768</v>
      </c>
      <c r="B173" s="10" t="s">
        <v>576</v>
      </c>
      <c r="C173" s="6">
        <f t="shared" ca="1" si="63"/>
        <v>70</v>
      </c>
      <c r="D173" s="10"/>
    </row>
    <row r="174" spans="1:8" x14ac:dyDescent="0.3">
      <c r="A174" s="10" t="s">
        <v>770</v>
      </c>
      <c r="B174" s="10" t="s">
        <v>576</v>
      </c>
      <c r="C174" s="6">
        <f t="shared" ca="1" si="63"/>
        <v>70</v>
      </c>
      <c r="D174" s="10"/>
    </row>
    <row r="175" spans="1:8" x14ac:dyDescent="0.3">
      <c r="A175" s="10" t="s">
        <v>773</v>
      </c>
      <c r="B175" s="10" t="s">
        <v>588</v>
      </c>
      <c r="C175" s="6">
        <f t="shared" ca="1" si="63"/>
        <v>71</v>
      </c>
      <c r="D175" s="10"/>
    </row>
    <row r="176" spans="1:8" x14ac:dyDescent="0.3">
      <c r="A176" s="10" t="s">
        <v>828</v>
      </c>
      <c r="B176" s="10" t="s">
        <v>822</v>
      </c>
      <c r="C176" s="6">
        <f t="shared" ref="C176:C178" ca="1" si="64">VLOOKUP(B176,OFFSET(INDIRECT("$A:$B"),0,MATCH(B$1&amp;"_Verify",INDIRECT("$1:$1"),0)-1),2,0)</f>
        <v>79</v>
      </c>
      <c r="D176" s="10"/>
    </row>
    <row r="177" spans="1:4" x14ac:dyDescent="0.3">
      <c r="A177" s="10" t="s">
        <v>854</v>
      </c>
      <c r="B177" s="10" t="s">
        <v>826</v>
      </c>
      <c r="C177" s="6">
        <f t="shared" ca="1" si="64"/>
        <v>7</v>
      </c>
      <c r="D177" s="10"/>
    </row>
    <row r="178" spans="1:4" x14ac:dyDescent="0.3">
      <c r="A178" s="10" t="s">
        <v>837</v>
      </c>
      <c r="B178" s="10" t="s">
        <v>576</v>
      </c>
      <c r="C178" s="6">
        <f t="shared" ca="1" si="64"/>
        <v>70</v>
      </c>
      <c r="D178" s="10"/>
    </row>
    <row r="179" spans="1:4" x14ac:dyDescent="0.3">
      <c r="A179" s="10" t="s">
        <v>839</v>
      </c>
      <c r="B179" s="10" t="s">
        <v>576</v>
      </c>
      <c r="C179" s="6">
        <f t="shared" ref="C179:C180" ca="1" si="65">VLOOKUP(B179,OFFSET(INDIRECT("$A:$B"),0,MATCH(B$1&amp;"_Verify",INDIRECT("$1:$1"),0)-1),2,0)</f>
        <v>70</v>
      </c>
      <c r="D179" s="10"/>
    </row>
    <row r="180" spans="1:4" x14ac:dyDescent="0.3">
      <c r="A180" s="10" t="s">
        <v>845</v>
      </c>
      <c r="B180" s="10" t="s">
        <v>843</v>
      </c>
      <c r="C180" s="6">
        <f t="shared" ca="1" si="65"/>
        <v>80</v>
      </c>
      <c r="D180" s="10"/>
    </row>
    <row r="181" spans="1:4" x14ac:dyDescent="0.3">
      <c r="A181" s="10" t="s">
        <v>857</v>
      </c>
      <c r="B181" s="10" t="s">
        <v>536</v>
      </c>
      <c r="C181" s="6">
        <f t="shared" ref="C181" ca="1" si="66">VLOOKUP(B181,OFFSET(INDIRECT("$A:$B"),0,MATCH(B$1&amp;"_Verify",INDIRECT("$1:$1"),0)-1),2,0)</f>
        <v>69</v>
      </c>
      <c r="D181" s="10"/>
    </row>
    <row r="182" spans="1:4" x14ac:dyDescent="0.3">
      <c r="A182" s="10" t="s">
        <v>861</v>
      </c>
      <c r="B182" s="10" t="s">
        <v>536</v>
      </c>
      <c r="C182" s="6">
        <f t="shared" ref="C182" ca="1" si="67">VLOOKUP(B182,OFFSET(INDIRECT("$A:$B"),0,MATCH(B$1&amp;"_Verify",INDIRECT("$1:$1"),0)-1),2,0)</f>
        <v>69</v>
      </c>
      <c r="D182" s="10"/>
    </row>
    <row r="183" spans="1:4" x14ac:dyDescent="0.3">
      <c r="A183" s="10" t="s">
        <v>866</v>
      </c>
      <c r="B183" s="10" t="s">
        <v>226</v>
      </c>
      <c r="C183" s="6">
        <f t="shared" ref="C183:C186" ca="1" si="68">VLOOKUP(B183,OFFSET(INDIRECT("$A:$B"),0,MATCH(B$1&amp;"_Verify",INDIRECT("$1:$1"),0)-1),2,0)</f>
        <v>15</v>
      </c>
      <c r="D183" s="10"/>
    </row>
    <row r="184" spans="1:4" x14ac:dyDescent="0.3">
      <c r="A184" s="10" t="s">
        <v>878</v>
      </c>
      <c r="B184" s="10" t="s">
        <v>26</v>
      </c>
      <c r="C184" s="6">
        <f t="shared" ca="1" si="68"/>
        <v>6</v>
      </c>
      <c r="D184" s="10"/>
    </row>
    <row r="185" spans="1:4" x14ac:dyDescent="0.3">
      <c r="A185" s="10" t="s">
        <v>885</v>
      </c>
      <c r="B185" s="10" t="s">
        <v>822</v>
      </c>
      <c r="C185" s="6">
        <f t="shared" ca="1" si="68"/>
        <v>79</v>
      </c>
      <c r="D185" s="10"/>
    </row>
    <row r="186" spans="1:4" x14ac:dyDescent="0.3">
      <c r="A186" s="10" t="s">
        <v>882</v>
      </c>
      <c r="B186" s="10" t="s">
        <v>715</v>
      </c>
      <c r="C186" s="6">
        <f t="shared" ca="1" si="68"/>
        <v>7</v>
      </c>
      <c r="D186" s="10"/>
    </row>
    <row r="187" spans="1:4" x14ac:dyDescent="0.3">
      <c r="A187" s="10" t="s">
        <v>895</v>
      </c>
      <c r="B187" s="10" t="s">
        <v>888</v>
      </c>
      <c r="C187" s="6">
        <f t="shared" ref="C187" ca="1" si="69">VLOOKUP(B187,OFFSET(INDIRECT("$A:$B"),0,MATCH(B$1&amp;"_Verify",INDIRECT("$1:$1"),0)-1),2,0)</f>
        <v>81</v>
      </c>
      <c r="D187" s="10"/>
    </row>
    <row r="188" spans="1:4" x14ac:dyDescent="0.3">
      <c r="A188" s="10" t="s">
        <v>908</v>
      </c>
      <c r="B188" s="10" t="s">
        <v>909</v>
      </c>
      <c r="C188" s="6">
        <f t="shared" ref="C188" ca="1" si="70">VLOOKUP(B188,OFFSET(INDIRECT("$A:$B"),0,MATCH(B$1&amp;"_Verify",INDIRECT("$1:$1"),0)-1),2,0)</f>
        <v>69</v>
      </c>
      <c r="D188" s="10"/>
    </row>
    <row r="189" spans="1:4" x14ac:dyDescent="0.3">
      <c r="A189" s="10" t="s">
        <v>943</v>
      </c>
      <c r="B189" s="10" t="s">
        <v>535</v>
      </c>
      <c r="C189" s="6">
        <f t="shared" ref="C189" ca="1" si="71">VLOOKUP(B189,OFFSET(INDIRECT("$A:$B"),0,MATCH(B$1&amp;"_Verify",INDIRECT("$1:$1"),0)-1),2,0)</f>
        <v>69</v>
      </c>
      <c r="D189" s="10"/>
    </row>
    <row r="190" spans="1:4" x14ac:dyDescent="0.3">
      <c r="A190" s="10" t="s">
        <v>944</v>
      </c>
      <c r="B190" s="10" t="s">
        <v>24</v>
      </c>
      <c r="C190" s="6">
        <f ca="1">VLOOKUP(B190,OFFSET(INDIRECT("$A:$B"),0,MATCH(B$1&amp;"_Verify",INDIRECT("$1:$1"),0)-1),2,0)</f>
        <v>4</v>
      </c>
      <c r="D190" s="10"/>
    </row>
    <row r="191" spans="1:4" x14ac:dyDescent="0.3">
      <c r="A191" s="10" t="s">
        <v>947</v>
      </c>
      <c r="B191" s="10" t="s">
        <v>576</v>
      </c>
      <c r="C191" s="6">
        <f t="shared" ref="C191" ca="1" si="72">VLOOKUP(B191,OFFSET(INDIRECT("$A:$B"),0,MATCH(B$1&amp;"_Verify",INDIRECT("$1:$1"),0)-1),2,0)</f>
        <v>70</v>
      </c>
      <c r="D191" s="10"/>
    </row>
    <row r="192" spans="1:4" x14ac:dyDescent="0.3">
      <c r="A192" s="10" t="s">
        <v>952</v>
      </c>
      <c r="B192" s="10" t="s">
        <v>954</v>
      </c>
      <c r="C192" s="6">
        <f t="shared" ref="C192:C195" ca="1" si="73">VLOOKUP(B192,OFFSET(INDIRECT("$A:$B"),0,MATCH(B$1&amp;"_Verify",INDIRECT("$1:$1"),0)-1),2,0)</f>
        <v>52</v>
      </c>
      <c r="D192" s="10"/>
    </row>
    <row r="193" spans="1:4" x14ac:dyDescent="0.3">
      <c r="A193" s="10" t="s">
        <v>959</v>
      </c>
      <c r="B193" s="10" t="s">
        <v>93</v>
      </c>
      <c r="C193" s="6">
        <f t="shared" ca="1" si="73"/>
        <v>13</v>
      </c>
      <c r="D193" s="10"/>
    </row>
    <row r="194" spans="1:4" x14ac:dyDescent="0.3">
      <c r="A194" s="10" t="s">
        <v>961</v>
      </c>
      <c r="B194" s="10" t="s">
        <v>169</v>
      </c>
      <c r="C194" s="6">
        <f t="shared" ca="1" si="73"/>
        <v>55</v>
      </c>
      <c r="D194" s="10"/>
    </row>
    <row r="195" spans="1:4" x14ac:dyDescent="0.3">
      <c r="A195" s="10" t="s">
        <v>980</v>
      </c>
      <c r="B195" s="10" t="s">
        <v>588</v>
      </c>
      <c r="C195" s="6">
        <f t="shared" ca="1" si="73"/>
        <v>71</v>
      </c>
      <c r="D195" s="10"/>
    </row>
    <row r="196" spans="1:4" x14ac:dyDescent="0.3">
      <c r="A196" s="10" t="s">
        <v>982</v>
      </c>
      <c r="B196" s="10" t="s">
        <v>588</v>
      </c>
      <c r="C196" s="6">
        <f t="shared" ref="C196" ca="1" si="74">VLOOKUP(B196,OFFSET(INDIRECT("$A:$B"),0,MATCH(B$1&amp;"_Verify",INDIRECT("$1:$1"),0)-1),2,0)</f>
        <v>71</v>
      </c>
      <c r="D196" s="10"/>
    </row>
    <row r="197" spans="1:4" x14ac:dyDescent="0.3">
      <c r="A197" s="10" t="s">
        <v>991</v>
      </c>
      <c r="B197" s="10" t="s">
        <v>986</v>
      </c>
      <c r="C197" s="6">
        <f t="shared" ref="C197" ca="1" si="75">VLOOKUP(B197,OFFSET(INDIRECT("$A:$B"),0,MATCH(B$1&amp;"_Verify",INDIRECT("$1:$1"),0)-1),2,0)</f>
        <v>85</v>
      </c>
      <c r="D197" s="10"/>
    </row>
    <row r="198" spans="1:4" x14ac:dyDescent="0.3">
      <c r="A198" s="10" t="s">
        <v>1002</v>
      </c>
      <c r="B198" s="10" t="s">
        <v>993</v>
      </c>
      <c r="C198" s="6">
        <f t="shared" ref="C198" ca="1" si="76">VLOOKUP(B198,OFFSET(INDIRECT("$A:$B"),0,MATCH(B$1&amp;"_Verify",INDIRECT("$1:$1"),0)-1),2,0)</f>
        <v>86</v>
      </c>
      <c r="D198" s="10"/>
    </row>
    <row r="199" spans="1:4" x14ac:dyDescent="0.3">
      <c r="A199" s="10" t="s">
        <v>620</v>
      </c>
      <c r="B199" s="10" t="s">
        <v>24</v>
      </c>
      <c r="C199" s="6">
        <f t="shared" ref="C199" ca="1" si="77">VLOOKUP(B199,OFFSET(INDIRECT("$A:$B"),0,MATCH(B$1&amp;"_Verify",INDIRECT("$1:$1"),0)-1),2,0)</f>
        <v>4</v>
      </c>
      <c r="D199" s="10"/>
    </row>
    <row r="200" spans="1:4" x14ac:dyDescent="0.3">
      <c r="A200" s="10" t="s">
        <v>624</v>
      </c>
      <c r="B200" s="10" t="s">
        <v>24</v>
      </c>
      <c r="C200" s="6">
        <f t="shared" ref="C200" ca="1" si="78">VLOOKUP(B200,OFFSET(INDIRECT("$A:$B"),0,MATCH(B$1&amp;"_Verify",INDIRECT("$1:$1"),0)-1),2,0)</f>
        <v>4</v>
      </c>
      <c r="D200" s="10"/>
    </row>
    <row r="201" spans="1:4" x14ac:dyDescent="0.3">
      <c r="A201" s="10" t="s">
        <v>626</v>
      </c>
      <c r="B201" s="10" t="s">
        <v>24</v>
      </c>
      <c r="C201" s="6">
        <f t="shared" ref="C201:C203" ca="1" si="79">VLOOKUP(B201,OFFSET(INDIRECT("$A:$B"),0,MATCH(B$1&amp;"_Verify",INDIRECT("$1:$1"),0)-1),2,0)</f>
        <v>4</v>
      </c>
      <c r="D201" s="10"/>
    </row>
    <row r="202" spans="1:4" x14ac:dyDescent="0.3">
      <c r="A202" s="10" t="s">
        <v>985</v>
      </c>
      <c r="B202" s="10" t="s">
        <v>338</v>
      </c>
      <c r="C202" s="6">
        <f t="shared" ca="1" si="79"/>
        <v>21</v>
      </c>
      <c r="D202" s="10"/>
    </row>
    <row r="203" spans="1:4" x14ac:dyDescent="0.3">
      <c r="A203" s="10" t="s">
        <v>860</v>
      </c>
      <c r="B203" s="10" t="s">
        <v>54</v>
      </c>
      <c r="C203" s="6">
        <f t="shared" ca="1" si="79"/>
        <v>8</v>
      </c>
      <c r="D203" s="10"/>
    </row>
    <row r="204" spans="1:4" x14ac:dyDescent="0.3">
      <c r="A204" s="10" t="s">
        <v>870</v>
      </c>
      <c r="B204" s="10" t="s">
        <v>54</v>
      </c>
      <c r="C204" s="6">
        <f t="shared" ref="C204:C205" ca="1" si="80">VLOOKUP(B204,OFFSET(INDIRECT("$A:$B"),0,MATCH(B$1&amp;"_Verify",INDIRECT("$1:$1"),0)-1),2,0)</f>
        <v>8</v>
      </c>
      <c r="D204" s="10"/>
    </row>
    <row r="205" spans="1:4" x14ac:dyDescent="0.3">
      <c r="A205" s="10" t="s">
        <v>871</v>
      </c>
      <c r="B205" s="10" t="s">
        <v>54</v>
      </c>
      <c r="C205" s="6">
        <f t="shared" ca="1" si="80"/>
        <v>8</v>
      </c>
      <c r="D205" s="10"/>
    </row>
    <row r="206" spans="1:4" x14ac:dyDescent="0.3">
      <c r="A206" t="s">
        <v>242</v>
      </c>
      <c r="B206" t="s">
        <v>21</v>
      </c>
      <c r="C206" s="6">
        <f t="shared" ca="1" si="11"/>
        <v>7</v>
      </c>
    </row>
    <row r="207" spans="1:4" x14ac:dyDescent="0.3">
      <c r="A207" t="s">
        <v>243</v>
      </c>
      <c r="B207" t="s">
        <v>21</v>
      </c>
      <c r="C207" s="6">
        <f t="shared" ca="1" si="11"/>
        <v>7</v>
      </c>
    </row>
    <row r="208" spans="1:4" x14ac:dyDescent="0.3">
      <c r="A208" t="s">
        <v>244</v>
      </c>
      <c r="B208" t="s">
        <v>21</v>
      </c>
      <c r="C208" s="6">
        <f t="shared" ca="1" si="11"/>
        <v>7</v>
      </c>
    </row>
    <row r="209" spans="1:4" x14ac:dyDescent="0.3">
      <c r="A209" t="s">
        <v>245</v>
      </c>
      <c r="B209" t="s">
        <v>21</v>
      </c>
      <c r="C209" s="6">
        <f t="shared" ca="1" si="11"/>
        <v>7</v>
      </c>
    </row>
    <row r="210" spans="1:4" x14ac:dyDescent="0.3">
      <c r="A210" t="s">
        <v>246</v>
      </c>
      <c r="B210" t="s">
        <v>21</v>
      </c>
      <c r="C210" s="6">
        <f t="shared" ca="1" si="11"/>
        <v>7</v>
      </c>
    </row>
    <row r="211" spans="1:4" x14ac:dyDescent="0.3">
      <c r="A211" t="s">
        <v>247</v>
      </c>
      <c r="B211" t="s">
        <v>21</v>
      </c>
      <c r="C211" s="6">
        <f t="shared" ca="1" si="11"/>
        <v>7</v>
      </c>
    </row>
    <row r="212" spans="1:4" x14ac:dyDescent="0.3">
      <c r="A212" t="s">
        <v>248</v>
      </c>
      <c r="B212" t="s">
        <v>21</v>
      </c>
      <c r="C212" s="6">
        <f t="shared" ca="1" si="11"/>
        <v>7</v>
      </c>
    </row>
    <row r="213" spans="1:4" x14ac:dyDescent="0.3">
      <c r="A213" t="s">
        <v>249</v>
      </c>
      <c r="B213" t="s">
        <v>21</v>
      </c>
      <c r="C213" s="6">
        <f t="shared" ca="1" si="11"/>
        <v>7</v>
      </c>
    </row>
    <row r="214" spans="1:4" x14ac:dyDescent="0.3">
      <c r="A214" t="s">
        <v>250</v>
      </c>
      <c r="B214" t="s">
        <v>21</v>
      </c>
      <c r="C214" s="6">
        <f t="shared" ca="1" si="11"/>
        <v>7</v>
      </c>
    </row>
    <row r="215" spans="1:4" x14ac:dyDescent="0.3">
      <c r="A215" s="10" t="s">
        <v>484</v>
      </c>
      <c r="B215" s="10" t="s">
        <v>21</v>
      </c>
      <c r="C215" s="6">
        <f t="shared" ref="C215:C219" ca="1" si="81">VLOOKUP(B215,OFFSET(INDIRECT("$A:$B"),0,MATCH(B$1&amp;"_Verify",INDIRECT("$1:$1"),0)-1),2,0)</f>
        <v>7</v>
      </c>
      <c r="D215" s="10"/>
    </row>
    <row r="216" spans="1:4" x14ac:dyDescent="0.3">
      <c r="A216" s="10" t="s">
        <v>487</v>
      </c>
      <c r="B216" s="10" t="s">
        <v>21</v>
      </c>
      <c r="C216" s="6">
        <f t="shared" ref="C216" ca="1" si="82">VLOOKUP(B216,OFFSET(INDIRECT("$A:$B"),0,MATCH(B$1&amp;"_Verify",INDIRECT("$1:$1"),0)-1),2,0)</f>
        <v>7</v>
      </c>
      <c r="D216" s="10"/>
    </row>
    <row r="217" spans="1:4" x14ac:dyDescent="0.3">
      <c r="A217" s="10" t="s">
        <v>485</v>
      </c>
      <c r="B217" s="10" t="s">
        <v>21</v>
      </c>
      <c r="C217" s="6">
        <f t="shared" ca="1" si="81"/>
        <v>7</v>
      </c>
      <c r="D217" s="10"/>
    </row>
    <row r="218" spans="1:4" x14ac:dyDescent="0.3">
      <c r="A218" s="10" t="s">
        <v>488</v>
      </c>
      <c r="B218" s="10" t="s">
        <v>21</v>
      </c>
      <c r="C218" s="6">
        <f t="shared" ref="C218" ca="1" si="83">VLOOKUP(B218,OFFSET(INDIRECT("$A:$B"),0,MATCH(B$1&amp;"_Verify",INDIRECT("$1:$1"),0)-1),2,0)</f>
        <v>7</v>
      </c>
      <c r="D218" s="10"/>
    </row>
    <row r="219" spans="1:4" x14ac:dyDescent="0.3">
      <c r="A219" s="10" t="s">
        <v>486</v>
      </c>
      <c r="B219" s="10" t="s">
        <v>21</v>
      </c>
      <c r="C219" s="6">
        <f t="shared" ca="1" si="81"/>
        <v>7</v>
      </c>
      <c r="D219" s="10"/>
    </row>
    <row r="220" spans="1:4" x14ac:dyDescent="0.3">
      <c r="A220" s="10" t="s">
        <v>489</v>
      </c>
      <c r="B220" s="10" t="s">
        <v>21</v>
      </c>
      <c r="C220" s="6">
        <f t="shared" ref="C220" ca="1" si="84">VLOOKUP(B220,OFFSET(INDIRECT("$A:$B"),0,MATCH(B$1&amp;"_Verify",INDIRECT("$1:$1"),0)-1),2,0)</f>
        <v>7</v>
      </c>
      <c r="D220" s="10"/>
    </row>
    <row r="221" spans="1:4" x14ac:dyDescent="0.3">
      <c r="A221" t="s">
        <v>251</v>
      </c>
      <c r="B221" t="s">
        <v>21</v>
      </c>
      <c r="C221" s="6">
        <f t="shared" ca="1" si="11"/>
        <v>7</v>
      </c>
    </row>
    <row r="222" spans="1:4" x14ac:dyDescent="0.3">
      <c r="A222" t="s">
        <v>252</v>
      </c>
      <c r="B222" t="s">
        <v>21</v>
      </c>
      <c r="C222" s="6">
        <f t="shared" ca="1" si="11"/>
        <v>7</v>
      </c>
    </row>
    <row r="223" spans="1:4" x14ac:dyDescent="0.3">
      <c r="A223" t="s">
        <v>253</v>
      </c>
      <c r="B223" t="s">
        <v>21</v>
      </c>
      <c r="C223" s="6">
        <f t="shared" ca="1" si="11"/>
        <v>7</v>
      </c>
    </row>
    <row r="224" spans="1:4" x14ac:dyDescent="0.3">
      <c r="A224" s="10" t="s">
        <v>915</v>
      </c>
      <c r="B224" s="10" t="s">
        <v>21</v>
      </c>
      <c r="C224" s="6">
        <f t="shared" ref="C224" ca="1" si="85">VLOOKUP(B224,OFFSET(INDIRECT("$A:$B"),0,MATCH(B$1&amp;"_Verify",INDIRECT("$1:$1"),0)-1),2,0)</f>
        <v>7</v>
      </c>
      <c r="D224" s="10"/>
    </row>
    <row r="225" spans="1:4" x14ac:dyDescent="0.3">
      <c r="A225" t="s">
        <v>266</v>
      </c>
      <c r="B225" t="s">
        <v>268</v>
      </c>
      <c r="C225" s="6">
        <f t="shared" ca="1" si="11"/>
        <v>14</v>
      </c>
    </row>
    <row r="226" spans="1:4" x14ac:dyDescent="0.3">
      <c r="A226" s="10" t="s">
        <v>490</v>
      </c>
      <c r="B226" s="10" t="s">
        <v>268</v>
      </c>
      <c r="C226" s="6">
        <f t="shared" ref="C226:C227" ca="1" si="86">VLOOKUP(B226,OFFSET(INDIRECT("$A:$B"),0,MATCH(B$1&amp;"_Verify",INDIRECT("$1:$1"),0)-1),2,0)</f>
        <v>14</v>
      </c>
      <c r="D226" s="10"/>
    </row>
    <row r="227" spans="1:4" x14ac:dyDescent="0.3">
      <c r="A227" s="10" t="s">
        <v>492</v>
      </c>
      <c r="B227" s="10" t="s">
        <v>268</v>
      </c>
      <c r="C227" s="6">
        <f t="shared" ca="1" si="86"/>
        <v>14</v>
      </c>
      <c r="D227" s="10"/>
    </row>
    <row r="228" spans="1:4" x14ac:dyDescent="0.3">
      <c r="A228" s="10" t="s">
        <v>494</v>
      </c>
      <c r="B228" s="10" t="s">
        <v>268</v>
      </c>
      <c r="C228" s="6">
        <f t="shared" ref="C228" ca="1" si="87">VLOOKUP(B228,OFFSET(INDIRECT("$A:$B"),0,MATCH(B$1&amp;"_Verify",INDIRECT("$1:$1"),0)-1),2,0)</f>
        <v>14</v>
      </c>
      <c r="D228" s="10"/>
    </row>
    <row r="229" spans="1:4" x14ac:dyDescent="0.3">
      <c r="A229" t="s">
        <v>267</v>
      </c>
      <c r="B229" t="s">
        <v>268</v>
      </c>
      <c r="C229" s="6">
        <f t="shared" ca="1" si="11"/>
        <v>14</v>
      </c>
    </row>
    <row r="230" spans="1:4" x14ac:dyDescent="0.3">
      <c r="A230" s="10" t="s">
        <v>495</v>
      </c>
      <c r="B230" s="10" t="s">
        <v>268</v>
      </c>
      <c r="C230" s="6">
        <f t="shared" ref="C230:C231" ca="1" si="88">VLOOKUP(B230,OFFSET(INDIRECT("$A:$B"),0,MATCH(B$1&amp;"_Verify",INDIRECT("$1:$1"),0)-1),2,0)</f>
        <v>14</v>
      </c>
      <c r="D230" s="10"/>
    </row>
    <row r="231" spans="1:4" x14ac:dyDescent="0.3">
      <c r="A231" s="10" t="s">
        <v>496</v>
      </c>
      <c r="B231" s="10" t="s">
        <v>268</v>
      </c>
      <c r="C231" s="6">
        <f t="shared" ca="1" si="88"/>
        <v>14</v>
      </c>
      <c r="D231" s="10"/>
    </row>
    <row r="232" spans="1:4" x14ac:dyDescent="0.3">
      <c r="A232" s="10" t="s">
        <v>497</v>
      </c>
      <c r="B232" s="10" t="s">
        <v>268</v>
      </c>
      <c r="C232" s="6">
        <f t="shared" ref="C232" ca="1" si="89">VLOOKUP(B232,OFFSET(INDIRECT("$A:$B"),0,MATCH(B$1&amp;"_Verify",INDIRECT("$1:$1"),0)-1),2,0)</f>
        <v>14</v>
      </c>
      <c r="D232" s="10"/>
    </row>
    <row r="233" spans="1:4" x14ac:dyDescent="0.3">
      <c r="A233" s="10" t="s">
        <v>498</v>
      </c>
      <c r="B233" s="10" t="s">
        <v>475</v>
      </c>
      <c r="C233" s="6">
        <f t="shared" ref="C233:C234" ca="1" si="90">VLOOKUP(B233,OFFSET(INDIRECT("$A:$B"),0,MATCH(B$1&amp;"_Verify",INDIRECT("$1:$1"),0)-1),2,0)</f>
        <v>64</v>
      </c>
      <c r="D233" s="10"/>
    </row>
    <row r="234" spans="1:4" x14ac:dyDescent="0.3">
      <c r="A234" s="10" t="s">
        <v>499</v>
      </c>
      <c r="B234" s="10" t="s">
        <v>477</v>
      </c>
      <c r="C234" s="6">
        <f t="shared" ca="1" si="90"/>
        <v>65</v>
      </c>
      <c r="D234" s="10"/>
    </row>
    <row r="235" spans="1:4" x14ac:dyDescent="0.3">
      <c r="A235" t="s">
        <v>171</v>
      </c>
      <c r="B235" t="s">
        <v>165</v>
      </c>
      <c r="C235" s="6">
        <f t="shared" ca="1" si="11"/>
        <v>57</v>
      </c>
    </row>
    <row r="236" spans="1:4" x14ac:dyDescent="0.3">
      <c r="A236" s="10" t="s">
        <v>502</v>
      </c>
      <c r="B236" s="10" t="s">
        <v>165</v>
      </c>
      <c r="C236" s="6">
        <f t="shared" ref="C236" ca="1" si="91">VLOOKUP(B236,OFFSET(INDIRECT("$A:$B"),0,MATCH(B$1&amp;"_Verify",INDIRECT("$1:$1"),0)-1),2,0)</f>
        <v>57</v>
      </c>
      <c r="D236" s="10"/>
    </row>
    <row r="237" spans="1:4" x14ac:dyDescent="0.3">
      <c r="A237" t="s">
        <v>172</v>
      </c>
      <c r="B237" t="s">
        <v>165</v>
      </c>
      <c r="C237" s="6">
        <f t="shared" ca="1" si="11"/>
        <v>57</v>
      </c>
    </row>
    <row r="238" spans="1:4" x14ac:dyDescent="0.3">
      <c r="A238" s="10" t="s">
        <v>503</v>
      </c>
      <c r="B238" s="10" t="s">
        <v>165</v>
      </c>
      <c r="C238" s="6">
        <f t="shared" ref="C238" ca="1" si="92">VLOOKUP(B238,OFFSET(INDIRECT("$A:$B"),0,MATCH(B$1&amp;"_Verify",INDIRECT("$1:$1"),0)-1),2,0)</f>
        <v>57</v>
      </c>
      <c r="D238" s="10"/>
    </row>
    <row r="239" spans="1:4" x14ac:dyDescent="0.3">
      <c r="A239" t="s">
        <v>173</v>
      </c>
      <c r="B239" t="s">
        <v>165</v>
      </c>
      <c r="C239" s="6">
        <f t="shared" ca="1" si="11"/>
        <v>57</v>
      </c>
    </row>
    <row r="240" spans="1:4" x14ac:dyDescent="0.3">
      <c r="A240" s="10" t="s">
        <v>504</v>
      </c>
      <c r="B240" s="10" t="s">
        <v>165</v>
      </c>
      <c r="C240" s="6">
        <f t="shared" ref="C240" ca="1" si="93">VLOOKUP(B240,OFFSET(INDIRECT("$A:$B"),0,MATCH(B$1&amp;"_Verify",INDIRECT("$1:$1"),0)-1),2,0)</f>
        <v>57</v>
      </c>
      <c r="D240" s="10"/>
    </row>
    <row r="241" spans="1:8" x14ac:dyDescent="0.3">
      <c r="A241" t="s">
        <v>174</v>
      </c>
      <c r="B241" t="s">
        <v>184</v>
      </c>
      <c r="C241" s="6">
        <f t="shared" ca="1" si="11"/>
        <v>31</v>
      </c>
    </row>
    <row r="242" spans="1:8" x14ac:dyDescent="0.3">
      <c r="A242" t="s">
        <v>175</v>
      </c>
      <c r="B242" t="s">
        <v>182</v>
      </c>
      <c r="C242" s="6">
        <f t="shared" ca="1" si="11"/>
        <v>33</v>
      </c>
    </row>
    <row r="243" spans="1:8" x14ac:dyDescent="0.3">
      <c r="A243" t="s">
        <v>176</v>
      </c>
      <c r="B243" t="s">
        <v>185</v>
      </c>
      <c r="C243" s="6">
        <f t="shared" ca="1" si="11"/>
        <v>34</v>
      </c>
    </row>
    <row r="244" spans="1:8" x14ac:dyDescent="0.3">
      <c r="A244" t="s">
        <v>177</v>
      </c>
      <c r="B244" t="s">
        <v>186</v>
      </c>
      <c r="C244" s="6">
        <f t="shared" ca="1" si="11"/>
        <v>35</v>
      </c>
    </row>
    <row r="245" spans="1:8" s="10" customFormat="1" x14ac:dyDescent="0.3">
      <c r="A245" t="s">
        <v>178</v>
      </c>
      <c r="B245" t="s">
        <v>187</v>
      </c>
      <c r="C245" s="6">
        <f t="shared" ca="1" si="11"/>
        <v>36</v>
      </c>
      <c r="D245"/>
      <c r="F245"/>
      <c r="G245"/>
      <c r="H245"/>
    </row>
    <row r="246" spans="1:8" s="10" customFormat="1" x14ac:dyDescent="0.3">
      <c r="A246" t="s">
        <v>179</v>
      </c>
      <c r="B246" t="s">
        <v>188</v>
      </c>
      <c r="C246" s="6">
        <f t="shared" ca="1" si="11"/>
        <v>37</v>
      </c>
      <c r="D246"/>
      <c r="F246"/>
      <c r="G246"/>
      <c r="H246"/>
    </row>
    <row r="247" spans="1:8" s="10" customFormat="1" x14ac:dyDescent="0.3">
      <c r="A247" t="s">
        <v>180</v>
      </c>
      <c r="B247" t="s">
        <v>189</v>
      </c>
      <c r="C247" s="6">
        <f t="shared" ca="1" si="11"/>
        <v>38</v>
      </c>
      <c r="D247"/>
    </row>
    <row r="248" spans="1:8" s="10" customFormat="1" x14ac:dyDescent="0.3">
      <c r="A248" t="s">
        <v>181</v>
      </c>
      <c r="B248" t="s">
        <v>190</v>
      </c>
      <c r="C248" s="6">
        <f t="shared" ca="1" si="11"/>
        <v>39</v>
      </c>
      <c r="D248"/>
    </row>
    <row r="249" spans="1:8" x14ac:dyDescent="0.3">
      <c r="A249" t="s">
        <v>269</v>
      </c>
      <c r="B249" t="s">
        <v>526</v>
      </c>
      <c r="C249" s="6">
        <f t="shared" ref="C249" ca="1" si="94">VLOOKUP(B249,OFFSET(INDIRECT("$A:$B"),0,MATCH(B$1&amp;"_Verify",INDIRECT("$1:$1"),0)-1),2,0)</f>
        <v>68</v>
      </c>
      <c r="F249" s="10"/>
      <c r="G249" s="10"/>
      <c r="H249" s="10"/>
    </row>
    <row r="250" spans="1:8" x14ac:dyDescent="0.3">
      <c r="A250" t="s">
        <v>270</v>
      </c>
      <c r="B250" t="s">
        <v>526</v>
      </c>
      <c r="C250" s="6">
        <f t="shared" ref="C250:C251" ca="1" si="95">VLOOKUP(B250,OFFSET(INDIRECT("$A:$B"),0,MATCH(B$1&amp;"_Verify",INDIRECT("$1:$1"),0)-1),2,0)</f>
        <v>68</v>
      </c>
      <c r="F250" s="10"/>
      <c r="G250" s="10"/>
      <c r="H250" s="10"/>
    </row>
    <row r="251" spans="1:8" x14ac:dyDescent="0.3">
      <c r="A251" s="10" t="s">
        <v>932</v>
      </c>
      <c r="B251" s="10" t="s">
        <v>526</v>
      </c>
      <c r="C251" s="6">
        <f t="shared" ca="1" si="95"/>
        <v>68</v>
      </c>
      <c r="D251" s="10"/>
    </row>
    <row r="252" spans="1:8" x14ac:dyDescent="0.3">
      <c r="A252" s="10" t="s">
        <v>933</v>
      </c>
      <c r="B252" s="10" t="s">
        <v>526</v>
      </c>
      <c r="C252" s="6">
        <f t="shared" ref="C252" ca="1" si="96">VLOOKUP(B252,OFFSET(INDIRECT("$A:$B"),0,MATCH(B$1&amp;"_Verify",INDIRECT("$1:$1"),0)-1),2,0)</f>
        <v>68</v>
      </c>
      <c r="D252" s="10"/>
    </row>
    <row r="253" spans="1:8" x14ac:dyDescent="0.3">
      <c r="A253" t="s">
        <v>290</v>
      </c>
      <c r="B253" t="s">
        <v>93</v>
      </c>
      <c r="C253" s="6">
        <f t="shared" ref="C253:C256" ca="1" si="97">VLOOKUP(B253,OFFSET(INDIRECT("$A:$B"),0,MATCH(B$1&amp;"_Verify",INDIRECT("$1:$1"),0)-1),2,0)</f>
        <v>13</v>
      </c>
    </row>
    <row r="254" spans="1:8" x14ac:dyDescent="0.3">
      <c r="A254" t="s">
        <v>292</v>
      </c>
      <c r="B254" t="s">
        <v>21</v>
      </c>
      <c r="C254" s="6">
        <f t="shared" ca="1" si="97"/>
        <v>7</v>
      </c>
    </row>
    <row r="255" spans="1:8" x14ac:dyDescent="0.3">
      <c r="A255" t="s">
        <v>291</v>
      </c>
      <c r="B255" t="s">
        <v>93</v>
      </c>
      <c r="C255" s="6">
        <f t="shared" ca="1" si="97"/>
        <v>13</v>
      </c>
    </row>
    <row r="256" spans="1:8" x14ac:dyDescent="0.3">
      <c r="A256" t="s">
        <v>294</v>
      </c>
      <c r="B256" t="s">
        <v>21</v>
      </c>
      <c r="C256" s="6">
        <f t="shared" ca="1" si="97"/>
        <v>7</v>
      </c>
    </row>
    <row r="257" spans="1:4" x14ac:dyDescent="0.3">
      <c r="A257" t="s">
        <v>298</v>
      </c>
      <c r="B257" s="10" t="s">
        <v>526</v>
      </c>
      <c r="C257" s="6">
        <f t="shared" ref="C257" ca="1" si="98">VLOOKUP(B257,OFFSET(INDIRECT("$A:$B"),0,MATCH(B$1&amp;"_Verify",INDIRECT("$1:$1"),0)-1),2,0)</f>
        <v>68</v>
      </c>
    </row>
    <row r="258" spans="1:4" x14ac:dyDescent="0.3">
      <c r="A258" t="s">
        <v>299</v>
      </c>
      <c r="B258" s="10" t="s">
        <v>526</v>
      </c>
      <c r="C258" s="6">
        <f t="shared" ref="C258:C260" ca="1" si="99">VLOOKUP(B258,OFFSET(INDIRECT("$A:$B"),0,MATCH(B$1&amp;"_Verify",INDIRECT("$1:$1"),0)-1),2,0)</f>
        <v>68</v>
      </c>
    </row>
    <row r="259" spans="1:4" x14ac:dyDescent="0.3">
      <c r="A259" t="s">
        <v>300</v>
      </c>
      <c r="B259" t="s">
        <v>93</v>
      </c>
      <c r="C259" s="6">
        <f t="shared" ca="1" si="99"/>
        <v>13</v>
      </c>
    </row>
    <row r="260" spans="1:4" x14ac:dyDescent="0.3">
      <c r="A260" t="s">
        <v>301</v>
      </c>
      <c r="B260" t="s">
        <v>225</v>
      </c>
      <c r="C260" s="6">
        <f t="shared" ca="1" si="99"/>
        <v>15</v>
      </c>
    </row>
    <row r="261" spans="1:4" x14ac:dyDescent="0.3">
      <c r="A261" t="s">
        <v>302</v>
      </c>
      <c r="B261" t="s">
        <v>228</v>
      </c>
      <c r="C261" s="6">
        <f t="shared" ref="C261" ca="1" si="100">VLOOKUP(B261,OFFSET(INDIRECT("$A:$B"),0,MATCH(B$1&amp;"_Verify",INDIRECT("$1:$1"),0)-1),2,0)</f>
        <v>16</v>
      </c>
    </row>
    <row r="262" spans="1:4" x14ac:dyDescent="0.3">
      <c r="A262" t="s">
        <v>303</v>
      </c>
      <c r="B262" t="s">
        <v>228</v>
      </c>
      <c r="C262" s="6">
        <f t="shared" ref="C262" ca="1" si="101">VLOOKUP(B262,OFFSET(INDIRECT("$A:$B"),0,MATCH(B$1&amp;"_Verify",INDIRECT("$1:$1"),0)-1),2,0)</f>
        <v>16</v>
      </c>
    </row>
    <row r="263" spans="1:4" x14ac:dyDescent="0.3">
      <c r="A263" t="s">
        <v>306</v>
      </c>
      <c r="B263" t="s">
        <v>229</v>
      </c>
      <c r="C263" s="6">
        <f t="shared" ref="C263" ca="1" si="102">VLOOKUP(B263,OFFSET(INDIRECT("$A:$B"),0,MATCH(B$1&amp;"_Verify",INDIRECT("$1:$1"),0)-1),2,0)</f>
        <v>17</v>
      </c>
    </row>
    <row r="264" spans="1:4" x14ac:dyDescent="0.3">
      <c r="A264" t="s">
        <v>307</v>
      </c>
      <c r="B264" t="s">
        <v>229</v>
      </c>
      <c r="C264" s="6">
        <f t="shared" ref="C264" ca="1" si="103">VLOOKUP(B264,OFFSET(INDIRECT("$A:$B"),0,MATCH(B$1&amp;"_Verify",INDIRECT("$1:$1"),0)-1),2,0)</f>
        <v>17</v>
      </c>
    </row>
    <row r="265" spans="1:4" x14ac:dyDescent="0.3">
      <c r="A265" s="10" t="s">
        <v>934</v>
      </c>
      <c r="B265" s="10" t="s">
        <v>229</v>
      </c>
      <c r="C265" s="6">
        <f t="shared" ref="C265:C266" ca="1" si="104">VLOOKUP(B265,OFFSET(INDIRECT("$A:$B"),0,MATCH(B$1&amp;"_Verify",INDIRECT("$1:$1"),0)-1),2,0)</f>
        <v>17</v>
      </c>
      <c r="D265" s="10"/>
    </row>
    <row r="266" spans="1:4" x14ac:dyDescent="0.3">
      <c r="A266" s="10" t="s">
        <v>935</v>
      </c>
      <c r="B266" s="10" t="s">
        <v>229</v>
      </c>
      <c r="C266" s="6">
        <f t="shared" ca="1" si="104"/>
        <v>17</v>
      </c>
      <c r="D266" s="10"/>
    </row>
    <row r="267" spans="1:4" x14ac:dyDescent="0.3">
      <c r="A267" s="10" t="s">
        <v>936</v>
      </c>
      <c r="B267" s="10" t="s">
        <v>924</v>
      </c>
      <c r="C267" s="6">
        <f t="shared" ref="C267:C268" ca="1" si="105">VLOOKUP(B267,OFFSET(INDIRECT("$A:$B"),0,MATCH(B$1&amp;"_Verify",INDIRECT("$1:$1"),0)-1),2,0)</f>
        <v>84</v>
      </c>
      <c r="D267" s="10"/>
    </row>
    <row r="268" spans="1:4" x14ac:dyDescent="0.3">
      <c r="A268" s="10" t="s">
        <v>937</v>
      </c>
      <c r="B268" s="10" t="s">
        <v>924</v>
      </c>
      <c r="C268" s="6">
        <f t="shared" ca="1" si="105"/>
        <v>84</v>
      </c>
      <c r="D268" s="10"/>
    </row>
    <row r="269" spans="1:4" x14ac:dyDescent="0.3">
      <c r="A269" t="s">
        <v>308</v>
      </c>
      <c r="B269" t="s">
        <v>230</v>
      </c>
      <c r="C269" s="6">
        <f t="shared" ref="C269" ca="1" si="106">VLOOKUP(B269,OFFSET(INDIRECT("$A:$B"),0,MATCH(B$1&amp;"_Verify",INDIRECT("$1:$1"),0)-1),2,0)</f>
        <v>18</v>
      </c>
    </row>
    <row r="270" spans="1:4" x14ac:dyDescent="0.3">
      <c r="A270" t="s">
        <v>309</v>
      </c>
      <c r="B270" t="s">
        <v>230</v>
      </c>
      <c r="C270" s="6">
        <f t="shared" ref="C270" ca="1" si="107">VLOOKUP(B270,OFFSET(INDIRECT("$A:$B"),0,MATCH(B$1&amp;"_Verify",INDIRECT("$1:$1"),0)-1),2,0)</f>
        <v>18</v>
      </c>
    </row>
    <row r="271" spans="1:4" x14ac:dyDescent="0.3">
      <c r="A271" t="s">
        <v>310</v>
      </c>
      <c r="B271" t="s">
        <v>231</v>
      </c>
      <c r="C271" s="6">
        <f t="shared" ref="C271" ca="1" si="108">VLOOKUP(B271,OFFSET(INDIRECT("$A:$B"),0,MATCH(B$1&amp;"_Verify",INDIRECT("$1:$1"),0)-1),2,0)</f>
        <v>19</v>
      </c>
    </row>
    <row r="272" spans="1:4" x14ac:dyDescent="0.3">
      <c r="A272" t="s">
        <v>311</v>
      </c>
      <c r="B272" t="s">
        <v>231</v>
      </c>
      <c r="C272" s="6">
        <f t="shared" ref="C272" ca="1" si="109">VLOOKUP(B272,OFFSET(INDIRECT("$A:$B"),0,MATCH(B$1&amp;"_Verify",INDIRECT("$1:$1"),0)-1),2,0)</f>
        <v>19</v>
      </c>
    </row>
    <row r="273" spans="1:4" x14ac:dyDescent="0.3">
      <c r="A273" t="s">
        <v>313</v>
      </c>
      <c r="B273" t="s">
        <v>239</v>
      </c>
      <c r="C273" s="6">
        <f t="shared" ref="C273:C284" ca="1" si="110">VLOOKUP(B273,OFFSET(INDIRECT("$A:$B"),0,MATCH(B$1&amp;"_Verify",INDIRECT("$1:$1"),0)-1),2,0)</f>
        <v>20</v>
      </c>
    </row>
    <row r="274" spans="1:4" x14ac:dyDescent="0.3">
      <c r="A274" t="s">
        <v>314</v>
      </c>
      <c r="B274" t="s">
        <v>239</v>
      </c>
      <c r="C274" s="6">
        <f t="shared" ca="1" si="110"/>
        <v>20</v>
      </c>
    </row>
    <row r="275" spans="1:4" x14ac:dyDescent="0.3">
      <c r="A275" t="s">
        <v>363</v>
      </c>
      <c r="B275" t="s">
        <v>93</v>
      </c>
      <c r="C275" s="6">
        <f t="shared" ref="C275:C278" ca="1" si="111">VLOOKUP(B275,OFFSET(INDIRECT("$A:$B"),0,MATCH(B$1&amp;"_Verify",INDIRECT("$1:$1"),0)-1),2,0)</f>
        <v>13</v>
      </c>
      <c r="D275" s="6"/>
    </row>
    <row r="276" spans="1:4" x14ac:dyDescent="0.3">
      <c r="A276" t="s">
        <v>365</v>
      </c>
      <c r="B276" t="s">
        <v>338</v>
      </c>
      <c r="C276" s="6">
        <f t="shared" ca="1" si="111"/>
        <v>21</v>
      </c>
    </row>
    <row r="277" spans="1:4" x14ac:dyDescent="0.3">
      <c r="A277" t="s">
        <v>369</v>
      </c>
      <c r="B277" t="s">
        <v>57</v>
      </c>
      <c r="C277" s="6">
        <f t="shared" ca="1" si="111"/>
        <v>11</v>
      </c>
    </row>
    <row r="278" spans="1:4" x14ac:dyDescent="0.3">
      <c r="A278" s="10" t="s">
        <v>938</v>
      </c>
      <c r="B278" s="10" t="s">
        <v>21</v>
      </c>
      <c r="C278" s="6">
        <f t="shared" ca="1" si="111"/>
        <v>7</v>
      </c>
      <c r="D278" s="10"/>
    </row>
    <row r="279" spans="1:4" x14ac:dyDescent="0.3">
      <c r="A279" t="s">
        <v>315</v>
      </c>
      <c r="B279" t="s">
        <v>93</v>
      </c>
      <c r="C279" s="6">
        <f t="shared" ca="1" si="110"/>
        <v>13</v>
      </c>
    </row>
    <row r="280" spans="1:4" x14ac:dyDescent="0.3">
      <c r="A280" t="s">
        <v>317</v>
      </c>
      <c r="B280" t="s">
        <v>21</v>
      </c>
      <c r="C280" s="6">
        <f t="shared" ca="1" si="110"/>
        <v>7</v>
      </c>
    </row>
    <row r="281" spans="1:4" x14ac:dyDescent="0.3">
      <c r="A281" s="10" t="s">
        <v>506</v>
      </c>
      <c r="B281" s="10" t="s">
        <v>93</v>
      </c>
      <c r="C281" s="6">
        <f t="shared" ca="1" si="110"/>
        <v>13</v>
      </c>
      <c r="D281" s="10"/>
    </row>
    <row r="282" spans="1:4" x14ac:dyDescent="0.3">
      <c r="A282" s="10" t="s">
        <v>508</v>
      </c>
      <c r="B282" s="10" t="s">
        <v>21</v>
      </c>
      <c r="C282" s="6">
        <f t="shared" ca="1" si="110"/>
        <v>7</v>
      </c>
      <c r="D282" s="10"/>
    </row>
    <row r="283" spans="1:4" x14ac:dyDescent="0.3">
      <c r="A283" t="s">
        <v>370</v>
      </c>
      <c r="B283" t="s">
        <v>342</v>
      </c>
      <c r="C283" s="6">
        <f t="shared" ca="1" si="110"/>
        <v>61</v>
      </c>
    </row>
    <row r="284" spans="1:4" x14ac:dyDescent="0.3">
      <c r="A284" t="s">
        <v>371</v>
      </c>
      <c r="B284" t="s">
        <v>346</v>
      </c>
      <c r="C284" s="6">
        <f t="shared" ca="1" si="110"/>
        <v>59</v>
      </c>
    </row>
    <row r="285" spans="1:4" x14ac:dyDescent="0.3">
      <c r="A285" t="s">
        <v>318</v>
      </c>
      <c r="B285" t="s">
        <v>240</v>
      </c>
      <c r="C285" s="6">
        <f t="shared" ref="C285:C288" ca="1" si="112">VLOOKUP(B285,OFFSET(INDIRECT("$A:$B"),0,MATCH(B$1&amp;"_Verify",INDIRECT("$1:$1"),0)-1),2,0)</f>
        <v>58</v>
      </c>
    </row>
    <row r="286" spans="1:4" x14ac:dyDescent="0.3">
      <c r="A286" s="10" t="s">
        <v>510</v>
      </c>
      <c r="B286" s="10" t="s">
        <v>240</v>
      </c>
      <c r="C286" s="6">
        <f t="shared" ref="C286" ca="1" si="113">VLOOKUP(B286,OFFSET(INDIRECT("$A:$B"),0,MATCH(B$1&amp;"_Verify",INDIRECT("$1:$1"),0)-1),2,0)</f>
        <v>58</v>
      </c>
      <c r="D286" s="10"/>
    </row>
    <row r="287" spans="1:4" x14ac:dyDescent="0.3">
      <c r="A287" t="s">
        <v>329</v>
      </c>
      <c r="B287" t="s">
        <v>273</v>
      </c>
      <c r="C287" s="6">
        <f t="shared" ca="1" si="112"/>
        <v>41</v>
      </c>
    </row>
    <row r="288" spans="1:4" x14ac:dyDescent="0.3">
      <c r="A288" t="s">
        <v>331</v>
      </c>
      <c r="B288" t="s">
        <v>54</v>
      </c>
      <c r="C288" s="6">
        <f t="shared" ca="1" si="112"/>
        <v>8</v>
      </c>
    </row>
    <row r="289" spans="1:4" x14ac:dyDescent="0.3">
      <c r="A289" t="s">
        <v>320</v>
      </c>
      <c r="B289" t="s">
        <v>274</v>
      </c>
      <c r="C289" s="6">
        <f t="shared" ref="C289" ca="1" si="114">VLOOKUP(B289,OFFSET(INDIRECT("$A:$B"),0,MATCH(B$1&amp;"_Verify",INDIRECT("$1:$1"),0)-1),2,0)</f>
        <v>40</v>
      </c>
    </row>
    <row r="290" spans="1:4" x14ac:dyDescent="0.3">
      <c r="A290" t="s">
        <v>322</v>
      </c>
      <c r="B290" t="s">
        <v>55</v>
      </c>
      <c r="C290" s="6">
        <f t="shared" ref="C290" ca="1" si="115">VLOOKUP(B290,OFFSET(INDIRECT("$A:$B"),0,MATCH(B$1&amp;"_Verify",INDIRECT("$1:$1"),0)-1),2,0)</f>
        <v>9</v>
      </c>
    </row>
    <row r="291" spans="1:4" x14ac:dyDescent="0.3">
      <c r="A291" t="s">
        <v>352</v>
      </c>
      <c r="B291" t="s">
        <v>345</v>
      </c>
      <c r="C291" s="6">
        <f t="shared" ref="C291" ca="1" si="116">VLOOKUP(B291,OFFSET(INDIRECT("$A:$B"),0,MATCH(B$1&amp;"_Verify",INDIRECT("$1:$1"),0)-1),2,0)</f>
        <v>42</v>
      </c>
    </row>
    <row r="292" spans="1:4" x14ac:dyDescent="0.3">
      <c r="A292" t="s">
        <v>353</v>
      </c>
      <c r="B292" t="s">
        <v>284</v>
      </c>
      <c r="C292" s="6">
        <f t="shared" ref="C292" ca="1" si="117">VLOOKUP(B292,OFFSET(INDIRECT("$A:$B"),0,MATCH(B$1&amp;"_Verify",INDIRECT("$1:$1"),0)-1),2,0)</f>
        <v>60</v>
      </c>
    </row>
    <row r="293" spans="1:4" x14ac:dyDescent="0.3">
      <c r="A293" t="s">
        <v>375</v>
      </c>
      <c r="B293" t="s">
        <v>376</v>
      </c>
      <c r="C293" s="6">
        <f t="shared" ref="C293:C295" ca="1" si="118">VLOOKUP(B293,OFFSET(INDIRECT("$A:$B"),0,MATCH(B$1&amp;"_Verify",INDIRECT("$1:$1"),0)-1),2,0)</f>
        <v>62</v>
      </c>
    </row>
    <row r="294" spans="1:4" x14ac:dyDescent="0.3">
      <c r="A294" s="10" t="s">
        <v>516</v>
      </c>
      <c r="B294" s="10" t="s">
        <v>519</v>
      </c>
      <c r="C294" s="6">
        <f t="shared" ca="1" si="118"/>
        <v>66</v>
      </c>
      <c r="D294" s="10"/>
    </row>
    <row r="295" spans="1:4" x14ac:dyDescent="0.3">
      <c r="A295" s="10" t="s">
        <v>518</v>
      </c>
      <c r="B295" s="10" t="s">
        <v>519</v>
      </c>
      <c r="C295" s="6">
        <f t="shared" ca="1" si="118"/>
        <v>66</v>
      </c>
      <c r="D295" s="10"/>
    </row>
    <row r="296" spans="1:4" x14ac:dyDescent="0.3">
      <c r="A296" s="10" t="s">
        <v>532</v>
      </c>
      <c r="B296" s="10" t="s">
        <v>522</v>
      </c>
      <c r="C296" s="6">
        <f t="shared" ref="C296:C303" ca="1" si="119">VLOOKUP(B296,OFFSET(INDIRECT("$A:$B"),0,MATCH(B$1&amp;"_Verify",INDIRECT("$1:$1"),0)-1),2,0)</f>
        <v>67</v>
      </c>
      <c r="D296" s="10"/>
    </row>
    <row r="297" spans="1:4" x14ac:dyDescent="0.3">
      <c r="A297" s="10" t="s">
        <v>941</v>
      </c>
      <c r="B297" s="10" t="s">
        <v>939</v>
      </c>
      <c r="C297" s="6">
        <f t="shared" ref="C297:C299" ca="1" si="120">VLOOKUP(B297,OFFSET(INDIRECT("$A:$B"),0,MATCH(B$1&amp;"_Verify",INDIRECT("$1:$1"),0)-1),2,0)</f>
        <v>82</v>
      </c>
      <c r="D297" s="10"/>
    </row>
    <row r="298" spans="1:4" x14ac:dyDescent="0.3">
      <c r="A298" s="10" t="s">
        <v>942</v>
      </c>
      <c r="B298" s="10" t="s">
        <v>939</v>
      </c>
      <c r="C298" s="6">
        <f t="shared" ca="1" si="120"/>
        <v>82</v>
      </c>
      <c r="D298" s="10"/>
    </row>
    <row r="299" spans="1:4" x14ac:dyDescent="0.3">
      <c r="A299" s="10" t="s">
        <v>940</v>
      </c>
      <c r="B299" s="10" t="s">
        <v>920</v>
      </c>
      <c r="C299" s="6">
        <f t="shared" ca="1" si="120"/>
        <v>83</v>
      </c>
      <c r="D299" s="10"/>
    </row>
    <row r="300" spans="1:4" x14ac:dyDescent="0.3">
      <c r="A300" s="10" t="s">
        <v>809</v>
      </c>
      <c r="B300" s="10" t="s">
        <v>381</v>
      </c>
      <c r="C300" s="6">
        <f t="shared" ca="1" si="119"/>
        <v>22</v>
      </c>
      <c r="D300" s="10"/>
    </row>
    <row r="301" spans="1:4" x14ac:dyDescent="0.3">
      <c r="A301" s="10" t="s">
        <v>810</v>
      </c>
      <c r="B301" s="10" t="s">
        <v>381</v>
      </c>
      <c r="C301" s="6">
        <f t="shared" ca="1" si="119"/>
        <v>22</v>
      </c>
      <c r="D301" s="10"/>
    </row>
    <row r="302" spans="1:4" x14ac:dyDescent="0.3">
      <c r="A302" s="10" t="s">
        <v>812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814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t="s">
        <v>384</v>
      </c>
      <c r="B304" t="s">
        <v>381</v>
      </c>
      <c r="C304" s="6">
        <f t="shared" ref="C304" ca="1" si="121">VLOOKUP(B304,OFFSET(INDIRECT("$A:$B"),0,MATCH(B$1&amp;"_Verify",INDIRECT("$1:$1"),0)-1),2,0)</f>
        <v>22</v>
      </c>
    </row>
    <row r="305" spans="1:4" x14ac:dyDescent="0.3">
      <c r="A305" t="s">
        <v>398</v>
      </c>
      <c r="B305" t="s">
        <v>381</v>
      </c>
      <c r="C305" s="6">
        <f t="shared" ref="C305" ca="1" si="122">VLOOKUP(B305,OFFSET(INDIRECT("$A:$B"),0,MATCH(B$1&amp;"_Verify",INDIRECT("$1:$1"),0)-1),2,0)</f>
        <v>22</v>
      </c>
    </row>
    <row r="306" spans="1:4" x14ac:dyDescent="0.3">
      <c r="A306" t="s">
        <v>386</v>
      </c>
      <c r="B306" t="s">
        <v>381</v>
      </c>
      <c r="C306" s="6">
        <f t="shared" ref="C306:C309" ca="1" si="123">VLOOKUP(B306,OFFSET(INDIRECT("$A:$B"),0,MATCH(B$1&amp;"_Verify",INDIRECT("$1:$1"),0)-1),2,0)</f>
        <v>22</v>
      </c>
    </row>
    <row r="307" spans="1:4" x14ac:dyDescent="0.3">
      <c r="A307" t="s">
        <v>399</v>
      </c>
      <c r="B307" t="s">
        <v>381</v>
      </c>
      <c r="C307" s="6">
        <f t="shared" ca="1" si="123"/>
        <v>22</v>
      </c>
    </row>
    <row r="308" spans="1:4" x14ac:dyDescent="0.3">
      <c r="A308" s="10" t="s">
        <v>762</v>
      </c>
      <c r="B308" s="10" t="s">
        <v>381</v>
      </c>
      <c r="C308" s="6">
        <f t="shared" ca="1" si="123"/>
        <v>22</v>
      </c>
      <c r="D308" s="10"/>
    </row>
    <row r="309" spans="1:4" x14ac:dyDescent="0.3">
      <c r="A309" s="10" t="s">
        <v>763</v>
      </c>
      <c r="B309" s="10" t="s">
        <v>381</v>
      </c>
      <c r="C309" s="6">
        <f t="shared" ca="1" si="123"/>
        <v>22</v>
      </c>
      <c r="D309" s="10"/>
    </row>
    <row r="310" spans="1:4" x14ac:dyDescent="0.3">
      <c r="A310" s="10" t="s">
        <v>764</v>
      </c>
      <c r="B310" s="10" t="s">
        <v>381</v>
      </c>
      <c r="C310" s="6">
        <f t="shared" ref="C310:C311" ca="1" si="124">VLOOKUP(B310,OFFSET(INDIRECT("$A:$B"),0,MATCH(B$1&amp;"_Verify",INDIRECT("$1:$1"),0)-1),2,0)</f>
        <v>22</v>
      </c>
      <c r="D310" s="10"/>
    </row>
    <row r="311" spans="1:4" x14ac:dyDescent="0.3">
      <c r="A311" s="10" t="s">
        <v>765</v>
      </c>
      <c r="B311" s="10" t="s">
        <v>381</v>
      </c>
      <c r="C311" s="6">
        <f t="shared" ca="1" si="124"/>
        <v>22</v>
      </c>
      <c r="D311" s="10"/>
    </row>
  </sheetData>
  <phoneticPr fontId="1" type="noConversion"/>
  <dataValidations count="1">
    <dataValidation type="list" allowBlank="1" showInputMessage="1" showErrorMessage="1" sqref="B2:B31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4"/>
  <sheetViews>
    <sheetView tabSelected="1" workbookViewId="0">
      <pane xSplit="2" ySplit="2" topLeftCell="C56" activePane="bottomRight" state="frozen"/>
      <selection pane="topRight" activeCell="C1" sqref="C1"/>
      <selection pane="bottomLeft" activeCell="A3" sqref="A3"/>
      <selection pane="bottomRight" activeCell="A70" sqref="A7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1127</v>
      </c>
      <c r="F2" s="4" t="str">
        <f>IF(ISBLANK(VLOOKUP($E2,어펙터인자!$1:$1048576,MATCH(F$1,어펙터인자!$1:$1,0),0)),"",VLOOKUP($E2,어펙터인자!$1:$1048576,MATCH(F$1,어펙터인자!$1:$1,0),0))</f>
        <v>자동으로 보조 공격을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공격 주기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8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0" ca="1" si="1">IF(NOT(ISBLANK(N3)),N3,
IF(ISBLANK(M3),"",
VLOOKUP(M3,OFFSET(INDIRECT("$A:$B"),0,MATCH(M$1&amp;"_Verify",INDIRECT("$1:$1"),0)-1),2,0)
))</f>
        <v/>
      </c>
      <c r="S3" s="7" t="str">
        <f t="shared" ref="S3:S26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:A70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:O70" ca="1" si="82">IF(NOT(ISBLANK(N69)),N69,
IF(ISBLANK(M69),"",
VLOOKUP(M69,OFFSET(INDIRECT("$A:$B"),0,MATCH(M$1&amp;"_Verify",INDIRECT("$1:$1"),0)-1),2,0)
))</f>
        <v>1</v>
      </c>
      <c r="S69" s="7" t="str">
        <f t="shared" ref="S69:S70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81"/>
        <v>LP_AutoSideSteampunkRobot_01</v>
      </c>
      <c r="B70" s="10" t="s">
        <v>1122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AutoSideAttack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J70" s="1">
        <v>8.4</v>
      </c>
      <c r="O70" s="7" t="str">
        <f t="shared" ca="1" si="82"/>
        <v/>
      </c>
      <c r="S70" s="7" t="str">
        <f t="shared" ca="1" si="83"/>
        <v/>
      </c>
      <c r="T70" s="1" t="s">
        <v>1128</v>
      </c>
    </row>
    <row r="71" spans="1:23" x14ac:dyDescent="0.3">
      <c r="A71" s="1" t="str">
        <f t="shared" ref="A71:A132" si="84">B71&amp;"_"&amp;TEXT(D71,"00")</f>
        <v>NormalAttackKachujin_01</v>
      </c>
      <c r="B71" s="10" t="s">
        <v>451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0.82499999999999996</v>
      </c>
      <c r="O71" s="7" t="str">
        <f t="shared" ref="O71:O132" ca="1" si="85">IF(NOT(ISBLANK(N71)),N71,
IF(ISBLANK(M71),"",
VLOOKUP(M71,OFFSET(INDIRECT("$A:$B"),0,MATCH(M$1&amp;"_Verify",INDIRECT("$1:$1"),0)-1),2,0)
))</f>
        <v/>
      </c>
      <c r="S71" s="7" t="str">
        <f t="shared" ref="S71:S132" ca="1" si="86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ref="A72" si="87">B72&amp;"_"&amp;TEXT(D72,"00")</f>
        <v>UltimateLifeTimeKachujin_01</v>
      </c>
      <c r="B72" s="10" t="s">
        <v>1047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LifeTimeHitObject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9.5</v>
      </c>
      <c r="J72" s="1">
        <f>1.3*3</f>
        <v>3.9000000000000004</v>
      </c>
      <c r="O72" s="7" t="str">
        <f t="shared" ref="O72" ca="1" si="88">IF(NOT(ISBLANK(N72)),N72,
IF(ISBLANK(M72),"",
VLOOKUP(M72,OFFSET(INDIRECT("$A:$B"),0,MATCH(M$1&amp;"_Verify",INDIRECT("$1:$1"),0)-1),2,0)
))</f>
        <v/>
      </c>
      <c r="S72" s="7" t="str">
        <f t="shared" ref="S72" ca="1" si="89">IF(NOT(ISBLANK(R72)),R72,
IF(ISBLANK(Q72),"",
VLOOKUP(Q72,OFFSET(INDIRECT("$A:$B"),0,MATCH(Q$1&amp;"_Verify",INDIRECT("$1:$1"),0)-1),2,0)
))</f>
        <v/>
      </c>
      <c r="W72" s="1" t="s">
        <v>1049</v>
      </c>
    </row>
    <row r="73" spans="1:23" x14ac:dyDescent="0.3">
      <c r="A73" s="1" t="str">
        <f t="shared" si="84"/>
        <v>NormalAttackMedea_01</v>
      </c>
      <c r="B73" s="10" t="s">
        <v>452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0.46899999999999997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NormalAttackLola_01</v>
      </c>
      <c r="B74" s="10" t="s">
        <v>453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0.57499999999999996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NormalAttackRockElemental_01</v>
      </c>
      <c r="B75" s="10" t="s">
        <v>454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0.88500000000000001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ChangeAttackStateRockElemental_01</v>
      </c>
      <c r="B76" s="10" t="s">
        <v>965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ChangeAttackStateByTime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1.2</v>
      </c>
      <c r="O76" s="7" t="str">
        <f t="shared" ca="1" si="85"/>
        <v/>
      </c>
      <c r="S76" s="7" t="str">
        <f t="shared" ca="1" si="86"/>
        <v/>
      </c>
      <c r="T76" s="1" t="s">
        <v>966</v>
      </c>
    </row>
    <row r="77" spans="1:23" x14ac:dyDescent="0.3">
      <c r="A77" s="1" t="str">
        <f t="shared" ref="A77:A80" si="90">B77&amp;"_"&amp;TEXT(D77,"00")</f>
        <v>UltimateRollRockElemental_01</v>
      </c>
      <c r="B77" s="10" t="s">
        <v>1101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Roll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7.2</v>
      </c>
      <c r="J77" s="1">
        <v>3.8</v>
      </c>
      <c r="O77" s="7" t="str">
        <f t="shared" ref="O77:O80" ca="1" si="91">IF(NOT(ISBLANK(N77)),N77,
IF(ISBLANK(M77),"",
VLOOKUP(M77,OFFSET(INDIRECT("$A:$B"),0,MATCH(M$1&amp;"_Verify",INDIRECT("$1:$1"),0)-1),2,0)
))</f>
        <v/>
      </c>
      <c r="S77" s="7" t="str">
        <f t="shared" ref="S77:S80" ca="1" si="92">IF(NOT(ISBLANK(R77)),R77,
IF(ISBLANK(Q77),"",
VLOOKUP(Q77,OFFSET(INDIRECT("$A:$B"),0,MATCH(Q$1&amp;"_Verify",INDIRECT("$1:$1"),0)-1),2,0)
))</f>
        <v/>
      </c>
      <c r="T77" s="1" t="s">
        <v>1103</v>
      </c>
    </row>
    <row r="78" spans="1:23" x14ac:dyDescent="0.3">
      <c r="A78" s="1" t="str">
        <f t="shared" si="90"/>
        <v>UltimateReduceRockElemental_01</v>
      </c>
      <c r="B78" s="10" t="s">
        <v>1109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ReduceDamage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12.6</v>
      </c>
      <c r="J78" s="1">
        <v>12.6</v>
      </c>
      <c r="K78" s="1">
        <v>12.6</v>
      </c>
      <c r="L78" s="1">
        <v>12.6</v>
      </c>
      <c r="N78" s="1">
        <v>9300</v>
      </c>
      <c r="O78" s="7">
        <f t="shared" ca="1" si="91"/>
        <v>9300</v>
      </c>
      <c r="S78" s="7" t="str">
        <f t="shared" ca="1" si="92"/>
        <v/>
      </c>
    </row>
    <row r="79" spans="1:23" x14ac:dyDescent="0.3">
      <c r="A79" s="1" t="str">
        <f t="shared" ref="A79" si="93">B79&amp;"_"&amp;TEXT(D79,"00")</f>
        <v>UltimatePreAttackRockElemental_01</v>
      </c>
      <c r="B79" s="10" t="s">
        <v>1107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0.33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  <c r="W79" s="1">
        <v>1</v>
      </c>
    </row>
    <row r="80" spans="1:23" x14ac:dyDescent="0.3">
      <c r="A80" s="1" t="str">
        <f t="shared" si="90"/>
        <v>UltimateAttackRockElemental_01</v>
      </c>
      <c r="B80" s="10" t="s">
        <v>1104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1.1000000000000001</v>
      </c>
      <c r="O80" s="7" t="str">
        <f t="shared" ca="1" si="91"/>
        <v/>
      </c>
      <c r="S80" s="7" t="str">
        <f t="shared" ca="1" si="92"/>
        <v/>
      </c>
      <c r="W80" s="1">
        <v>1</v>
      </c>
    </row>
    <row r="81" spans="1:23" x14ac:dyDescent="0.3">
      <c r="A81" s="1" t="str">
        <f t="shared" si="84"/>
        <v>NormalAttackSoldier_01</v>
      </c>
      <c r="B81" s="10" t="s">
        <v>455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0.71499999999999997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ref="A82" si="96">B82&amp;"_"&amp;TEXT(D82,"00")</f>
        <v>UltimateOnMoveBuffSoldier_01</v>
      </c>
      <c r="B82" s="10" t="s">
        <v>1014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OnMove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14.5</v>
      </c>
      <c r="L82" s="1">
        <v>0.8</v>
      </c>
      <c r="O82" s="7" t="str">
        <f t="shared" ref="O82" ca="1" si="97">IF(NOT(ISBLANK(N82)),N82,
IF(ISBLANK(M82),"",
VLOOKUP(M82,OFFSET(INDIRECT("$A:$B"),0,MATCH(M$1&amp;"_Verify",INDIRECT("$1:$1"),0)-1),2,0)
))</f>
        <v/>
      </c>
      <c r="S82" s="7" t="str">
        <f t="shared" ref="S82" ca="1" si="98">IF(NOT(ISBLANK(R82)),R82,
IF(ISBLANK(Q82),"",
VLOOKUP(Q82,OFFSET(INDIRECT("$A:$B"),0,MATCH(Q$1&amp;"_Verify",INDIRECT("$1:$1"),0)-1),2,0)
))</f>
        <v/>
      </c>
      <c r="U82" s="1" t="s">
        <v>1019</v>
      </c>
      <c r="V82" s="1" t="s">
        <v>1016</v>
      </c>
      <c r="W82" s="1" t="s">
        <v>1017</v>
      </c>
    </row>
    <row r="83" spans="1:23" x14ac:dyDescent="0.3">
      <c r="A83" s="1" t="str">
        <f t="shared" si="84"/>
        <v>NormalAttackDualWarrior_01</v>
      </c>
      <c r="B83" s="10" t="s">
        <v>456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0.753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si="84"/>
        <v>UltimatePositionBuffDualWarrior_01</v>
      </c>
      <c r="B84" s="10" t="s">
        <v>1009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PositionBuff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10.5</v>
      </c>
      <c r="J84" s="1">
        <v>4.5</v>
      </c>
      <c r="L84" s="1">
        <v>0.66659999999999997</v>
      </c>
      <c r="O84" s="7" t="str">
        <f t="shared" ca="1" si="85"/>
        <v/>
      </c>
      <c r="P84" s="1">
        <v>3</v>
      </c>
      <c r="S84" s="7" t="str">
        <f t="shared" ca="1" si="86"/>
        <v/>
      </c>
      <c r="V84" s="1" t="s">
        <v>1010</v>
      </c>
    </row>
    <row r="85" spans="1:23" x14ac:dyDescent="0.3">
      <c r="A85" s="1" t="str">
        <f t="shared" si="84"/>
        <v>NormalAttackPreGloryArmor_01</v>
      </c>
      <c r="B85" s="10" t="s">
        <v>652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0.48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:A87" si="99">B86&amp;"_"&amp;TEXT(D86,"00")</f>
        <v>NormalAttackGloryArmor_01</v>
      </c>
      <c r="B86" s="10" t="s">
        <v>653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1.385</v>
      </c>
      <c r="O86" s="7" t="str">
        <f t="shared" ref="O86:O87" ca="1" si="100">IF(NOT(ISBLANK(N86)),N86,
IF(ISBLANK(M86),"",
VLOOKUP(M86,OFFSET(INDIRECT("$A:$B"),0,MATCH(M$1&amp;"_Verify",INDIRECT("$1:$1"),0)-1),2,0)
))</f>
        <v/>
      </c>
      <c r="S86" s="7" t="str">
        <f t="shared" ref="S86:S87" ca="1" si="101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si="99"/>
        <v>UltimateAttackGloryArmor_01</v>
      </c>
      <c r="B87" s="10" t="s">
        <v>1062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0.82</v>
      </c>
      <c r="O87" s="7" t="str">
        <f t="shared" ca="1" si="100"/>
        <v/>
      </c>
      <c r="S87" s="7" t="str">
        <f t="shared" ca="1" si="101"/>
        <v/>
      </c>
      <c r="W87" s="1">
        <v>1</v>
      </c>
    </row>
    <row r="88" spans="1:23" x14ac:dyDescent="0.3">
      <c r="A88" s="1" t="str">
        <f t="shared" si="84"/>
        <v>NormalAttackRpgKnight_01</v>
      </c>
      <c r="B88" s="10" t="s">
        <v>457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1.024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NormalAttackCreateRpgKnight_01</v>
      </c>
      <c r="B89" s="10" t="s">
        <v>670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CreateHitObject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1</v>
      </c>
      <c r="O89" s="7">
        <f t="shared" ref="O89" ca="1" si="103">IF(NOT(ISBLANK(N89)),N89,
IF(ISBLANK(M89),"",
VLOOKUP(M89,OFFSET(INDIRECT("$A:$B"),0,MATCH(M$1&amp;"_Verify",INDIRECT("$1:$1"),0)-1),2,0)
))</f>
        <v>1</v>
      </c>
      <c r="P89" s="1">
        <v>1</v>
      </c>
      <c r="S89" s="7" t="str">
        <f t="shared" ref="S89" ca="1" si="104">IF(NOT(ISBLANK(R89)),R89,
IF(ISBLANK(Q89),"",
VLOOKUP(Q89,OFFSET(INDIRECT("$A:$B"),0,MATCH(Q$1&amp;"_Verify",INDIRECT("$1:$1"),0)-1),2,0)
))</f>
        <v/>
      </c>
      <c r="T89" s="1" t="s">
        <v>671</v>
      </c>
    </row>
    <row r="90" spans="1:23" x14ac:dyDescent="0.3">
      <c r="A90" s="1" t="str">
        <f t="shared" ref="A90:A91" si="105">B90&amp;"_"&amp;TEXT(D90,"00")</f>
        <v>NormalAttackPostRpgKnight_01</v>
      </c>
      <c r="B90" s="10" t="s">
        <v>669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0.38</v>
      </c>
      <c r="O90" s="7" t="str">
        <f t="shared" ref="O90:O91" ca="1" si="106">IF(NOT(ISBLANK(N90)),N90,
IF(ISBLANK(M90),"",
VLOOKUP(M90,OFFSET(INDIRECT("$A:$B"),0,MATCH(M$1&amp;"_Verify",INDIRECT("$1:$1"),0)-1),2,0)
))</f>
        <v/>
      </c>
      <c r="S90" s="7" t="str">
        <f t="shared" ref="S90:S91" ca="1" si="10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05"/>
        <v>UltimateRemoveRpgKnight_01</v>
      </c>
      <c r="B91" s="10" t="s">
        <v>1006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RemoveColliderHitObject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10</v>
      </c>
      <c r="J91" s="1">
        <v>2</v>
      </c>
      <c r="O91" s="7" t="str">
        <f t="shared" ca="1" si="106"/>
        <v/>
      </c>
      <c r="P91" s="1">
        <v>1</v>
      </c>
      <c r="R91" s="1">
        <v>1</v>
      </c>
      <c r="S91" s="7">
        <f t="shared" ca="1" si="107"/>
        <v>1</v>
      </c>
      <c r="W91" s="1" t="s">
        <v>1007</v>
      </c>
    </row>
    <row r="92" spans="1:23" x14ac:dyDescent="0.3">
      <c r="A92" s="1" t="str">
        <f t="shared" si="84"/>
        <v>NormalAttackDemonHuntress_01</v>
      </c>
      <c r="B92" s="10" t="s">
        <v>458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0.45500000000000002</v>
      </c>
      <c r="O92" s="7" t="str">
        <f t="shared" ca="1" si="85"/>
        <v/>
      </c>
      <c r="S92" s="7" t="str">
        <f t="shared" ca="1" si="86"/>
        <v/>
      </c>
    </row>
    <row r="93" spans="1:23" x14ac:dyDescent="0.3">
      <c r="A93" s="1" t="str">
        <f t="shared" si="84"/>
        <v>UltimateAttackDemonHuntress_01</v>
      </c>
      <c r="B93" s="10" t="s">
        <v>685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4.25</v>
      </c>
      <c r="O93" s="7" t="str">
        <f t="shared" ca="1" si="85"/>
        <v/>
      </c>
      <c r="S93" s="7" t="str">
        <f t="shared" ca="1" si="86"/>
        <v/>
      </c>
      <c r="W93" s="1">
        <v>1</v>
      </c>
    </row>
    <row r="94" spans="1:23" x14ac:dyDescent="0.3">
      <c r="A94" s="1" t="str">
        <f t="shared" si="84"/>
        <v>NormalAttackMobileFemale_01</v>
      </c>
      <c r="B94" s="10" t="s">
        <v>459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0.85499999999999998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8">B95&amp;"_"&amp;TEXT(D95,"00")</f>
        <v>LP_RicochetBetterMobileFemale_01</v>
      </c>
      <c r="B95" s="10" t="s">
        <v>661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RicochetHitObject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2</v>
      </c>
      <c r="O95" s="7">
        <f t="shared" ref="O95" ca="1" si="109">IF(NOT(ISBLANK(N95)),N95,
IF(ISBLANK(M95),"",
VLOOKUP(M95,OFFSET(INDIRECT("$A:$B"),0,MATCH(M$1&amp;"_Verify",INDIRECT("$1:$1"),0)-1),2,0)
))</f>
        <v>2</v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84"/>
        <v>NormalAttackCyborgCharacter_01</v>
      </c>
      <c r="B96" s="10" t="s">
        <v>460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0.65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NormalAttackSandWarrior_01</v>
      </c>
      <c r="B97" s="10" t="s">
        <v>461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1.125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ref="A98" si="111">B98&amp;"_"&amp;TEXT(D98,"00")</f>
        <v>NormalAttackPreBladeFanDancer_01</v>
      </c>
      <c r="B98" s="10" t="s">
        <v>682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0.65500000000000003</v>
      </c>
      <c r="O98" s="7" t="str">
        <f t="shared" ref="O98" ca="1" si="112">IF(NOT(ISBLANK(N98)),N98,
IF(ISBLANK(M98),"",
VLOOKUP(M98,OFFSET(INDIRECT("$A:$B"),0,MATCH(M$1&amp;"_Verify",INDIRECT("$1:$1"),0)-1),2,0)
))</f>
        <v/>
      </c>
      <c r="S98" s="7" t="str">
        <f t="shared" ref="S98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84"/>
        <v>NormalAttackBladeFanDancer_01</v>
      </c>
      <c r="B99" s="10" t="s">
        <v>462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1.4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si="84"/>
        <v>ChangeAttackStateBladeFanDancer_01</v>
      </c>
      <c r="B100" s="10" t="s">
        <v>684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ChangeAttackStateByDistance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2.5</v>
      </c>
      <c r="N100" s="1">
        <v>1</v>
      </c>
      <c r="O100" s="7">
        <f t="shared" ca="1" si="85"/>
        <v>1</v>
      </c>
      <c r="S100" s="7" t="str">
        <f t="shared" ca="1" si="86"/>
        <v/>
      </c>
      <c r="T100" s="1" t="s">
        <v>666</v>
      </c>
    </row>
    <row r="101" spans="1:23" x14ac:dyDescent="0.3">
      <c r="A101" s="1" t="str">
        <f t="shared" si="84"/>
        <v>UltimateCreateBladeFanDancer_01</v>
      </c>
      <c r="B101" s="10" t="s">
        <v>1117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CreateHitObject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O101" s="7" t="str">
        <f t="shared" ca="1" si="85"/>
        <v/>
      </c>
      <c r="S101" s="7" t="str">
        <f t="shared" ca="1" si="86"/>
        <v/>
      </c>
      <c r="T101" s="1" t="s">
        <v>1059</v>
      </c>
    </row>
    <row r="102" spans="1:23" x14ac:dyDescent="0.3">
      <c r="A102" s="1" t="str">
        <f t="shared" ref="A102:A104" si="114">B102&amp;"_"&amp;TEXT(D102,"00")</f>
        <v>UltimateDelayedCreateBladeFanDancer_01</v>
      </c>
      <c r="B102" s="10" t="s">
        <v>1115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DelayedCreateHitObject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0.9</v>
      </c>
      <c r="O102" s="7" t="str">
        <f t="shared" ref="O102:O104" ca="1" si="115">IF(NOT(ISBLANK(N102)),N102,
IF(ISBLANK(M102),"",
VLOOKUP(M102,OFFSET(INDIRECT("$A:$B"),0,MATCH(M$1&amp;"_Verify",INDIRECT("$1:$1"),0)-1),2,0)
))</f>
        <v/>
      </c>
      <c r="S102" s="7" t="str">
        <f t="shared" ref="S102:S104" ca="1" si="116">IF(NOT(ISBLANK(R102)),R102,
IF(ISBLANK(Q102),"",
VLOOKUP(Q102,OFFSET(INDIRECT("$A:$B"),0,MATCH(Q$1&amp;"_Verify",INDIRECT("$1:$1"),0)-1),2,0)
))</f>
        <v/>
      </c>
      <c r="T102" s="1" t="s">
        <v>1118</v>
      </c>
    </row>
    <row r="103" spans="1:23" x14ac:dyDescent="0.3">
      <c r="A103" s="1" t="str">
        <f t="shared" si="114"/>
        <v>UltimateAttackBladeFanDancer_01</v>
      </c>
      <c r="B103" s="10" t="s">
        <v>1112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1.85</v>
      </c>
      <c r="O103" s="7" t="str">
        <f t="shared" ca="1" si="115"/>
        <v/>
      </c>
      <c r="S103" s="7" t="str">
        <f t="shared" ca="1" si="116"/>
        <v/>
      </c>
      <c r="W103" s="1">
        <v>1</v>
      </c>
    </row>
    <row r="104" spans="1:23" x14ac:dyDescent="0.3">
      <c r="A104" s="1" t="str">
        <f t="shared" si="114"/>
        <v>UltimateAttackBladeFanDancerRound_01</v>
      </c>
      <c r="B104" s="10" t="s">
        <v>1120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0.23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84"/>
        <v>NormalAttackPreSyria_01</v>
      </c>
      <c r="B105" s="10" t="s">
        <v>717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0.41499999999999998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ref="A106:A107" si="117">B106&amp;"_"&amp;TEXT(D106,"00")</f>
        <v>NormalAttackRemoveSyria_01</v>
      </c>
      <c r="B106" s="10" t="s">
        <v>673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RemoveColliderHitObject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0.17</v>
      </c>
      <c r="J106" s="1">
        <v>1.9</v>
      </c>
      <c r="K106" s="1">
        <v>160</v>
      </c>
      <c r="O106" s="7" t="str">
        <f t="shared" ref="O106:O107" ca="1" si="118">IF(NOT(ISBLANK(N106)),N106,
IF(ISBLANK(M106),"",
VLOOKUP(M106,OFFSET(INDIRECT("$A:$B"),0,MATCH(M$1&amp;"_Verify",INDIRECT("$1:$1"),0)-1),2,0)
))</f>
        <v/>
      </c>
      <c r="S106" s="7" t="str">
        <f t="shared" ref="S106:S107" ca="1" si="119">IF(NOT(ISBLANK(R106)),R106,
IF(ISBLANK(Q106),"",
VLOOKUP(Q106,OFFSET(INDIRECT("$A:$B"),0,MATCH(Q$1&amp;"_Verify",INDIRECT("$1:$1"),0)-1),2,0)
))</f>
        <v/>
      </c>
      <c r="T106" s="1" t="s">
        <v>719</v>
      </c>
    </row>
    <row r="107" spans="1:23" x14ac:dyDescent="0.3">
      <c r="A107" s="1" t="str">
        <f t="shared" si="117"/>
        <v>NormalAttackSyria_01</v>
      </c>
      <c r="B107" s="10" t="s">
        <v>463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2.57</v>
      </c>
      <c r="O107" s="7" t="str">
        <f t="shared" ca="1" si="118"/>
        <v/>
      </c>
      <c r="S107" s="7" t="str">
        <f t="shared" ca="1" si="119"/>
        <v/>
      </c>
    </row>
    <row r="108" spans="1:23" x14ac:dyDescent="0.3">
      <c r="A108" s="1" t="str">
        <f t="shared" ref="A108:A109" si="120">B108&amp;"_"&amp;TEXT(D108,"00")</f>
        <v>HitFlagSyria_01</v>
      </c>
      <c r="B108" s="10" t="s">
        <v>799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HitFlag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ref="O108:O109" ca="1" si="121">IF(NOT(ISBLANK(N108)),N108,
IF(ISBLANK(M108),"",
VLOOKUP(M108,OFFSET(INDIRECT("$A:$B"),0,MATCH(M$1&amp;"_Verify",INDIRECT("$1:$1"),0)-1),2,0)
))</f>
        <v>2</v>
      </c>
      <c r="P108" s="1">
        <v>1</v>
      </c>
      <c r="S108" s="7" t="str">
        <f t="shared" ref="S108:S109" ca="1" si="122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120"/>
        <v>InvincibleSyria_01</v>
      </c>
      <c r="B109" s="10" t="s">
        <v>1053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Invincible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4.9000000000000004</v>
      </c>
      <c r="O109" s="7" t="str">
        <f t="shared" ca="1" si="121"/>
        <v/>
      </c>
      <c r="S109" s="7" t="str">
        <f t="shared" ca="1" si="122"/>
        <v/>
      </c>
    </row>
    <row r="110" spans="1:23" x14ac:dyDescent="0.3">
      <c r="A110" s="1" t="str">
        <f t="shared" ref="A110:A111" si="123">B110&amp;"_"&amp;TEXT(D110,"00")</f>
        <v>DelayedCreateSyria_01</v>
      </c>
      <c r="B110" s="10" t="s">
        <v>1055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DelayedCreateHitObject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4.5</v>
      </c>
      <c r="O110" s="7" t="str">
        <f t="shared" ref="O110:O111" ca="1" si="124">IF(NOT(ISBLANK(N110)),N110,
IF(ISBLANK(M110),"",
VLOOKUP(M110,OFFSET(INDIRECT("$A:$B"),0,MATCH(M$1&amp;"_Verify",INDIRECT("$1:$1"),0)-1),2,0)
))</f>
        <v/>
      </c>
      <c r="S110" s="7" t="str">
        <f t="shared" ref="S110:S111" ca="1" si="125">IF(NOT(ISBLANK(R110)),R110,
IF(ISBLANK(Q110),"",
VLOOKUP(Q110,OFFSET(INDIRECT("$A:$B"),0,MATCH(Q$1&amp;"_Verify",INDIRECT("$1:$1"),0)-1),2,0)
))</f>
        <v/>
      </c>
      <c r="T110" s="1" t="s">
        <v>1060</v>
      </c>
    </row>
    <row r="111" spans="1:23" x14ac:dyDescent="0.3">
      <c r="A111" s="1" t="str">
        <f t="shared" si="123"/>
        <v>CannotActionSyria_01</v>
      </c>
      <c r="B111" s="10" t="s">
        <v>1057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CannotAction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5.9</v>
      </c>
      <c r="O111" s="7" t="str">
        <f t="shared" ca="1" si="124"/>
        <v/>
      </c>
      <c r="S111" s="7" t="str">
        <f t="shared" ca="1" si="125"/>
        <v/>
      </c>
    </row>
    <row r="112" spans="1:23" x14ac:dyDescent="0.3">
      <c r="A112" s="1" t="str">
        <f t="shared" si="84"/>
        <v>NormalAttackLinhi_01</v>
      </c>
      <c r="B112" s="10" t="s">
        <v>464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0.82499999999999996</v>
      </c>
      <c r="O112" s="7" t="str">
        <f t="shared" ca="1" si="85"/>
        <v/>
      </c>
      <c r="R112" s="1">
        <v>1</v>
      </c>
      <c r="S112" s="7">
        <f t="shared" ca="1" si="86"/>
        <v>1</v>
      </c>
    </row>
    <row r="113" spans="1:23" x14ac:dyDescent="0.3">
      <c r="A113" s="1" t="str">
        <f t="shared" si="84"/>
        <v>IgnoreEvadeVisualLinhi_01</v>
      </c>
      <c r="B113" s="10" t="s">
        <v>680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IgnoreEvadeVisual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K113" s="1">
        <v>0.28000000000000003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si="84"/>
        <v>LP_ParallelBetterLinhi_01</v>
      </c>
      <c r="B114" s="10" t="s">
        <v>787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85"/>
        <v>2</v>
      </c>
      <c r="S114" s="7" t="str">
        <f t="shared" ca="1" si="86"/>
        <v/>
      </c>
    </row>
    <row r="115" spans="1:23" x14ac:dyDescent="0.3">
      <c r="A115" s="1" t="str">
        <f t="shared" ref="A115" si="126">B115&amp;"_"&amp;TEXT(D115,"00")</f>
        <v>LP_WallThroughLinhi_01</v>
      </c>
      <c r="B115" s="10" t="s">
        <v>786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WallThroughHitObject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</v>
      </c>
      <c r="J115" s="1">
        <v>0</v>
      </c>
      <c r="K115" s="1">
        <v>1</v>
      </c>
      <c r="L115" s="1">
        <v>0</v>
      </c>
      <c r="N115" s="1">
        <v>1</v>
      </c>
      <c r="O115" s="7">
        <f t="shared" ref="O115" ca="1" si="127">IF(NOT(ISBLANK(N115)),N115,
IF(ISBLANK(M115),"",
VLOOKUP(M115,OFFSET(INDIRECT("$A:$B"),0,MATCH(M$1&amp;"_Verify",INDIRECT("$1:$1"),0)-1),2,0)
))</f>
        <v>1</v>
      </c>
      <c r="P115" s="1">
        <v>1</v>
      </c>
      <c r="S115" s="7" t="str">
        <f t="shared" ref="S115" ca="1" si="128">IF(NOT(ISBLANK(R115)),R115,
IF(ISBLANK(Q115),"",
VLOOKUP(Q115,OFFSET(INDIRECT("$A:$B"),0,MATCH(Q$1&amp;"_Verify",INDIRECT("$1:$1"),0)-1),2,0)
))</f>
        <v/>
      </c>
    </row>
    <row r="116" spans="1:23" x14ac:dyDescent="0.3">
      <c r="A116" s="1" t="str">
        <f t="shared" si="84"/>
        <v>NormalAttackNecromancerFour_01</v>
      </c>
      <c r="B116" s="10" t="s">
        <v>465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1.05</v>
      </c>
      <c r="O116" s="7" t="str">
        <f t="shared" ca="1" si="85"/>
        <v/>
      </c>
      <c r="S116" s="7" t="str">
        <f t="shared" ca="1" si="86"/>
        <v/>
      </c>
    </row>
    <row r="117" spans="1:23" x14ac:dyDescent="0.3">
      <c r="A117" s="1" t="str">
        <f t="shared" ref="A117" si="129">B117&amp;"_"&amp;TEXT(D117,"00")</f>
        <v>NormalAttackMovingNecromancerFour_01</v>
      </c>
      <c r="B117" s="10" t="s">
        <v>707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f>0.675*K118</f>
        <v>0.40500000000000003</v>
      </c>
      <c r="O117" s="7" t="str">
        <f t="shared" ref="O117" ca="1" si="130">IF(NOT(ISBLANK(N117)),N117,
IF(ISBLANK(M117),"",
VLOOKUP(M117,OFFSET(INDIRECT("$A:$B"),0,MATCH(M$1&amp;"_Verify",INDIRECT("$1:$1"),0)-1),2,0)
))</f>
        <v/>
      </c>
      <c r="S117" s="7" t="str">
        <f t="shared" ref="S117" ca="1" si="131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ref="A118:A119" si="132">B118&amp;"_"&amp;TEXT(D118,"00")</f>
        <v>AttackOnMovingNecromancerFour_01</v>
      </c>
      <c r="B118" s="10" t="s">
        <v>700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AttackOnMoving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0.31</v>
      </c>
      <c r="K118" s="1">
        <v>0.6</v>
      </c>
      <c r="O118" s="7" t="str">
        <f t="shared" ref="O118:O119" ca="1" si="133">IF(NOT(ISBLANK(N118)),N118,
IF(ISBLANK(M118),"",
VLOOKUP(M118,OFFSET(INDIRECT("$A:$B"),0,MATCH(M$1&amp;"_Verify",INDIRECT("$1:$1"),0)-1),2,0)
))</f>
        <v/>
      </c>
      <c r="S118" s="7" t="str">
        <f t="shared" ref="S118:S119" ca="1" si="134">IF(NOT(ISBLANK(R118)),R118,
IF(ISBLANK(Q118),"",
VLOOKUP(Q118,OFFSET(INDIRECT("$A:$B"),0,MATCH(Q$1&amp;"_Verify",INDIRECT("$1:$1"),0)-1),2,0)
))</f>
        <v/>
      </c>
      <c r="T118" s="1" t="s">
        <v>702</v>
      </c>
      <c r="U118" s="1" t="s">
        <v>706</v>
      </c>
      <c r="V118" s="1" t="s">
        <v>704</v>
      </c>
      <c r="W118" s="1" t="s">
        <v>703</v>
      </c>
    </row>
    <row r="119" spans="1:23" x14ac:dyDescent="0.3">
      <c r="A119" s="1" t="str">
        <f t="shared" si="132"/>
        <v>UltimateAttackNecromancerFour_01</v>
      </c>
      <c r="B119" s="10" t="s">
        <v>1069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6.75</v>
      </c>
      <c r="O119" s="7" t="str">
        <f t="shared" ca="1" si="133"/>
        <v/>
      </c>
      <c r="S119" s="7" t="str">
        <f t="shared" ca="1" si="134"/>
        <v/>
      </c>
      <c r="W119" s="1">
        <v>1</v>
      </c>
    </row>
    <row r="120" spans="1:23" x14ac:dyDescent="0.3">
      <c r="A120" s="1" t="str">
        <f t="shared" si="84"/>
        <v>NormalAttackGirlWarrior_01</v>
      </c>
      <c r="B120" s="10" t="s">
        <v>466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0.81499999999999995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ref="A121" si="135">B121&amp;"_"&amp;TEXT(D121,"00")</f>
        <v>UltimateAttackGirlWarrior_01</v>
      </c>
      <c r="B121" s="10" t="s">
        <v>1067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1.8</v>
      </c>
      <c r="O121" s="7" t="str">
        <f t="shared" ref="O121" ca="1" si="136">IF(NOT(ISBLANK(N121)),N121,
IF(ISBLANK(M121),"",
VLOOKUP(M121,OFFSET(INDIRECT("$A:$B"),0,MATCH(M$1&amp;"_Verify",INDIRECT("$1:$1"),0)-1),2,0)
))</f>
        <v/>
      </c>
      <c r="S121" s="7" t="str">
        <f t="shared" ref="S121" ca="1" si="137">IF(NOT(ISBLANK(R121)),R121,
IF(ISBLANK(Q121),"",
VLOOKUP(Q121,OFFSET(INDIRECT("$A:$B"),0,MATCH(Q$1&amp;"_Verify",INDIRECT("$1:$1"),0)-1),2,0)
))</f>
        <v/>
      </c>
      <c r="W121" s="1">
        <v>1</v>
      </c>
    </row>
    <row r="122" spans="1:23" x14ac:dyDescent="0.3">
      <c r="A122" s="1" t="str">
        <f t="shared" si="84"/>
        <v>NormalAttackPreGirlArcher_01</v>
      </c>
      <c r="B122" s="10" t="s">
        <v>675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0.76300000000000001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:A125" si="138">B123&amp;"_"&amp;TEXT(D123,"00")</f>
        <v>NormalAttackGirlArcher_01</v>
      </c>
      <c r="B123" s="10" t="s">
        <v>467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0.52500000000000002</v>
      </c>
      <c r="O123" s="7" t="str">
        <f t="shared" ref="O123:O125" ca="1" si="139">IF(NOT(ISBLANK(N123)),N123,
IF(ISBLANK(M123),"",
VLOOKUP(M123,OFFSET(INDIRECT("$A:$B"),0,MATCH(M$1&amp;"_Verify",INDIRECT("$1:$1"),0)-1),2,0)
))</f>
        <v/>
      </c>
      <c r="S123" s="7" t="str">
        <f t="shared" ref="S123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LP_AddGeneratorCreateCountGirlArcher_01</v>
      </c>
      <c r="B124" s="10" t="s">
        <v>677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AddGeneratorCreateCount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139"/>
        <v>2</v>
      </c>
      <c r="S124" s="7" t="str">
        <f t="shared" ref="S124:S126" ca="1" si="141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38"/>
        <v>UltimateCreateGirlArcher_01</v>
      </c>
      <c r="B125" s="10" t="s">
        <v>1113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t="shared" ca="1" si="139"/>
        <v/>
      </c>
      <c r="S125" s="7" t="str">
        <f t="shared" ca="1" si="141"/>
        <v/>
      </c>
      <c r="T125" s="1" t="s">
        <v>1059</v>
      </c>
    </row>
    <row r="126" spans="1:23" x14ac:dyDescent="0.3">
      <c r="A126" s="1" t="str">
        <f t="shared" ref="A126" si="142">B126&amp;"_"&amp;TEXT(D126,"00")</f>
        <v>NormalAttackWeakEnergyShieldRobot_01</v>
      </c>
      <c r="B126" s="10" t="s">
        <v>649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0.1</v>
      </c>
      <c r="O126" s="7" t="str">
        <f t="shared" ref="O126" ca="1" si="143">IF(NOT(ISBLANK(N126)),N126,
IF(ISBLANK(M126),"",
VLOOKUP(M126,OFFSET(INDIRECT("$A:$B"),0,MATCH(M$1&amp;"_Verify",INDIRECT("$1:$1"),0)-1),2,0)
))</f>
        <v/>
      </c>
      <c r="R126" s="1">
        <v>1</v>
      </c>
      <c r="S126" s="7">
        <f t="shared" ca="1" si="141"/>
        <v>1</v>
      </c>
    </row>
    <row r="127" spans="1:23" x14ac:dyDescent="0.3">
      <c r="A127" s="1" t="str">
        <f t="shared" si="84"/>
        <v>NormalAttackEnergyShieldRobot_01</v>
      </c>
      <c r="B127" s="10" t="s">
        <v>468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DelayedBasedDamage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1.3</v>
      </c>
      <c r="J127" s="1">
        <v>2.8</v>
      </c>
      <c r="O127" s="7" t="str">
        <f t="shared" ca="1" si="85"/>
        <v/>
      </c>
      <c r="R127" s="1">
        <v>1</v>
      </c>
      <c r="S127" s="7">
        <f t="shared" ca="1" si="86"/>
        <v>1</v>
      </c>
      <c r="W127" s="1" t="s">
        <v>650</v>
      </c>
    </row>
    <row r="128" spans="1:23" x14ac:dyDescent="0.3">
      <c r="A128" s="1" t="str">
        <f t="shared" si="84"/>
        <v>IgnoreEvadeVisualEnergyShieldRobot_01</v>
      </c>
      <c r="B128" s="10" t="s">
        <v>967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0.36</v>
      </c>
      <c r="O128" s="7" t="str">
        <f t="shared" ca="1" si="85"/>
        <v/>
      </c>
      <c r="S128" s="7" t="str">
        <f t="shared" ca="1" si="86"/>
        <v/>
      </c>
    </row>
    <row r="129" spans="1:23" x14ac:dyDescent="0.3">
      <c r="A129" s="1" t="str">
        <f t="shared" si="84"/>
        <v>UltimateAttackEnergyShieldRobot_01</v>
      </c>
      <c r="B129" s="10" t="s">
        <v>1064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0.28999999999999998</v>
      </c>
      <c r="O129" s="7" t="str">
        <f t="shared" ca="1" si="85"/>
        <v/>
      </c>
      <c r="S129" s="7" t="str">
        <f t="shared" ca="1" si="86"/>
        <v/>
      </c>
      <c r="W129" s="1">
        <v>1</v>
      </c>
    </row>
    <row r="130" spans="1:23" x14ac:dyDescent="0.3">
      <c r="A130" s="1" t="str">
        <f t="shared" si="84"/>
        <v>NormalAttackIceMagician_01</v>
      </c>
      <c r="B130" s="10" t="s">
        <v>469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0.224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si="84"/>
        <v>UltimateCreateIceMagician_01</v>
      </c>
      <c r="B131" s="10" t="s">
        <v>1068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CreateHitObject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t="shared" ca="1" si="85"/>
        <v/>
      </c>
      <c r="S131" s="7" t="str">
        <f t="shared" ca="1" si="86"/>
        <v/>
      </c>
      <c r="T131" s="1" t="s">
        <v>1059</v>
      </c>
    </row>
    <row r="132" spans="1:23" x14ac:dyDescent="0.3">
      <c r="A132" s="1" t="str">
        <f t="shared" si="84"/>
        <v>UltimateCannotActionIceMagician_01</v>
      </c>
      <c r="B132" s="10" t="s">
        <v>1094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CannotAction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0.33329999999999999</v>
      </c>
      <c r="O132" s="7" t="str">
        <f t="shared" ca="1" si="85"/>
        <v/>
      </c>
      <c r="S132" s="7" t="str">
        <f t="shared" ca="1" si="86"/>
        <v/>
      </c>
    </row>
    <row r="133" spans="1:23" x14ac:dyDescent="0.3">
      <c r="A133" s="1" t="str">
        <f t="shared" ref="A133" si="144">B133&amp;"_"&amp;TEXT(D133,"00")</f>
        <v>NormalAttackAngelicWarrior_01</v>
      </c>
      <c r="B133" s="10" t="s">
        <v>470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0.495</v>
      </c>
      <c r="O133" s="7" t="str">
        <f t="shared" ref="O133" ca="1" si="145">IF(NOT(ISBLANK(N133)),N133,
IF(ISBLANK(M133),"",
VLOOKUP(M133,OFFSET(INDIRECT("$A:$B"),0,MATCH(M$1&amp;"_Verify",INDIRECT("$1:$1"),0)-1),2,0)
))</f>
        <v/>
      </c>
      <c r="S133" s="7" t="str">
        <f t="shared" ref="S133" ca="1" si="146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ref="A134:A135" si="147">B134&amp;"_"&amp;TEXT(D134,"00")</f>
        <v>UltimateRemoveAngelicWarrior_01</v>
      </c>
      <c r="B134" s="10" t="s">
        <v>1088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RemoveCannotAction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8.8000000000000007</v>
      </c>
      <c r="O134" s="7" t="str">
        <f t="shared" ref="O134:O135" ca="1" si="148">IF(NOT(ISBLANK(N134)),N134,
IF(ISBLANK(M134),"",
VLOOKUP(M134,OFFSET(INDIRECT("$A:$B"),0,MATCH(M$1&amp;"_Verify",INDIRECT("$1:$1"),0)-1),2,0)
))</f>
        <v/>
      </c>
      <c r="S134" s="7" t="str">
        <f t="shared" ref="S134:S135" ca="1" si="149">IF(NOT(ISBLANK(R134)),R134,
IF(ISBLANK(Q134),"",
VLOOKUP(Q134,OFFSET(INDIRECT("$A:$B"),0,MATCH(Q$1&amp;"_Verify",INDIRECT("$1:$1"),0)-1),2,0)
))</f>
        <v/>
      </c>
      <c r="V134" s="1" t="s">
        <v>1091</v>
      </c>
      <c r="W134" s="1" t="s">
        <v>1092</v>
      </c>
    </row>
    <row r="135" spans="1:23" x14ac:dyDescent="0.3">
      <c r="A135" s="1" t="str">
        <f t="shared" si="147"/>
        <v>UltimateAttackSpeedUpAngelicWarrior_01</v>
      </c>
      <c r="B135" s="10" t="s">
        <v>1090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8.8000000000000007</v>
      </c>
      <c r="J135" s="1">
        <v>1.5</v>
      </c>
      <c r="M135" s="1" t="s">
        <v>148</v>
      </c>
      <c r="O135" s="7">
        <f t="shared" ca="1" si="148"/>
        <v>3</v>
      </c>
      <c r="S135" s="7" t="str">
        <f t="shared" ca="1" si="149"/>
        <v/>
      </c>
    </row>
    <row r="136" spans="1:23" x14ac:dyDescent="0.3">
      <c r="A136" s="1" t="str">
        <f t="shared" ref="A136:A140" si="150">B136&amp;"_"&amp;TEXT(D136,"00")</f>
        <v>NormalAttackUnicornCharacter_01</v>
      </c>
      <c r="B136" s="10" t="s">
        <v>679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0.54500000000000004</v>
      </c>
      <c r="K136" s="1">
        <v>1</v>
      </c>
      <c r="O136" s="7" t="str">
        <f t="shared" ref="O136:O140" ca="1" si="151">IF(NOT(ISBLANK(N136)),N136,
IF(ISBLANK(M136),"",
VLOOKUP(M136,OFFSET(INDIRECT("$A:$B"),0,MATCH(M$1&amp;"_Verify",INDIRECT("$1:$1"),0)-1),2,0)
))</f>
        <v/>
      </c>
      <c r="S136" s="7" t="str">
        <f t="shared" ref="S136:S140" ca="1" si="152">IF(NOT(ISBLANK(R136)),R136,
IF(ISBLANK(Q136),"",
VLOOKUP(Q136,OFFSET(INDIRECT("$A:$B"),0,MATCH(Q$1&amp;"_Verify",INDIRECT("$1:$1"),0)-1),2,0)
))</f>
        <v/>
      </c>
    </row>
    <row r="137" spans="1:23" x14ac:dyDescent="0.3">
      <c r="A137" s="1" t="str">
        <f t="shared" si="150"/>
        <v>UltimateRemoveUnicornCharacter_01</v>
      </c>
      <c r="B137" s="10" t="s">
        <v>1082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RemoveColliderHitObject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0.8</v>
      </c>
      <c r="J137" s="1">
        <v>3.3</v>
      </c>
      <c r="O137" s="7" t="str">
        <f t="shared" ca="1" si="151"/>
        <v/>
      </c>
      <c r="S137" s="7" t="str">
        <f t="shared" ca="1" si="152"/>
        <v/>
      </c>
    </row>
    <row r="138" spans="1:23" x14ac:dyDescent="0.3">
      <c r="A138" s="1" t="str">
        <f t="shared" si="150"/>
        <v>UltimateCreateUnicornCharacter_01</v>
      </c>
      <c r="B138" s="10" t="s">
        <v>1083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CreateHitObject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7" t="str">
        <f t="shared" ca="1" si="151"/>
        <v/>
      </c>
      <c r="S138" s="7" t="str">
        <f t="shared" ca="1" si="152"/>
        <v/>
      </c>
      <c r="T138" s="1" t="s">
        <v>1059</v>
      </c>
    </row>
    <row r="139" spans="1:23" x14ac:dyDescent="0.3">
      <c r="A139" s="1" t="str">
        <f t="shared" si="150"/>
        <v>UltimateAttackUnicornCharacter_01</v>
      </c>
      <c r="B139" s="10" t="s">
        <v>1084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3.1</v>
      </c>
      <c r="O139" s="7" t="str">
        <f t="shared" ca="1" si="151"/>
        <v/>
      </c>
      <c r="S139" s="7" t="str">
        <f t="shared" ca="1" si="152"/>
        <v/>
      </c>
      <c r="W139" s="1">
        <v>1</v>
      </c>
    </row>
    <row r="140" spans="1:23" x14ac:dyDescent="0.3">
      <c r="A140" s="1" t="str">
        <f t="shared" si="150"/>
        <v>NormalAttackKeepSeries_01</v>
      </c>
      <c r="B140" s="10" t="s">
        <v>760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f>(1/0.8)*0.45</f>
        <v>0.5625</v>
      </c>
      <c r="O140" s="7" t="str">
        <f t="shared" ca="1" si="151"/>
        <v/>
      </c>
      <c r="S140" s="7" t="str">
        <f t="shared" ca="1" si="152"/>
        <v/>
      </c>
    </row>
    <row r="141" spans="1:23" x14ac:dyDescent="0.3">
      <c r="A141" s="1" t="str">
        <f t="shared" ref="A141" si="153">B141&amp;"_"&amp;TEXT(D141,"00")</f>
        <v>NormalAttackAyuko_01</v>
      </c>
      <c r="B141" s="10" t="s">
        <v>761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f>(1/0.8)*0.45</f>
        <v>0.5625</v>
      </c>
      <c r="O141" s="7" t="str">
        <f t="shared" ref="O141" ca="1" si="154">IF(NOT(ISBLANK(N141)),N141,
IF(ISBLANK(M141),"",
VLOOKUP(M141,OFFSET(INDIRECT("$A:$B"),0,MATCH(M$1&amp;"_Verify",INDIRECT("$1:$1"),0)-1),2,0)
))</f>
        <v/>
      </c>
      <c r="S141" s="7" t="str">
        <f t="shared" ref="S141" ca="1" si="155">IF(NOT(ISBLANK(R141)),R141,
IF(ISBLANK(Q141),"",
VLOOKUP(Q141,OFFSET(INDIRECT("$A:$B"),0,MATCH(Q$1&amp;"_Verify",INDIRECT("$1:$1"),0)-1),2,0)
))</f>
        <v/>
      </c>
    </row>
    <row r="142" spans="1:23" x14ac:dyDescent="0.3">
      <c r="A142" s="1" t="str">
        <f t="shared" si="0"/>
        <v>CallInvincibleTortoise_01</v>
      </c>
      <c r="B142" t="s">
        <v>107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1"/>
        <v/>
      </c>
      <c r="Q142" s="1" t="s">
        <v>224</v>
      </c>
      <c r="S142" s="7">
        <f t="shared" ca="1" si="2"/>
        <v>4</v>
      </c>
      <c r="U142" s="1" t="s">
        <v>106</v>
      </c>
    </row>
    <row r="143" spans="1:23" x14ac:dyDescent="0.3">
      <c r="A143" s="1" t="str">
        <f t="shared" si="0"/>
        <v>InvincibleTortoise_01</v>
      </c>
      <c r="B143" t="s">
        <v>106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InvincibleTortoise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3</v>
      </c>
      <c r="O143" s="7" t="str">
        <f t="shared" ca="1" si="1"/>
        <v/>
      </c>
      <c r="S143" s="7" t="str">
        <f t="shared" ca="1" si="2"/>
        <v/>
      </c>
      <c r="T143" s="1" t="s">
        <v>108</v>
      </c>
      <c r="U143" s="1" t="s">
        <v>109</v>
      </c>
    </row>
    <row r="144" spans="1:23" x14ac:dyDescent="0.3">
      <c r="A144" s="1" t="str">
        <f t="shared" si="0"/>
        <v>CountBarrier5Times_01</v>
      </c>
      <c r="B144" t="s">
        <v>114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CountBarrier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1"/>
        <v/>
      </c>
      <c r="P144" s="1">
        <v>5</v>
      </c>
      <c r="S144" s="7" t="str">
        <f t="shared" ca="1" si="2"/>
        <v/>
      </c>
      <c r="V144" s="1" t="s">
        <v>115</v>
      </c>
    </row>
    <row r="145" spans="1:23" x14ac:dyDescent="0.3">
      <c r="A145" s="1" t="str">
        <f t="shared" si="0"/>
        <v>CallBurrowNinjaAssassin_01</v>
      </c>
      <c r="B145" t="s">
        <v>119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1"/>
        <v/>
      </c>
      <c r="Q145" s="1" t="s">
        <v>224</v>
      </c>
      <c r="S145" s="7">
        <f t="shared" ca="1" si="2"/>
        <v>4</v>
      </c>
      <c r="U145" s="1" t="s">
        <v>116</v>
      </c>
    </row>
    <row r="146" spans="1:23" x14ac:dyDescent="0.3">
      <c r="A146" s="1" t="str">
        <f t="shared" si="0"/>
        <v>BurrowNinjaAssassin_01</v>
      </c>
      <c r="B146" t="s">
        <v>116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Burrow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3</v>
      </c>
      <c r="K146" s="1">
        <v>0.5</v>
      </c>
      <c r="L146" s="1">
        <v>1</v>
      </c>
      <c r="O146" s="7" t="str">
        <f t="shared" ca="1" si="1"/>
        <v/>
      </c>
      <c r="P146" s="1">
        <v>2</v>
      </c>
      <c r="S146" s="7" t="str">
        <f t="shared" ca="1" si="2"/>
        <v/>
      </c>
      <c r="T146" s="1" t="s">
        <v>129</v>
      </c>
      <c r="U146" s="1" t="s">
        <v>130</v>
      </c>
      <c r="V146" s="1" t="s">
        <v>131</v>
      </c>
      <c r="W146" s="1" t="s">
        <v>132</v>
      </c>
    </row>
    <row r="147" spans="1:23" x14ac:dyDescent="0.3">
      <c r="A147" s="1" t="str">
        <f t="shared" si="0"/>
        <v>RushPigPet_01</v>
      </c>
      <c r="B147" s="10" t="s">
        <v>540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1.5</v>
      </c>
      <c r="K147" s="1">
        <v>-1</v>
      </c>
      <c r="L147" s="1">
        <v>0</v>
      </c>
      <c r="N147" s="1">
        <v>1</v>
      </c>
      <c r="O147" s="7">
        <f t="shared" ca="1" si="1"/>
        <v>1</v>
      </c>
      <c r="P147" s="1">
        <v>-1</v>
      </c>
      <c r="S147" s="7" t="str">
        <f t="shared" ca="1" si="2"/>
        <v/>
      </c>
      <c r="T147" s="1" t="s">
        <v>541</v>
      </c>
      <c r="U147" s="1">
        <f>1/1.25*(3/2)*1.25</f>
        <v>1.5000000000000002</v>
      </c>
    </row>
    <row r="148" spans="1:23" x14ac:dyDescent="0.3">
      <c r="A148" s="1" t="str">
        <f t="shared" ref="A148" si="156">B148&amp;"_"&amp;TEXT(D148,"00")</f>
        <v>RushPigPet_Purple_01</v>
      </c>
      <c r="B148" s="10" t="s">
        <v>586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1.5</v>
      </c>
      <c r="K148" s="1">
        <v>-1</v>
      </c>
      <c r="L148" s="1">
        <v>100</v>
      </c>
      <c r="N148" s="1">
        <v>3</v>
      </c>
      <c r="O148" s="7">
        <f t="shared" ref="O148" ca="1" si="157">IF(NOT(ISBLANK(N148)),N148,
IF(ISBLANK(M148),"",
VLOOKUP(M148,OFFSET(INDIRECT("$A:$B"),0,MATCH(M$1&amp;"_Verify",INDIRECT("$1:$1"),0)-1),2,0)
))</f>
        <v>3</v>
      </c>
      <c r="P148" s="1">
        <v>-1</v>
      </c>
      <c r="S148" s="7" t="str">
        <f t="shared" ref="S148" ca="1" si="158">IF(NOT(ISBLANK(R148)),R148,
IF(ISBLANK(Q148),"",
VLOOKUP(Q148,OFFSET(INDIRECT("$A:$B"),0,MATCH(Q$1&amp;"_Verify",INDIRECT("$1:$1"),0)-1),2,0)
))</f>
        <v/>
      </c>
      <c r="T148" s="1" t="s">
        <v>541</v>
      </c>
      <c r="U148" s="1">
        <f>1/1.25*(3/2)*1.25</f>
        <v>1.5000000000000002</v>
      </c>
    </row>
    <row r="149" spans="1:23" x14ac:dyDescent="0.3">
      <c r="A149" s="1" t="str">
        <f t="shared" ref="A149" si="159">B149&amp;"_"&amp;TEXT(D149,"00")</f>
        <v>RushPolygonalMetalon_Green_01</v>
      </c>
      <c r="B149" s="10" t="s">
        <v>556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8</v>
      </c>
      <c r="J149" s="1">
        <v>1</v>
      </c>
      <c r="K149" s="1">
        <v>0</v>
      </c>
      <c r="L149" s="1">
        <v>0</v>
      </c>
      <c r="N149" s="1">
        <v>1</v>
      </c>
      <c r="O149" s="7">
        <f t="shared" ref="O149" ca="1" si="160">IF(NOT(ISBLANK(N149)),N149,
IF(ISBLANK(M149),"",
VLOOKUP(M149,OFFSET(INDIRECT("$A:$B"),0,MATCH(M$1&amp;"_Verify",INDIRECT("$1:$1"),0)-1),2,0)
))</f>
        <v>1</v>
      </c>
      <c r="P149" s="1">
        <v>250</v>
      </c>
      <c r="S149" s="7" t="str">
        <f t="shared" ref="S149" ca="1" si="161">IF(NOT(ISBLANK(R149)),R149,
IF(ISBLANK(Q149),"",
VLOOKUP(Q149,OFFSET(INDIRECT("$A:$B"),0,MATCH(Q$1&amp;"_Verify",INDIRECT("$1:$1"),0)-1),2,0)
))</f>
        <v/>
      </c>
      <c r="T149" s="1" t="s">
        <v>541</v>
      </c>
      <c r="U149" s="1">
        <f>1/1.25*(6/5)*1.25</f>
        <v>1.2</v>
      </c>
    </row>
    <row r="150" spans="1:23" x14ac:dyDescent="0.3">
      <c r="A150" s="1" t="str">
        <f t="shared" ref="A150" si="162">B150&amp;"_"&amp;TEXT(D150,"00")</f>
        <v>RushCuteUniq_01</v>
      </c>
      <c r="B150" s="10" t="s">
        <v>553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6.5</v>
      </c>
      <c r="J150" s="1">
        <v>2.5</v>
      </c>
      <c r="K150" s="1">
        <v>1</v>
      </c>
      <c r="L150" s="1">
        <v>0</v>
      </c>
      <c r="N150" s="1">
        <v>0</v>
      </c>
      <c r="O150" s="7">
        <f t="shared" ref="O150" ca="1" si="163">IF(NOT(ISBLANK(N150)),N150,
IF(ISBLANK(M150),"",
VLOOKUP(M150,OFFSET(INDIRECT("$A:$B"),0,MATCH(M$1&amp;"_Verify",INDIRECT("$1:$1"),0)-1),2,0)
))</f>
        <v>0</v>
      </c>
      <c r="P150" s="1">
        <v>-1</v>
      </c>
      <c r="S150" s="7" t="str">
        <f t="shared" ref="S150" ca="1" si="164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1/1.25*(6/5)*1.25</f>
        <v>1.2</v>
      </c>
    </row>
    <row r="151" spans="1:23" x14ac:dyDescent="0.3">
      <c r="A151" s="1" t="str">
        <f t="shared" ref="A151:A153" si="165">B151&amp;"_"&amp;TEXT(D151,"00")</f>
        <v>RushRobotSphere_01</v>
      </c>
      <c r="B151" s="10" t="s">
        <v>554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J151" s="1">
        <v>2</v>
      </c>
      <c r="K151" s="1">
        <v>5</v>
      </c>
      <c r="L151" s="1">
        <v>0</v>
      </c>
      <c r="N151" s="1">
        <v>0</v>
      </c>
      <c r="O151" s="7">
        <f t="shared" ref="O151:O153" ca="1" si="166">IF(NOT(ISBLANK(N151)),N151,
IF(ISBLANK(M151),"",
VLOOKUP(M151,OFFSET(INDIRECT("$A:$B"),0,MATCH(M$1&amp;"_Verify",INDIRECT("$1:$1"),0)-1),2,0)
))</f>
        <v>0</v>
      </c>
      <c r="P151" s="1">
        <v>-1</v>
      </c>
      <c r="S151" s="7" t="str">
        <f t="shared" ref="S151:S153" ca="1" si="167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si="165"/>
        <v>SlowDebuffCyc_01</v>
      </c>
      <c r="B152" s="10" t="s">
        <v>573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AddActorState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O152" s="7" t="str">
        <f t="shared" ca="1" si="166"/>
        <v/>
      </c>
      <c r="S152" s="7" t="str">
        <f t="shared" ca="1" si="167"/>
        <v/>
      </c>
      <c r="T152" s="1" t="s">
        <v>574</v>
      </c>
    </row>
    <row r="153" spans="1:23" x14ac:dyDescent="0.3">
      <c r="A153" s="1" t="str">
        <f t="shared" si="165"/>
        <v>AS_SlowCyc_01</v>
      </c>
      <c r="B153" s="1" t="s">
        <v>575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J153" s="1">
        <v>-0.5</v>
      </c>
      <c r="M153" s="1" t="s">
        <v>155</v>
      </c>
      <c r="O153" s="7">
        <f t="shared" ca="1" si="166"/>
        <v>10</v>
      </c>
      <c r="R153" s="1">
        <v>1</v>
      </c>
      <c r="S153" s="7">
        <f t="shared" ca="1" si="167"/>
        <v>1</v>
      </c>
      <c r="W153" s="1" t="s">
        <v>584</v>
      </c>
    </row>
    <row r="154" spans="1:23" x14ac:dyDescent="0.3">
      <c r="A154" s="1" t="str">
        <f t="shared" ref="A154" si="168">B154&amp;"_"&amp;TEXT(D154,"00")</f>
        <v>TeleportWarAssassin_01</v>
      </c>
      <c r="B154" s="1" t="s">
        <v>581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0.8</v>
      </c>
      <c r="J154" s="1">
        <v>1.5</v>
      </c>
      <c r="N154" s="1">
        <v>0</v>
      </c>
      <c r="O154" s="7">
        <f t="shared" ref="O154" ca="1" si="169">IF(NOT(ISBLANK(N154)),N154,
IF(ISBLANK(M154),"",
VLOOKUP(M154,OFFSET(INDIRECT("$A:$B"),0,MATCH(M$1&amp;"_Verify",INDIRECT("$1:$1"),0)-1),2,0)
))</f>
        <v>0</v>
      </c>
      <c r="S154" s="7" t="str">
        <f t="shared" ref="S154" ca="1" si="170">IF(NOT(ISBLANK(R154)),R154,
IF(ISBLANK(Q154),"",
VLOOKUP(Q154,OFFSET(INDIRECT("$A:$B"),0,MATCH(Q$1&amp;"_Verify",INDIRECT("$1:$1"),0)-1),2,0)
))</f>
        <v/>
      </c>
      <c r="T154" s="1" t="s">
        <v>578</v>
      </c>
      <c r="W154" s="1" t="s">
        <v>583</v>
      </c>
    </row>
    <row r="155" spans="1:23" x14ac:dyDescent="0.3">
      <c r="A155" s="1" t="str">
        <f t="shared" ref="A155" si="171">B155&amp;"_"&amp;TEXT(D155,"00")</f>
        <v>TeleportWarAssassin_Red_01</v>
      </c>
      <c r="B155" s="1" t="s">
        <v>902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1.5</v>
      </c>
      <c r="N155" s="1">
        <v>0</v>
      </c>
      <c r="O155" s="7">
        <f t="shared" ref="O155" ca="1" si="172">IF(NOT(ISBLANK(N155)),N155,
IF(ISBLANK(M155),"",
VLOOKUP(M155,OFFSET(INDIRECT("$A:$B"),0,MATCH(M$1&amp;"_Verify",INDIRECT("$1:$1"),0)-1),2,0)
))</f>
        <v>0</v>
      </c>
      <c r="S155" s="7" t="str">
        <f t="shared" ref="S155" ca="1" si="173">IF(NOT(ISBLANK(R155)),R155,
IF(ISBLANK(Q155),"",
VLOOKUP(Q155,OFFSET(INDIRECT("$A:$B"),0,MATCH(Q$1&amp;"_Verify",INDIRECT("$1:$1"),0)-1),2,0)
))</f>
        <v/>
      </c>
      <c r="T155" s="1" t="s">
        <v>903</v>
      </c>
      <c r="W155" s="1" t="s">
        <v>840</v>
      </c>
    </row>
    <row r="156" spans="1:23" x14ac:dyDescent="0.3">
      <c r="A156" s="1" t="str">
        <f t="shared" ref="A156" si="174">B156&amp;"_"&amp;TEXT(D156,"00")</f>
        <v>TeleportWarAssassin_RedRandom_01</v>
      </c>
      <c r="B156" s="1" t="s">
        <v>905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2.2000000000000002</v>
      </c>
      <c r="N156" s="1">
        <v>4</v>
      </c>
      <c r="O156" s="7">
        <f t="shared" ref="O156" ca="1" si="175">IF(NOT(ISBLANK(N156)),N156,
IF(ISBLANK(M156),"",
VLOOKUP(M156,OFFSET(INDIRECT("$A:$B"),0,MATCH(M$1&amp;"_Verify",INDIRECT("$1:$1"),0)-1),2,0)
))</f>
        <v>4</v>
      </c>
      <c r="S156" s="7" t="str">
        <f t="shared" ref="S156" ca="1" si="176">IF(NOT(ISBLANK(R156)),R156,
IF(ISBLANK(Q156),"",
VLOOKUP(Q156,OFFSET(INDIRECT("$A:$B"),0,MATCH(Q$1&amp;"_Verify",INDIRECT("$1:$1"),0)-1),2,0)
))</f>
        <v/>
      </c>
      <c r="T156" s="1" t="s">
        <v>904</v>
      </c>
      <c r="W156" s="1" t="s">
        <v>840</v>
      </c>
    </row>
    <row r="157" spans="1:23" x14ac:dyDescent="0.3">
      <c r="A157" s="1" t="str">
        <f t="shared" ref="A157" si="177">B157&amp;"_"&amp;TEXT(D157,"00")</f>
        <v>TeleportWarAssassin_RedRandom2_01</v>
      </c>
      <c r="B157" s="1" t="s">
        <v>907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2.2000000000000002</v>
      </c>
      <c r="N157" s="1">
        <v>4</v>
      </c>
      <c r="O157" s="7">
        <f t="shared" ref="O157" ca="1" si="178">IF(NOT(ISBLANK(N157)),N157,
IF(ISBLANK(M157),"",
VLOOKUP(M157,OFFSET(INDIRECT("$A:$B"),0,MATCH(M$1&amp;"_Verify",INDIRECT("$1:$1"),0)-1),2,0)
))</f>
        <v>4</v>
      </c>
      <c r="S157" s="7" t="str">
        <f t="shared" ref="S157" ca="1" si="179">IF(NOT(ISBLANK(R157)),R157,
IF(ISBLANK(Q157),"",
VLOOKUP(Q157,OFFSET(INDIRECT("$A:$B"),0,MATCH(Q$1&amp;"_Verify",INDIRECT("$1:$1"),0)-1),2,0)
))</f>
        <v/>
      </c>
      <c r="T157" s="1" t="s">
        <v>906</v>
      </c>
      <c r="W157" s="1" t="s">
        <v>840</v>
      </c>
    </row>
    <row r="158" spans="1:23" x14ac:dyDescent="0.3">
      <c r="A158" s="1" t="str">
        <f t="shared" ref="A158" si="180">B158&amp;"_"&amp;TEXT(D158,"00")</f>
        <v>TeleportZippermouth_Green_01</v>
      </c>
      <c r="B158" s="1" t="s">
        <v>594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K158" s="1">
        <v>0</v>
      </c>
      <c r="L158" s="1">
        <v>0</v>
      </c>
      <c r="N158" s="1">
        <v>1</v>
      </c>
      <c r="O158" s="7">
        <f t="shared" ref="O158" ca="1" si="181">IF(NOT(ISBLANK(N158)),N158,
IF(ISBLANK(M158),"",
VLOOKUP(M158,OFFSET(INDIRECT("$A:$B"),0,MATCH(M$1&amp;"_Verify",INDIRECT("$1:$1"),0)-1),2,0)
))</f>
        <v>1</v>
      </c>
      <c r="S158" s="7" t="str">
        <f t="shared" ref="S158" ca="1" si="182">IF(NOT(ISBLANK(R158)),R158,
IF(ISBLANK(Q158),"",
VLOOKUP(Q158,OFFSET(INDIRECT("$A:$B"),0,MATCH(Q$1&amp;"_Verify",INDIRECT("$1:$1"),0)-1),2,0)
))</f>
        <v/>
      </c>
      <c r="T158" s="1" t="s">
        <v>578</v>
      </c>
      <c r="W158" s="1" t="s">
        <v>583</v>
      </c>
    </row>
    <row r="159" spans="1:23" x14ac:dyDescent="0.3">
      <c r="A159" s="1" t="str">
        <f t="shared" ref="A159:A161" si="183">B159&amp;"_"&amp;TEXT(D159,"00")</f>
        <v>RotateZippermouth_Green_01</v>
      </c>
      <c r="B159" s="1" t="s">
        <v>596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Rotate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</v>
      </c>
      <c r="J159" s="1">
        <v>360</v>
      </c>
      <c r="O159" s="7" t="str">
        <f t="shared" ref="O159:O161" ca="1" si="184">IF(NOT(ISBLANK(N159)),N159,
IF(ISBLANK(M159),"",
VLOOKUP(M159,OFFSET(INDIRECT("$A:$B"),0,MATCH(M$1&amp;"_Verify",INDIRECT("$1:$1"),0)-1),2,0)
))</f>
        <v/>
      </c>
      <c r="S159" s="7" t="str">
        <f t="shared" ref="S159" ca="1" si="185">IF(NOT(ISBLANK(R159)),R159,
IF(ISBLANK(Q159),"",
VLOOKUP(Q159,OFFSET(INDIRECT("$A:$B"),0,MATCH(Q$1&amp;"_Verify",INDIRECT("$1:$1"),0)-1),2,0)
))</f>
        <v/>
      </c>
      <c r="T159" s="1" t="s">
        <v>598</v>
      </c>
    </row>
    <row r="160" spans="1:23" x14ac:dyDescent="0.3">
      <c r="A160" s="1" t="str">
        <f t="shared" ref="A160" si="186">B160&amp;"_"&amp;TEXT(D160,"00")</f>
        <v>RotateZippermouth_Black_01</v>
      </c>
      <c r="B160" s="1" t="s">
        <v>751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360</v>
      </c>
      <c r="O160" s="7" t="str">
        <f t="shared" ref="O160" ca="1" si="187">IF(NOT(ISBLANK(N160)),N160,
IF(ISBLANK(M160),"",
VLOOKUP(M160,OFFSET(INDIRECT("$A:$B"),0,MATCH(M$1&amp;"_Verify",INDIRECT("$1:$1"),0)-1),2,0)
))</f>
        <v/>
      </c>
      <c r="S160" s="7" t="str">
        <f t="shared" ref="S160" ca="1" si="188">IF(NOT(ISBLANK(R160)),R160,
IF(ISBLANK(Q160),"",
VLOOKUP(Q160,OFFSET(INDIRECT("$A:$B"),0,MATCH(Q$1&amp;"_Verify",INDIRECT("$1:$1"),0)-1),2,0)
))</f>
        <v/>
      </c>
      <c r="T160" s="1" t="s">
        <v>598</v>
      </c>
    </row>
    <row r="161" spans="1:23" x14ac:dyDescent="0.3">
      <c r="A161" s="1" t="str">
        <f t="shared" si="183"/>
        <v>TeleportOneEyedWizard_BlueClose_01</v>
      </c>
      <c r="B161" s="1" t="s">
        <v>602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1</v>
      </c>
      <c r="N161" s="1">
        <v>2</v>
      </c>
      <c r="O161" s="7">
        <f t="shared" ca="1" si="184"/>
        <v>2</v>
      </c>
      <c r="S161" s="7" t="str">
        <f t="shared" ca="1" si="2"/>
        <v/>
      </c>
      <c r="T161" s="1" t="s">
        <v>604</v>
      </c>
      <c r="U161" s="1" t="s">
        <v>615</v>
      </c>
      <c r="W161" s="1" t="s">
        <v>583</v>
      </c>
    </row>
    <row r="162" spans="1:23" x14ac:dyDescent="0.3">
      <c r="A162" s="1" t="str">
        <f t="shared" ref="A162:A165" si="189">B162&amp;"_"&amp;TEXT(D162,"00")</f>
        <v>TeleportOneEyedWizard_BlueFar_01</v>
      </c>
      <c r="B162" s="1" t="s">
        <v>603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0.3</v>
      </c>
      <c r="J162" s="1">
        <v>1</v>
      </c>
      <c r="N162" s="1">
        <v>3</v>
      </c>
      <c r="O162" s="7">
        <f t="shared" ref="O162:O165" ca="1" si="190">IF(NOT(ISBLANK(N162)),N162,
IF(ISBLANK(M162),"",
VLOOKUP(M162,OFFSET(INDIRECT("$A:$B"),0,MATCH(M$1&amp;"_Verify",INDIRECT("$1:$1"),0)-1),2,0)
))</f>
        <v>3</v>
      </c>
      <c r="S162" s="7" t="str">
        <f t="shared" ca="1" si="2"/>
        <v/>
      </c>
      <c r="T162" s="1" t="s">
        <v>605</v>
      </c>
      <c r="U162" s="1" t="s">
        <v>615</v>
      </c>
      <c r="W162" s="1" t="s">
        <v>583</v>
      </c>
    </row>
    <row r="163" spans="1:23" x14ac:dyDescent="0.3">
      <c r="A163" s="1" t="str">
        <f t="shared" si="189"/>
        <v>TeleportOneEyedWizard_GreenClose_01</v>
      </c>
      <c r="B163" s="1" t="s">
        <v>898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2</v>
      </c>
      <c r="O163" s="7">
        <f t="shared" ca="1" si="190"/>
        <v>2</v>
      </c>
      <c r="S163" s="7" t="str">
        <f t="shared" ref="S163:S164" ca="1" si="191">IF(NOT(ISBLANK(R163)),R163,
IF(ISBLANK(Q163),"",
VLOOKUP(Q163,OFFSET(INDIRECT("$A:$B"),0,MATCH(Q$1&amp;"_Verify",INDIRECT("$1:$1"),0)-1),2,0)
))</f>
        <v/>
      </c>
      <c r="T163" s="1" t="s">
        <v>896</v>
      </c>
      <c r="U163" s="1" t="s">
        <v>900</v>
      </c>
      <c r="W163" s="1" t="s">
        <v>840</v>
      </c>
    </row>
    <row r="164" spans="1:23" x14ac:dyDescent="0.3">
      <c r="A164" s="1" t="str">
        <f t="shared" ref="A164" si="192">B164&amp;"_"&amp;TEXT(D164,"00")</f>
        <v>TeleportOneEyedWizard_GreenFar_01</v>
      </c>
      <c r="B164" s="1" t="s">
        <v>899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3</v>
      </c>
      <c r="O164" s="7">
        <f t="shared" ref="O164" ca="1" si="193">IF(NOT(ISBLANK(N164)),N164,
IF(ISBLANK(M164),"",
VLOOKUP(M164,OFFSET(INDIRECT("$A:$B"),0,MATCH(M$1&amp;"_Verify",INDIRECT("$1:$1"),0)-1),2,0)
))</f>
        <v>3</v>
      </c>
      <c r="S164" s="7" t="str">
        <f t="shared" ca="1" si="191"/>
        <v/>
      </c>
      <c r="T164" s="1" t="s">
        <v>897</v>
      </c>
      <c r="U164" s="1" t="s">
        <v>900</v>
      </c>
      <c r="W164" s="1" t="s">
        <v>840</v>
      </c>
    </row>
    <row r="165" spans="1:23" x14ac:dyDescent="0.3">
      <c r="A165" s="1" t="str">
        <f t="shared" si="189"/>
        <v>RushHeavyKnight_YellowFirst_01</v>
      </c>
      <c r="B165" s="10" t="s">
        <v>607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4.2</v>
      </c>
      <c r="J165" s="1">
        <v>1.5</v>
      </c>
      <c r="K165" s="1">
        <v>2</v>
      </c>
      <c r="L165" s="1">
        <v>0</v>
      </c>
      <c r="N165" s="1">
        <v>1</v>
      </c>
      <c r="O165" s="7">
        <f t="shared" ca="1" si="190"/>
        <v>1</v>
      </c>
      <c r="P165" s="1">
        <v>-1</v>
      </c>
      <c r="S165" s="7" t="str">
        <f t="shared" ca="1" si="2"/>
        <v/>
      </c>
      <c r="T165" s="1" t="s">
        <v>613</v>
      </c>
      <c r="U165" s="1">
        <f>1/1.25*(6/5)*1.5625</f>
        <v>1.5</v>
      </c>
    </row>
    <row r="166" spans="1:23" x14ac:dyDescent="0.3">
      <c r="A166" s="1" t="str">
        <f t="shared" ref="A166:A200" si="194">B166&amp;"_"&amp;TEXT(D166,"00")</f>
        <v>RushHeavyKnight_YellowSecond_01</v>
      </c>
      <c r="B166" s="10" t="s">
        <v>611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4.2</v>
      </c>
      <c r="J166" s="1">
        <v>1.5</v>
      </c>
      <c r="K166" s="1">
        <v>1</v>
      </c>
      <c r="L166" s="1">
        <v>0</v>
      </c>
      <c r="N166" s="1">
        <v>1</v>
      </c>
      <c r="O166" s="7">
        <f t="shared" ref="O166:O200" ca="1" si="195">IF(NOT(ISBLANK(N166)),N166,
IF(ISBLANK(M166),"",
VLOOKUP(M166,OFFSET(INDIRECT("$A:$B"),0,MATCH(M$1&amp;"_Verify",INDIRECT("$1:$1"),0)-1),2,0)
))</f>
        <v>1</v>
      </c>
      <c r="P166" s="1">
        <v>-1</v>
      </c>
      <c r="S166" s="7" t="str">
        <f t="shared" ca="1" si="2"/>
        <v/>
      </c>
      <c r="T166" s="1" t="s">
        <v>614</v>
      </c>
      <c r="U166" s="1">
        <f t="shared" ref="U166:U167" si="196">1/1.25*(6/5)*1.5625</f>
        <v>1.5</v>
      </c>
    </row>
    <row r="167" spans="1:23" x14ac:dyDescent="0.3">
      <c r="A167" s="1" t="str">
        <f t="shared" si="194"/>
        <v>RushHeavyKnight_YellowThird_01</v>
      </c>
      <c r="B167" s="10" t="s">
        <v>612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0.2</v>
      </c>
      <c r="K167" s="1">
        <v>-3</v>
      </c>
      <c r="L167" s="1">
        <v>0</v>
      </c>
      <c r="N167" s="1">
        <v>1</v>
      </c>
      <c r="O167" s="7">
        <f t="shared" ca="1" si="195"/>
        <v>1</v>
      </c>
      <c r="P167" s="1">
        <v>200</v>
      </c>
      <c r="S167" s="7" t="str">
        <f t="shared" ca="1" si="2"/>
        <v/>
      </c>
      <c r="T167" s="1" t="s">
        <v>541</v>
      </c>
      <c r="U167" s="1">
        <f t="shared" si="196"/>
        <v>1.5</v>
      </c>
    </row>
    <row r="168" spans="1:23" x14ac:dyDescent="0.3">
      <c r="A168" s="1" t="str">
        <f>B168&amp;"_"&amp;TEXT(D168,"00")</f>
        <v>SuicidePolygonalMagma_Blue_01</v>
      </c>
      <c r="B168" s="10" t="s">
        <v>642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Suicide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N168" s="1">
        <v>1</v>
      </c>
      <c r="O168" s="7">
        <f ca="1">IF(NOT(ISBLANK(N168)),N168,
IF(ISBLANK(M168),"",
VLOOKUP(M168,OFFSET(INDIRECT("$A:$B"),0,MATCH(M$1&amp;"_Verify",INDIRECT("$1:$1"),0)-1),2,0)
))</f>
        <v>1</v>
      </c>
      <c r="S168" s="7" t="str">
        <f t="shared" ca="1" si="2"/>
        <v/>
      </c>
      <c r="T168" s="1" t="s">
        <v>638</v>
      </c>
    </row>
    <row r="169" spans="1:23" x14ac:dyDescent="0.3">
      <c r="A169" s="1" t="str">
        <f>B169&amp;"_"&amp;TEXT(D169,"00")</f>
        <v>SleepingDragonTerrorBringer_Red_01</v>
      </c>
      <c r="B169" s="10" t="s">
        <v>727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MonsterSleeping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3</v>
      </c>
      <c r="O169" s="7" t="str">
        <f ca="1">IF(NOT(ISBLANK(N169)),N169,
IF(ISBLANK(M169),"",
VLOOKUP(M169,OFFSET(INDIRECT("$A:$B"),0,MATCH(M$1&amp;"_Verify",INDIRECT("$1:$1"),0)-1),2,0)
))</f>
        <v/>
      </c>
      <c r="S169" s="7" t="str">
        <f t="shared" ca="1" si="2"/>
        <v/>
      </c>
      <c r="T169" s="1" t="s">
        <v>729</v>
      </c>
      <c r="U169" s="1" t="s">
        <v>730</v>
      </c>
    </row>
    <row r="170" spans="1:23" x14ac:dyDescent="0.3">
      <c r="A170" s="1" t="str">
        <f>B170&amp;"_"&amp;TEXT(D170,"00")</f>
        <v>BurrowOnStartRtsTurret_01</v>
      </c>
      <c r="B170" s="10" t="s">
        <v>735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BurrowOnStart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O170" s="7" t="str">
        <f ca="1">IF(NOT(ISBLANK(N170)),N170,
IF(ISBLANK(M170),"",
VLOOKUP(M170,OFFSET(INDIRECT("$A:$B"),0,MATCH(M$1&amp;"_Verify",INDIRECT("$1:$1"),0)-1),2,0)
))</f>
        <v/>
      </c>
      <c r="S170" s="7" t="str">
        <f t="shared" ca="1" si="2"/>
        <v/>
      </c>
    </row>
    <row r="171" spans="1:23" x14ac:dyDescent="0.3">
      <c r="A171" s="1" t="str">
        <f t="shared" ref="A171" si="197">B171&amp;"_"&amp;TEXT(D171,"00")</f>
        <v>AddForceDragonTerrorBringer_Red_01</v>
      </c>
      <c r="B171" s="10" t="s">
        <v>731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AddForce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8</v>
      </c>
      <c r="N171" s="1">
        <v>0</v>
      </c>
      <c r="O171" s="7">
        <f t="shared" ref="O171" ca="1" si="198">IF(NOT(ISBLANK(N171)),N171,
IF(ISBLANK(M171),"",
VLOOKUP(M171,OFFSET(INDIRECT("$A:$B"),0,MATCH(M$1&amp;"_Verify",INDIRECT("$1:$1"),0)-1),2,0)
))</f>
        <v>0</v>
      </c>
      <c r="S171" s="7" t="str">
        <f t="shared" ca="1" si="2"/>
        <v/>
      </c>
    </row>
    <row r="172" spans="1:23" x14ac:dyDescent="0.3">
      <c r="A172" s="1" t="str">
        <f t="shared" ref="A172:A176" si="199">B172&amp;"_"&amp;TEXT(D172,"00")</f>
        <v>JumpAttackRobotTwo_01</v>
      </c>
      <c r="B172" s="10" t="s">
        <v>746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Jump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6.5</v>
      </c>
      <c r="J172" s="1">
        <v>2</v>
      </c>
      <c r="L172" s="1">
        <v>0.4</v>
      </c>
      <c r="N172" s="1">
        <v>1</v>
      </c>
      <c r="O172" s="7">
        <f t="shared" ref="O172:O176" ca="1" si="200">IF(NOT(ISBLANK(N172)),N172,
IF(ISBLANK(M172),"",
VLOOKUP(M172,OFFSET(INDIRECT("$A:$B"),0,MATCH(M$1&amp;"_Verify",INDIRECT("$1:$1"),0)-1),2,0)
))</f>
        <v>1</v>
      </c>
      <c r="S172" s="7" t="str">
        <f t="shared" ref="S172:S176" ca="1" si="201">IF(NOT(ISBLANK(R172)),R172,
IF(ISBLANK(Q172),"",
VLOOKUP(Q172,OFFSET(INDIRECT("$A:$B"),0,MATCH(Q$1&amp;"_Verify",INDIRECT("$1:$1"),0)-1),2,0)
))</f>
        <v/>
      </c>
      <c r="T172" s="1" t="s">
        <v>750</v>
      </c>
    </row>
    <row r="173" spans="1:23" x14ac:dyDescent="0.3">
      <c r="A173" s="1" t="str">
        <f t="shared" si="199"/>
        <v>JumpRunRobotTwo_01</v>
      </c>
      <c r="B173" s="10" t="s">
        <v>748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Jump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6.5</v>
      </c>
      <c r="J173" s="1">
        <v>2</v>
      </c>
      <c r="L173" s="1">
        <v>8</v>
      </c>
      <c r="N173" s="1">
        <v>2</v>
      </c>
      <c r="O173" s="7">
        <f t="shared" ca="1" si="200"/>
        <v>2</v>
      </c>
      <c r="S173" s="7" t="str">
        <f t="shared" ca="1" si="201"/>
        <v/>
      </c>
      <c r="T173" s="1" t="s">
        <v>750</v>
      </c>
    </row>
    <row r="174" spans="1:23" x14ac:dyDescent="0.3">
      <c r="A174" s="1" t="str">
        <f t="shared" si="199"/>
        <v>TeleportArcherySamuraiUp_01</v>
      </c>
      <c r="B174" s="1" t="s">
        <v>769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0.5</v>
      </c>
      <c r="K174" s="1">
        <v>0</v>
      </c>
      <c r="L174" s="1">
        <v>6</v>
      </c>
      <c r="N174" s="1">
        <v>1</v>
      </c>
      <c r="O174" s="7">
        <f t="shared" ca="1" si="200"/>
        <v>1</v>
      </c>
      <c r="S174" s="7" t="str">
        <f t="shared" ca="1" si="201"/>
        <v/>
      </c>
      <c r="T174" s="1" t="s">
        <v>578</v>
      </c>
      <c r="W174" s="1" t="s">
        <v>583</v>
      </c>
    </row>
    <row r="175" spans="1:23" x14ac:dyDescent="0.3">
      <c r="A175" s="1" t="str">
        <f t="shared" si="199"/>
        <v>TeleportArcherySamuraiDown_01</v>
      </c>
      <c r="B175" s="1" t="s">
        <v>771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0.5</v>
      </c>
      <c r="K175" s="1">
        <v>0</v>
      </c>
      <c r="L175" s="1">
        <v>-7</v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578</v>
      </c>
      <c r="W175" s="1" t="s">
        <v>583</v>
      </c>
    </row>
    <row r="176" spans="1:23" x14ac:dyDescent="0.3">
      <c r="A176" s="1" t="str">
        <f t="shared" si="199"/>
        <v>RotateArcherySamurai_01</v>
      </c>
      <c r="B176" s="1" t="s">
        <v>772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2.5</v>
      </c>
      <c r="J176" s="1">
        <v>0</v>
      </c>
      <c r="O176" s="7" t="str">
        <f t="shared" ca="1" si="200"/>
        <v/>
      </c>
      <c r="S176" s="7" t="str">
        <f t="shared" ca="1" si="201"/>
        <v/>
      </c>
      <c r="T176" s="1" t="s">
        <v>598</v>
      </c>
    </row>
    <row r="177" spans="1:23" x14ac:dyDescent="0.3">
      <c r="A177" s="1" t="str">
        <f t="shared" ref="A177:A180" si="202">B177&amp;"_"&amp;TEXT(D177,"00")</f>
        <v>GiveAffectorValueMushroomDee_01</v>
      </c>
      <c r="B177" s="1" t="s">
        <v>827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GiveAffectorValue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N177" s="1">
        <v>1</v>
      </c>
      <c r="O177" s="7">
        <f t="shared" ref="O177:O180" ca="1" si="203">IF(NOT(ISBLANK(N177)),N177,
IF(ISBLANK(M177),"",
VLOOKUP(M177,OFFSET(INDIRECT("$A:$B"),0,MATCH(M$1&amp;"_Verify",INDIRECT("$1:$1"),0)-1),2,0)
))</f>
        <v>1</v>
      </c>
      <c r="S177" s="7" t="str">
        <f t="shared" ref="S177:S180" ca="1" si="204">IF(NOT(ISBLANK(R177)),R177,
IF(ISBLANK(Q177),"",
VLOOKUP(Q177,OFFSET(INDIRECT("$A:$B"),0,MATCH(Q$1&amp;"_Verify",INDIRECT("$1:$1"),0)-1),2,0)
))</f>
        <v/>
      </c>
      <c r="T177" s="1" t="s">
        <v>829</v>
      </c>
      <c r="U177" s="1" t="s">
        <v>852</v>
      </c>
      <c r="W177" s="1" t="s">
        <v>831</v>
      </c>
    </row>
    <row r="178" spans="1:23" x14ac:dyDescent="0.3">
      <c r="A178" s="1" t="str">
        <f t="shared" si="202"/>
        <v>AS_AngryDee_01</v>
      </c>
      <c r="B178" s="1" t="s">
        <v>854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15</v>
      </c>
      <c r="J178" s="1">
        <v>0.75</v>
      </c>
      <c r="M178" s="1" t="s">
        <v>163</v>
      </c>
      <c r="O178" s="7">
        <f t="shared" ca="1" si="203"/>
        <v>19</v>
      </c>
      <c r="S178" s="7" t="str">
        <f t="shared" ca="1" si="204"/>
        <v/>
      </c>
    </row>
    <row r="179" spans="1:23" x14ac:dyDescent="0.3">
      <c r="A179" s="1" t="str">
        <f t="shared" si="202"/>
        <v>TeleportLadyPirateIn_01</v>
      </c>
      <c r="B179" s="1" t="s">
        <v>836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K179" s="1">
        <v>0</v>
      </c>
      <c r="L179" s="1">
        <v>-0.5</v>
      </c>
      <c r="N179" s="1">
        <v>1</v>
      </c>
      <c r="O179" s="7">
        <f t="shared" ca="1" si="203"/>
        <v>1</v>
      </c>
      <c r="S179" s="7" t="str">
        <f t="shared" ca="1" si="204"/>
        <v/>
      </c>
      <c r="T179" s="1" t="s">
        <v>841</v>
      </c>
      <c r="W179" s="1" t="s">
        <v>840</v>
      </c>
    </row>
    <row r="180" spans="1:23" x14ac:dyDescent="0.3">
      <c r="A180" s="1" t="str">
        <f t="shared" si="202"/>
        <v>TeleportLadyPirateOut_01</v>
      </c>
      <c r="B180" s="1" t="s">
        <v>838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0.5</v>
      </c>
      <c r="K180" s="1">
        <v>0</v>
      </c>
      <c r="L180" s="1">
        <v>2.5</v>
      </c>
      <c r="N180" s="1">
        <v>1</v>
      </c>
      <c r="O180" s="7">
        <f t="shared" ca="1" si="203"/>
        <v>1</v>
      </c>
      <c r="S180" s="7" t="str">
        <f t="shared" ca="1" si="204"/>
        <v/>
      </c>
      <c r="T180" s="1" t="s">
        <v>842</v>
      </c>
      <c r="W180" s="1" t="s">
        <v>840</v>
      </c>
    </row>
    <row r="181" spans="1:23" x14ac:dyDescent="0.3">
      <c r="A181" s="1" t="str">
        <f t="shared" ref="A181:A182" si="205">B181&amp;"_"&amp;TEXT(D181,"00")</f>
        <v>CastLadyPirate_01</v>
      </c>
      <c r="B181" s="1" t="s">
        <v>844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Cast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4.5</v>
      </c>
      <c r="O181" s="7" t="str">
        <f t="shared" ref="O181:O182" ca="1" si="206">IF(NOT(ISBLANK(N181)),N181,
IF(ISBLANK(M181),"",
VLOOKUP(M181,OFFSET(INDIRECT("$A:$B"),0,MATCH(M$1&amp;"_Verify",INDIRECT("$1:$1"),0)-1),2,0)
))</f>
        <v/>
      </c>
      <c r="S181" s="7" t="str">
        <f t="shared" ref="S181:S182" ca="1" si="207">IF(NOT(ISBLANK(R181)),R181,
IF(ISBLANK(Q181),"",
VLOOKUP(Q181,OFFSET(INDIRECT("$A:$B"),0,MATCH(Q$1&amp;"_Verify",INDIRECT("$1:$1"),0)-1),2,0)
))</f>
        <v/>
      </c>
      <c r="T181" s="1" t="s">
        <v>847</v>
      </c>
      <c r="U181" s="1" t="s">
        <v>848</v>
      </c>
    </row>
    <row r="182" spans="1:23" x14ac:dyDescent="0.3">
      <c r="A182" s="1" t="str">
        <f t="shared" si="205"/>
        <v>RushBeholder_01</v>
      </c>
      <c r="B182" s="1" t="s">
        <v>858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4</v>
      </c>
      <c r="K182" s="1">
        <v>3</v>
      </c>
      <c r="L182" s="1">
        <v>0</v>
      </c>
      <c r="N182" s="1">
        <v>1</v>
      </c>
      <c r="O182" s="7">
        <f t="shared" ca="1" si="206"/>
        <v>1</v>
      </c>
      <c r="P182" s="1">
        <v>-1</v>
      </c>
      <c r="S182" s="7" t="str">
        <f t="shared" ca="1" si="207"/>
        <v/>
      </c>
      <c r="T182" s="1" t="s">
        <v>856</v>
      </c>
      <c r="U182" s="1">
        <f>1/1.25*(6/5)*1.25</f>
        <v>1.2</v>
      </c>
    </row>
    <row r="183" spans="1:23" x14ac:dyDescent="0.3">
      <c r="A183" s="1" t="str">
        <f t="shared" ref="A183:A187" si="208">B183&amp;"_"&amp;TEXT(D183,"00")</f>
        <v>RushBeholderCenter_01</v>
      </c>
      <c r="B183" s="1" t="s">
        <v>861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0.1</v>
      </c>
      <c r="K183" s="1">
        <v>0</v>
      </c>
      <c r="N183" s="1">
        <v>4</v>
      </c>
      <c r="O183" s="7">
        <f t="shared" ref="O183:O187" ca="1" si="209">IF(NOT(ISBLANK(N183)),N183,
IF(ISBLANK(M183),"",
VLOOKUP(M183,OFFSET(INDIRECT("$A:$B"),0,MATCH(M$1&amp;"_Verify",INDIRECT("$1:$1"),0)-1),2,0)
))</f>
        <v>4</v>
      </c>
      <c r="P183" s="1">
        <v>-1</v>
      </c>
      <c r="S183" s="7" t="str">
        <f t="shared" ref="S183:S187" ca="1" si="210">IF(NOT(ISBLANK(R183)),R183,
IF(ISBLANK(Q183),"",
VLOOKUP(Q183,OFFSET(INDIRECT("$A:$B"),0,MATCH(Q$1&amp;"_Verify",INDIRECT("$1:$1"),0)-1),2,0)
))</f>
        <v/>
      </c>
      <c r="T183" s="1" t="s">
        <v>865</v>
      </c>
      <c r="U183" s="1">
        <f>1/1.25*(6/5)*1.25</f>
        <v>1.2</v>
      </c>
      <c r="V183" s="1" t="s">
        <v>864</v>
      </c>
    </row>
    <row r="184" spans="1:23" x14ac:dyDescent="0.3">
      <c r="A184" s="1" t="str">
        <f t="shared" si="208"/>
        <v>HealOverTimeDruidTent_01</v>
      </c>
      <c r="B184" s="1" t="s">
        <v>867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HealOverTime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60</v>
      </c>
      <c r="J184" s="1">
        <v>1</v>
      </c>
      <c r="K184" s="1">
        <v>-1.6667000000000001E-2</v>
      </c>
      <c r="O184" s="7" t="str">
        <f t="shared" ca="1" si="209"/>
        <v/>
      </c>
      <c r="S184" s="7" t="str">
        <f t="shared" ca="1" si="210"/>
        <v/>
      </c>
    </row>
    <row r="185" spans="1:23" x14ac:dyDescent="0.3">
      <c r="A185" s="1" t="str">
        <f t="shared" si="208"/>
        <v>StunDebuffLancer_01</v>
      </c>
      <c r="B185" s="1" t="s">
        <v>877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AddActorState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O185" s="7" t="str">
        <f t="shared" ca="1" si="209"/>
        <v/>
      </c>
      <c r="S185" s="7" t="str">
        <f t="shared" ca="1" si="210"/>
        <v/>
      </c>
      <c r="T185" s="1" t="s">
        <v>874</v>
      </c>
    </row>
    <row r="186" spans="1:23" x14ac:dyDescent="0.3">
      <c r="A186" s="1" t="str">
        <f t="shared" si="208"/>
        <v>GiveAffectorValuePlant_01</v>
      </c>
      <c r="B186" s="1" t="s">
        <v>884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GiveAffectorValue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N186" s="1">
        <v>1</v>
      </c>
      <c r="O186" s="7">
        <f t="shared" ca="1" si="209"/>
        <v>1</v>
      </c>
      <c r="S186" s="7" t="str">
        <f t="shared" ca="1" si="210"/>
        <v/>
      </c>
      <c r="T186" s="1" t="s">
        <v>886</v>
      </c>
      <c r="U186" s="1" t="s">
        <v>879</v>
      </c>
    </row>
    <row r="187" spans="1:23" x14ac:dyDescent="0.3">
      <c r="A187" s="1" t="str">
        <f t="shared" si="208"/>
        <v>AS_LoseTankerPlant_01</v>
      </c>
      <c r="B187" s="1" t="s">
        <v>882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0.1</v>
      </c>
      <c r="M187" s="1" t="s">
        <v>163</v>
      </c>
      <c r="O187" s="7">
        <f t="shared" ca="1" si="209"/>
        <v>19</v>
      </c>
      <c r="S187" s="7" t="str">
        <f t="shared" ca="1" si="210"/>
        <v/>
      </c>
    </row>
    <row r="188" spans="1:23" x14ac:dyDescent="0.3">
      <c r="A188" s="1" t="str">
        <f t="shared" ref="A188:A189" si="211">B188&amp;"_"&amp;TEXT(D188,"00")</f>
        <v>OnOffColliderWizard_01</v>
      </c>
      <c r="B188" s="1" t="s">
        <v>895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OnOffCollider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N188" s="1">
        <v>1</v>
      </c>
      <c r="O188" s="7">
        <f t="shared" ref="O188:O189" ca="1" si="212">IF(NOT(ISBLANK(N188)),N188,
IF(ISBLANK(M188),"",
VLOOKUP(M188,OFFSET(INDIRECT("$A:$B"),0,MATCH(M$1&amp;"_Verify",INDIRECT("$1:$1"),0)-1),2,0)
))</f>
        <v>1</v>
      </c>
      <c r="S188" s="7" t="str">
        <f t="shared" ref="S188:S189" ca="1" si="213">IF(NOT(ISBLANK(R188)),R188,
IF(ISBLANK(Q188),"",
VLOOKUP(Q188,OFFSET(INDIRECT("$A:$B"),0,MATCH(Q$1&amp;"_Verify",INDIRECT("$1:$1"),0)-1),2,0)
))</f>
        <v/>
      </c>
      <c r="V188" s="1" t="s">
        <v>893</v>
      </c>
      <c r="W188" s="1" t="s">
        <v>894</v>
      </c>
    </row>
    <row r="189" spans="1:23" x14ac:dyDescent="0.3">
      <c r="A189" s="1" t="str">
        <f t="shared" si="211"/>
        <v>RushDroidHeavy_White_01</v>
      </c>
      <c r="B189" s="1" t="s">
        <v>908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3</v>
      </c>
      <c r="J189" s="1">
        <v>0.1</v>
      </c>
      <c r="N189" s="1">
        <v>4</v>
      </c>
      <c r="O189" s="7">
        <f t="shared" ca="1" si="212"/>
        <v>4</v>
      </c>
      <c r="P189" s="1">
        <v>-1</v>
      </c>
      <c r="S189" s="7" t="str">
        <f t="shared" ca="1" si="213"/>
        <v/>
      </c>
      <c r="T189" s="1" t="s">
        <v>910</v>
      </c>
      <c r="U189" s="1">
        <f>1/1.25*(6/5)*1.25</f>
        <v>1.2</v>
      </c>
      <c r="V189" s="1" t="s">
        <v>911</v>
      </c>
    </row>
    <row r="190" spans="1:23" x14ac:dyDescent="0.3">
      <c r="A190" s="1" t="str">
        <f t="shared" ref="A190:A197" si="214">B190&amp;"_"&amp;TEXT(D190,"00")</f>
        <v>RushTrollGiant_01</v>
      </c>
      <c r="B190" s="1" t="s">
        <v>943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6</v>
      </c>
      <c r="J190" s="1">
        <v>2</v>
      </c>
      <c r="K190" s="1">
        <v>7</v>
      </c>
      <c r="L190" s="1">
        <v>0</v>
      </c>
      <c r="N190" s="1">
        <v>0</v>
      </c>
      <c r="O190" s="7">
        <f t="shared" ref="O190:O197" ca="1" si="215">IF(NOT(ISBLANK(N190)),N190,
IF(ISBLANK(M190),"",
VLOOKUP(M190,OFFSET(INDIRECT("$A:$B"),0,MATCH(M$1&amp;"_Verify",INDIRECT("$1:$1"),0)-1),2,0)
))</f>
        <v>0</v>
      </c>
      <c r="P190" s="1">
        <v>-1</v>
      </c>
      <c r="S190" s="7" t="str">
        <f t="shared" ref="S190:S197" ca="1" si="216">IF(NOT(ISBLANK(R190)),R190,
IF(ISBLANK(Q190),"",
VLOOKUP(Q190,OFFSET(INDIRECT("$A:$B"),0,MATCH(Q$1&amp;"_Verify",INDIRECT("$1:$1"),0)-1),2,0)
))</f>
        <v/>
      </c>
      <c r="T190" s="1" t="s">
        <v>856</v>
      </c>
      <c r="U190" s="1">
        <f>1/1.5*(3/4)*1.5</f>
        <v>0.75</v>
      </c>
    </row>
    <row r="191" spans="1:23" x14ac:dyDescent="0.3">
      <c r="A191" s="1" t="str">
        <f t="shared" si="214"/>
        <v>AddForceTrollGiant_01</v>
      </c>
      <c r="B191" s="1" t="s">
        <v>944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AddForce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L191" s="1">
        <v>0.16</v>
      </c>
      <c r="N191" s="1">
        <v>0</v>
      </c>
      <c r="O191" s="7">
        <f t="shared" ca="1" si="215"/>
        <v>0</v>
      </c>
      <c r="R191" s="1">
        <v>1</v>
      </c>
      <c r="S191" s="7">
        <f t="shared" ca="1" si="216"/>
        <v>1</v>
      </c>
    </row>
    <row r="192" spans="1:23" x14ac:dyDescent="0.3">
      <c r="A192" s="1" t="str">
        <f t="shared" si="214"/>
        <v>TeleportArcherySamurai_Black_01</v>
      </c>
      <c r="B192" s="1" t="s">
        <v>948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0.5</v>
      </c>
      <c r="N192" s="1">
        <v>2</v>
      </c>
      <c r="O192" s="7">
        <f t="shared" ca="1" si="215"/>
        <v>2</v>
      </c>
      <c r="S192" s="7" t="str">
        <f t="shared" ca="1" si="216"/>
        <v/>
      </c>
      <c r="T192" s="1" t="s">
        <v>950</v>
      </c>
      <c r="U192" s="1" t="s">
        <v>951</v>
      </c>
      <c r="W192" s="1" t="s">
        <v>840</v>
      </c>
    </row>
    <row r="193" spans="1:23" x14ac:dyDescent="0.3">
      <c r="A193" s="1" t="str">
        <f t="shared" si="214"/>
        <v>InvincibleFallenAngel_Yellow_01</v>
      </c>
      <c r="B193" s="1" t="s">
        <v>953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Invincible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1.1000000000000001</v>
      </c>
      <c r="O193" s="7" t="str">
        <f t="shared" ca="1" si="215"/>
        <v/>
      </c>
      <c r="S193" s="7" t="str">
        <f t="shared" ca="1" si="216"/>
        <v/>
      </c>
    </row>
    <row r="194" spans="1:23" x14ac:dyDescent="0.3">
      <c r="A194" s="1" t="str">
        <f t="shared" si="214"/>
        <v>CallBurrowNinjaAssassin_Red_01</v>
      </c>
      <c r="B194" s="1" t="s">
        <v>960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215"/>
        <v/>
      </c>
      <c r="Q194" s="1" t="s">
        <v>224</v>
      </c>
      <c r="S194" s="7">
        <f t="shared" ca="1" si="216"/>
        <v>4</v>
      </c>
      <c r="U194" s="1" t="s">
        <v>962</v>
      </c>
    </row>
    <row r="195" spans="1:23" x14ac:dyDescent="0.3">
      <c r="A195" s="1" t="str">
        <f t="shared" si="214"/>
        <v>BurrowNinjaAssassin_Red_01</v>
      </c>
      <c r="B195" s="1" t="s">
        <v>962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Burrow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3</v>
      </c>
      <c r="K195" s="1">
        <v>0.5</v>
      </c>
      <c r="L195" s="1">
        <v>1</v>
      </c>
      <c r="O195" s="7" t="str">
        <f t="shared" ca="1" si="215"/>
        <v/>
      </c>
      <c r="P195" s="1">
        <v>7</v>
      </c>
      <c r="R195" s="1">
        <v>10</v>
      </c>
      <c r="S195" s="7">
        <f t="shared" ca="1" si="216"/>
        <v>10</v>
      </c>
      <c r="T195" s="1" t="s">
        <v>955</v>
      </c>
      <c r="U195" s="1" t="s">
        <v>956</v>
      </c>
      <c r="V195" s="1" t="s">
        <v>957</v>
      </c>
      <c r="W195" s="1" t="s">
        <v>958</v>
      </c>
    </row>
    <row r="196" spans="1:23" x14ac:dyDescent="0.3">
      <c r="A196" s="1" t="str">
        <f t="shared" si="214"/>
        <v>RotateRobotFive_Purple_01</v>
      </c>
      <c r="B196" s="1" t="s">
        <v>981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</v>
      </c>
      <c r="J196" s="1">
        <v>-360</v>
      </c>
      <c r="O196" s="7" t="str">
        <f t="shared" ca="1" si="215"/>
        <v/>
      </c>
      <c r="S196" s="7" t="str">
        <f t="shared" ca="1" si="216"/>
        <v/>
      </c>
      <c r="T196" s="1" t="s">
        <v>979</v>
      </c>
    </row>
    <row r="197" spans="1:23" x14ac:dyDescent="0.3">
      <c r="A197" s="1" t="str">
        <f t="shared" si="214"/>
        <v>RotateRobotFive_PurpleZero_01</v>
      </c>
      <c r="B197" s="1" t="s">
        <v>982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Rotate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9.5</v>
      </c>
      <c r="J197" s="1">
        <v>0</v>
      </c>
      <c r="O197" s="7" t="str">
        <f t="shared" ca="1" si="215"/>
        <v/>
      </c>
      <c r="S197" s="7" t="str">
        <f t="shared" ca="1" si="216"/>
        <v/>
      </c>
      <c r="T197" s="1" t="s">
        <v>983</v>
      </c>
    </row>
    <row r="198" spans="1:23" x14ac:dyDescent="0.3">
      <c r="A198" s="1" t="str">
        <f t="shared" ref="A198" si="217">B198&amp;"_"&amp;TEXT(D198,"00")</f>
        <v>ResurrectAncientGuard_01</v>
      </c>
      <c r="B198" s="1" t="s">
        <v>990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Resurrect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ref="O198" ca="1" si="218">IF(NOT(ISBLANK(N198)),N198,
IF(ISBLANK(M198),"",
VLOOKUP(M198,OFFSET(INDIRECT("$A:$B"),0,MATCH(M$1&amp;"_Verify",INDIRECT("$1:$1"),0)-1),2,0)
))</f>
        <v/>
      </c>
      <c r="S198" s="7" t="str">
        <f t="shared" ref="S198" ca="1" si="219">IF(NOT(ISBLANK(R198)),R198,
IF(ISBLANK(Q198),"",
VLOOKUP(Q198,OFFSET(INDIRECT("$A:$B"),0,MATCH(Q$1&amp;"_Verify",INDIRECT("$1:$1"),0)-1),2,0)
))</f>
        <v/>
      </c>
      <c r="T198" s="1" t="s">
        <v>992</v>
      </c>
    </row>
    <row r="199" spans="1:23" x14ac:dyDescent="0.3">
      <c r="A199" s="1" t="str">
        <f t="shared" ref="A199" si="220">B199&amp;"_"&amp;TEXT(D199,"00")</f>
        <v>ChargingAncientGuard_01</v>
      </c>
      <c r="B199" s="1" t="s">
        <v>1001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ChargingAction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7.5</v>
      </c>
      <c r="J199" s="1">
        <v>0.05</v>
      </c>
      <c r="O199" s="7" t="str">
        <f t="shared" ref="O199" ca="1" si="221">IF(NOT(ISBLANK(N199)),N199,
IF(ISBLANK(M199),"",
VLOOKUP(M199,OFFSET(INDIRECT("$A:$B"),0,MATCH(M$1&amp;"_Verify",INDIRECT("$1:$1"),0)-1),2,0)
))</f>
        <v/>
      </c>
      <c r="S199" s="7" t="str">
        <f t="shared" ref="S199" ca="1" si="222">IF(NOT(ISBLANK(R199)),R199,
IF(ISBLANK(Q199),"",
VLOOKUP(Q199,OFFSET(INDIRECT("$A:$B"),0,MATCH(Q$1&amp;"_Verify",INDIRECT("$1:$1"),0)-1),2,0)
))</f>
        <v/>
      </c>
      <c r="T199" s="1" t="s">
        <v>1003</v>
      </c>
      <c r="U199" s="1" t="s">
        <v>1004</v>
      </c>
    </row>
    <row r="200" spans="1:23" x14ac:dyDescent="0.3">
      <c r="A200" s="1" t="str">
        <f t="shared" si="194"/>
        <v>AddForceCommon_01</v>
      </c>
      <c r="B200" s="10" t="s">
        <v>619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AddForce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3</v>
      </c>
      <c r="N200" s="1">
        <v>0</v>
      </c>
      <c r="O200" s="7">
        <f t="shared" ca="1" si="195"/>
        <v>0</v>
      </c>
      <c r="S200" s="7" t="str">
        <f t="shared" ca="1" si="2"/>
        <v/>
      </c>
    </row>
    <row r="201" spans="1:23" x14ac:dyDescent="0.3">
      <c r="A201" s="1" t="str">
        <f t="shared" ref="A201" si="223">B201&amp;"_"&amp;TEXT(D201,"00")</f>
        <v>AddForceCommonWeak_01</v>
      </c>
      <c r="B201" s="10" t="s">
        <v>625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2.5</v>
      </c>
      <c r="N201" s="1">
        <v>0</v>
      </c>
      <c r="O201" s="7">
        <f t="shared" ref="O201" ca="1" si="224">IF(NOT(ISBLANK(N201)),N201,
IF(ISBLANK(M201),"",
VLOOKUP(M201,OFFSET(INDIRECT("$A:$B"),0,MATCH(M$1&amp;"_Verify",INDIRECT("$1:$1"),0)-1),2,0)
))</f>
        <v>0</v>
      </c>
      <c r="S201" s="7" t="str">
        <f t="shared" ca="1" si="2"/>
        <v/>
      </c>
    </row>
    <row r="202" spans="1:23" x14ac:dyDescent="0.3">
      <c r="A202" s="1" t="str">
        <f t="shared" ref="A202:A204" si="225">B202&amp;"_"&amp;TEXT(D202,"00")</f>
        <v>AddForceCommonStrong_01</v>
      </c>
      <c r="B202" s="10" t="s">
        <v>627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5</v>
      </c>
      <c r="N202" s="1">
        <v>0</v>
      </c>
      <c r="O202" s="7">
        <f t="shared" ref="O202:O204" ca="1" si="226">IF(NOT(ISBLANK(N202)),N202,
IF(ISBLANK(M202),"",
VLOOKUP(M202,OFFSET(INDIRECT("$A:$B"),0,MATCH(M$1&amp;"_Verify",INDIRECT("$1:$1"),0)-1),2,0)
))</f>
        <v>0</v>
      </c>
      <c r="S202" s="7" t="str">
        <f t="shared" ca="1" si="2"/>
        <v/>
      </c>
    </row>
    <row r="203" spans="1:23" x14ac:dyDescent="0.3">
      <c r="A203" s="1" t="str">
        <f t="shared" si="225"/>
        <v>CreateChildTransform_01</v>
      </c>
      <c r="B203" s="10" t="s">
        <v>985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CreateHitObject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O203" s="7" t="str">
        <f t="shared" ca="1" si="226"/>
        <v/>
      </c>
      <c r="S203" s="7" t="str">
        <f t="shared" ca="1" si="2"/>
        <v/>
      </c>
      <c r="T203" s="1" t="s">
        <v>984</v>
      </c>
    </row>
    <row r="204" spans="1:23" x14ac:dyDescent="0.3">
      <c r="A204" s="1" t="str">
        <f t="shared" si="225"/>
        <v>CannotActionCommon_01</v>
      </c>
      <c r="B204" s="1" t="s">
        <v>859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CannotAction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O204" s="7" t="str">
        <f t="shared" ca="1" si="226"/>
        <v/>
      </c>
      <c r="S204" s="7" t="str">
        <f t="shared" ca="1" si="2"/>
        <v/>
      </c>
    </row>
    <row r="205" spans="1:23" x14ac:dyDescent="0.3">
      <c r="A205" s="1" t="str">
        <f t="shared" ref="A205:A206" si="227">B205&amp;"_"&amp;TEXT(D205,"00")</f>
        <v>CannotActionCommonShort_01</v>
      </c>
      <c r="B205" s="1" t="s">
        <v>872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CannotAction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2</v>
      </c>
      <c r="O205" s="7" t="str">
        <f t="shared" ref="O205:O206" ca="1" si="228">IF(NOT(ISBLANK(N205)),N205,
IF(ISBLANK(M205),"",
VLOOKUP(M205,OFFSET(INDIRECT("$A:$B"),0,MATCH(M$1&amp;"_Verify",INDIRECT("$1:$1"),0)-1),2,0)
))</f>
        <v/>
      </c>
      <c r="S205" s="7" t="str">
        <f t="shared" ref="S205:S206" ca="1" si="229">IF(NOT(ISBLANK(R205)),R205,
IF(ISBLANK(Q205),"",
VLOOKUP(Q205,OFFSET(INDIRECT("$A:$B"),0,MATCH(Q$1&amp;"_Verify",INDIRECT("$1:$1"),0)-1),2,0)
))</f>
        <v/>
      </c>
    </row>
    <row r="206" spans="1:23" x14ac:dyDescent="0.3">
      <c r="A206" s="1" t="str">
        <f t="shared" si="227"/>
        <v>CannotActionCommonLong_01</v>
      </c>
      <c r="B206" s="1" t="s">
        <v>873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O206" s="7" t="str">
        <f t="shared" ca="1" si="228"/>
        <v/>
      </c>
      <c r="S206" s="7" t="str">
        <f t="shared" ca="1" si="229"/>
        <v/>
      </c>
    </row>
    <row r="207" spans="1:23" x14ac:dyDescent="0.3">
      <c r="A207" s="1" t="str">
        <f t="shared" si="0"/>
        <v>LP_Atk_01</v>
      </c>
      <c r="B207" s="1" t="s">
        <v>254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0.15</v>
      </c>
      <c r="M207" s="1" t="s">
        <v>163</v>
      </c>
      <c r="O207" s="7">
        <f t="shared" ca="1" si="1"/>
        <v>19</v>
      </c>
      <c r="S207" s="7" t="str">
        <f t="shared" ca="1" si="2"/>
        <v/>
      </c>
    </row>
    <row r="208" spans="1:23" x14ac:dyDescent="0.3">
      <c r="A208" s="1" t="str">
        <f t="shared" si="0"/>
        <v>LP_Atk_02</v>
      </c>
      <c r="B208" s="1" t="s">
        <v>254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0.315</v>
      </c>
      <c r="M208" s="1" t="s">
        <v>163</v>
      </c>
      <c r="O208" s="7">
        <f t="shared" ca="1" si="1"/>
        <v>19</v>
      </c>
      <c r="S208" s="7" t="str">
        <f t="shared" ca="1" si="2"/>
        <v/>
      </c>
    </row>
    <row r="209" spans="1:19" x14ac:dyDescent="0.3">
      <c r="A209" s="1" t="str">
        <f t="shared" ref="A209:A217" si="230">B209&amp;"_"&amp;TEXT(D209,"00")</f>
        <v>LP_Atk_03</v>
      </c>
      <c r="B209" s="1" t="s">
        <v>254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0.49500000000000005</v>
      </c>
      <c r="M209" s="1" t="s">
        <v>163</v>
      </c>
      <c r="N209" s="6"/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si="230"/>
        <v>LP_Atk_04</v>
      </c>
      <c r="B210" s="1" t="s">
        <v>254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0.69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si="230"/>
        <v>LP_Atk_05</v>
      </c>
      <c r="B211" s="1" t="s">
        <v>254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0.89999999999999991</v>
      </c>
      <c r="M211" s="1" t="s">
        <v>163</v>
      </c>
      <c r="O211" s="7">
        <f ca="1">IF(NOT(ISBLANK(N211)),N211,
IF(ISBLANK(M211),"",
VLOOKUP(M211,OFFSET(INDIRECT("$A:$B"),0,MATCH(M$1&amp;"_Verify",INDIRECT("$1:$1"),0)-1),2,0)
))</f>
        <v>19</v>
      </c>
      <c r="S211" s="7" t="str">
        <f t="shared" ca="1" si="2"/>
        <v/>
      </c>
    </row>
    <row r="212" spans="1:19" x14ac:dyDescent="0.3">
      <c r="A212" s="1" t="str">
        <f t="shared" si="230"/>
        <v>LP_Atk_06</v>
      </c>
      <c r="B212" s="1" t="s">
        <v>254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ref="O212:O268" ca="1" si="231">IF(NOT(ISBLANK(N212)),N212,
IF(ISBLANK(M212),"",
VLOOKUP(M212,OFFSET(INDIRECT("$A:$B"),0,MATCH(M$1&amp;"_Verify",INDIRECT("$1:$1"),0)-1),2,0)
))</f>
        <v>19</v>
      </c>
      <c r="S212" s="7" t="str">
        <f t="shared" ca="1" si="2"/>
        <v/>
      </c>
    </row>
    <row r="213" spans="1:19" x14ac:dyDescent="0.3">
      <c r="A213" s="1" t="str">
        <f t="shared" si="230"/>
        <v>LP_Atk_07</v>
      </c>
      <c r="B213" s="1" t="s">
        <v>254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1.3650000000000002</v>
      </c>
      <c r="M213" s="1" t="s">
        <v>163</v>
      </c>
      <c r="O213" s="7">
        <f t="shared" ca="1" si="231"/>
        <v>19</v>
      </c>
      <c r="S213" s="7" t="str">
        <f t="shared" ca="1" si="2"/>
        <v/>
      </c>
    </row>
    <row r="214" spans="1:19" x14ac:dyDescent="0.3">
      <c r="A214" s="1" t="str">
        <f t="shared" si="230"/>
        <v>LP_Atk_08</v>
      </c>
      <c r="B214" s="1" t="s">
        <v>254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1.62</v>
      </c>
      <c r="M214" s="1" t="s">
        <v>163</v>
      </c>
      <c r="O214" s="7">
        <f t="shared" ca="1" si="231"/>
        <v>19</v>
      </c>
      <c r="S214" s="7" t="str">
        <f t="shared" ca="1" si="2"/>
        <v/>
      </c>
    </row>
    <row r="215" spans="1:19" x14ac:dyDescent="0.3">
      <c r="A215" s="1" t="str">
        <f t="shared" si="230"/>
        <v>LP_Atk_09</v>
      </c>
      <c r="B215" s="1" t="s">
        <v>254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1.89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LP_AtkBetter_01</v>
      </c>
      <c r="B216" s="1" t="s">
        <v>255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LP_AtkBetter_02</v>
      </c>
      <c r="B217" s="1" t="s">
        <v>255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0.52500000000000002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ref="A218:A240" si="232">B218&amp;"_"&amp;TEXT(D218,"00")</f>
        <v>LP_AtkBetter_03</v>
      </c>
      <c r="B218" s="1" t="s">
        <v>255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0.82500000000000007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2"/>
        <v>LP_AtkBetter_04</v>
      </c>
      <c r="B219" s="1" t="s">
        <v>255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1.1499999999999999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2"/>
        <v>LP_AtkBetter_05</v>
      </c>
      <c r="B220" s="1" t="s">
        <v>255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1.5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LP_AtkBetter_06</v>
      </c>
      <c r="B221" s="1" t="s">
        <v>255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1.875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LP_AtkBetter_07</v>
      </c>
      <c r="B222" s="1" t="s">
        <v>255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2.2749999999999999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LP_AtkBetter_08</v>
      </c>
      <c r="B223" s="1" t="s">
        <v>255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2.7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LP_AtkBetter_09</v>
      </c>
      <c r="B224" s="1" t="s">
        <v>255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3.15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ref="A225" si="233">B225&amp;"_"&amp;TEXT(D225,"00")</f>
        <v>LP_AtkBetter_10</v>
      </c>
      <c r="B225" s="1" t="s">
        <v>243</v>
      </c>
      <c r="C225" s="1" t="str">
        <f>IF(ISERROR(VLOOKUP(B225,AffectorValueTable!$A:$A,1,0)),"어펙터밸류없음","")</f>
        <v/>
      </c>
      <c r="D225" s="1">
        <v>10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3.15</v>
      </c>
      <c r="M225" s="1" t="s">
        <v>163</v>
      </c>
      <c r="O225" s="7">
        <f t="shared" ref="O225" ca="1" si="234">IF(NOT(ISBLANK(N225)),N225,
IF(ISBLANK(M225),"",
VLOOKUP(M225,OFFSET(INDIRECT("$A:$B"),0,MATCH(M$1&amp;"_Verify",INDIRECT("$1:$1"),0)-1),2,0)
))</f>
        <v>19</v>
      </c>
      <c r="S225" s="7" t="str">
        <f t="shared" ref="S225" ca="1" si="235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32"/>
        <v>LP_AtkBest_01</v>
      </c>
      <c r="B226" s="1" t="s">
        <v>256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:A228" si="236">B227&amp;"_"&amp;TEXT(D227,"00")</f>
        <v>LP_AtkBest_02</v>
      </c>
      <c r="B227" s="1" t="s">
        <v>256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0.94500000000000006</v>
      </c>
      <c r="M227" s="1" t="s">
        <v>163</v>
      </c>
      <c r="O227" s="7">
        <f t="shared" ref="O227:O228" ca="1" si="237">IF(NOT(ISBLANK(N227)),N227,
IF(ISBLANK(M227),"",
VLOOKUP(M227,OFFSET(INDIRECT("$A:$B"),0,MATCH(M$1&amp;"_Verify",INDIRECT("$1:$1"),0)-1),2,0)
))</f>
        <v>19</v>
      </c>
      <c r="S227" s="7" t="str">
        <f t="shared" ca="1" si="2"/>
        <v/>
      </c>
    </row>
    <row r="228" spans="1:19" x14ac:dyDescent="0.3">
      <c r="A228" s="1" t="str">
        <f t="shared" si="236"/>
        <v>LP_AtkBest_03</v>
      </c>
      <c r="B228" s="1" t="s">
        <v>256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1.4850000000000003</v>
      </c>
      <c r="M228" s="1" t="s">
        <v>163</v>
      </c>
      <c r="O228" s="7">
        <f t="shared" ca="1" si="237"/>
        <v>19</v>
      </c>
      <c r="S228" s="7" t="str">
        <f t="shared" ca="1" si="2"/>
        <v/>
      </c>
    </row>
    <row r="229" spans="1:19" x14ac:dyDescent="0.3">
      <c r="A229" s="1" t="str">
        <f t="shared" ref="A229" si="238">B229&amp;"_"&amp;TEXT(D229,"00")</f>
        <v>LP_AtkBest_04</v>
      </c>
      <c r="B229" s="1" t="s">
        <v>244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1.4850000000000003</v>
      </c>
      <c r="M229" s="1" t="s">
        <v>163</v>
      </c>
      <c r="O229" s="7">
        <f t="shared" ref="O229" ca="1" si="239">IF(NOT(ISBLANK(N229)),N229,
IF(ISBLANK(M229),"",
VLOOKUP(M229,OFFSET(INDIRECT("$A:$B"),0,MATCH(M$1&amp;"_Verify",INDIRECT("$1:$1"),0)-1),2,0)
))</f>
        <v>19</v>
      </c>
      <c r="S229" s="7" t="str">
        <f t="shared" ref="S229" ca="1" si="240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32"/>
        <v>LP_AtkSpeed_01</v>
      </c>
      <c r="B230" s="1" t="s">
        <v>257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ref="J230:J252" si="241">J207*4.75/6</f>
        <v>0.11875000000000001</v>
      </c>
      <c r="M230" s="1" t="s">
        <v>148</v>
      </c>
      <c r="O230" s="7">
        <f t="shared" ca="1" si="231"/>
        <v>3</v>
      </c>
      <c r="S230" s="7" t="str">
        <f t="shared" ca="1" si="2"/>
        <v/>
      </c>
    </row>
    <row r="231" spans="1:19" x14ac:dyDescent="0.3">
      <c r="A231" s="1" t="str">
        <f t="shared" si="232"/>
        <v>LP_AtkSpeed_02</v>
      </c>
      <c r="B231" s="1" t="s">
        <v>257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41"/>
        <v>0.24937500000000001</v>
      </c>
      <c r="M231" s="1" t="s">
        <v>148</v>
      </c>
      <c r="O231" s="7">
        <f t="shared" ca="1" si="231"/>
        <v>3</v>
      </c>
      <c r="S231" s="7" t="str">
        <f t="shared" ca="1" si="2"/>
        <v/>
      </c>
    </row>
    <row r="232" spans="1:19" x14ac:dyDescent="0.3">
      <c r="A232" s="1" t="str">
        <f t="shared" si="232"/>
        <v>LP_AtkSpeed_03</v>
      </c>
      <c r="B232" s="1" t="s">
        <v>257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41"/>
        <v>0.39187500000000003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LP_AtkSpeed_04</v>
      </c>
      <c r="B233" s="1" t="s">
        <v>257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0.54625000000000001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LP_AtkSpeed_05</v>
      </c>
      <c r="B234" s="1" t="s">
        <v>257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0.71249999999999991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LP_AtkSpeed_06</v>
      </c>
      <c r="B235" s="1" t="s">
        <v>257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0.890625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LP_AtkSpeed_07</v>
      </c>
      <c r="B236" s="1" t="s">
        <v>257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1.0806250000000002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LP_AtkSpeed_08</v>
      </c>
      <c r="B237" s="1" t="s">
        <v>257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1.2825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LP_AtkSpeed_09</v>
      </c>
      <c r="B238" s="1" t="s">
        <v>257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1.4962499999999999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LP_AtkSpeedBetter_01</v>
      </c>
      <c r="B239" s="1" t="s">
        <v>258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0.19791666666666666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LP_AtkSpeedBetter_02</v>
      </c>
      <c r="B240" s="1" t="s">
        <v>258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0.41562499999999997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ref="A241:A263" si="242">B241&amp;"_"&amp;TEXT(D241,"00")</f>
        <v>LP_AtkSpeedBetter_03</v>
      </c>
      <c r="B241" s="1" t="s">
        <v>258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0.65312500000000007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42"/>
        <v>LP_AtkSpeedBetter_04</v>
      </c>
      <c r="B242" s="1" t="s">
        <v>258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0.91041666666666654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42"/>
        <v>LP_AtkSpeedBetter_05</v>
      </c>
      <c r="B243" s="1" t="s">
        <v>258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1.1875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LP_AtkSpeedBetter_06</v>
      </c>
      <c r="B244" s="1" t="s">
        <v>258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1.484375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LP_AtkSpeedBetter_07</v>
      </c>
      <c r="B245" s="1" t="s">
        <v>258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1.8010416666666667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LP_AtkSpeedBetter_08</v>
      </c>
      <c r="B246" s="1" t="s">
        <v>258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2.1375000000000002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LP_AtkSpeedBetter_09</v>
      </c>
      <c r="B247" s="1" t="s">
        <v>258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2.4937499999999999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ref="A248" si="243">B248&amp;"_"&amp;TEXT(D248,"00")</f>
        <v>LP_AtkSpeedBetter_10</v>
      </c>
      <c r="B248" s="1" t="s">
        <v>246</v>
      </c>
      <c r="C248" s="1" t="str">
        <f>IF(ISERROR(VLOOKUP(B248,AffectorValueTable!$A:$A,1,0)),"어펙터밸류없음","")</f>
        <v/>
      </c>
      <c r="D248" s="1">
        <v>10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2.4937499999999999</v>
      </c>
      <c r="M248" s="1" t="s">
        <v>148</v>
      </c>
      <c r="O248" s="7">
        <f t="shared" ref="O248" ca="1" si="244">IF(NOT(ISBLANK(N248)),N248,
IF(ISBLANK(M248),"",
VLOOKUP(M248,OFFSET(INDIRECT("$A:$B"),0,MATCH(M$1&amp;"_Verify",INDIRECT("$1:$1"),0)-1),2,0)
))</f>
        <v>3</v>
      </c>
      <c r="S248" s="7" t="str">
        <f t="shared" ref="S248" ca="1" si="245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242"/>
        <v>LP_AtkSpeedBest_01</v>
      </c>
      <c r="B249" s="1" t="s">
        <v>259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0.35625000000000001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:A251" si="246">B250&amp;"_"&amp;TEXT(D250,"00")</f>
        <v>LP_AtkSpeedBest_02</v>
      </c>
      <c r="B250" s="1" t="s">
        <v>259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0.74812500000000004</v>
      </c>
      <c r="M250" s="1" t="s">
        <v>148</v>
      </c>
      <c r="O250" s="7">
        <f t="shared" ref="O250:O251" ca="1" si="247">IF(NOT(ISBLANK(N250)),N250,
IF(ISBLANK(M250),"",
VLOOKUP(M250,OFFSET(INDIRECT("$A:$B"),0,MATCH(M$1&amp;"_Verify",INDIRECT("$1:$1"),0)-1),2,0)
))</f>
        <v>3</v>
      </c>
      <c r="S250" s="7" t="str">
        <f t="shared" ca="1" si="2"/>
        <v/>
      </c>
    </row>
    <row r="251" spans="1:19" x14ac:dyDescent="0.3">
      <c r="A251" s="1" t="str">
        <f t="shared" si="246"/>
        <v>LP_AtkSpeedBest_03</v>
      </c>
      <c r="B251" s="1" t="s">
        <v>259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1.1756250000000004</v>
      </c>
      <c r="M251" s="1" t="s">
        <v>148</v>
      </c>
      <c r="O251" s="7">
        <f t="shared" ca="1" si="247"/>
        <v>3</v>
      </c>
      <c r="S251" s="7" t="str">
        <f t="shared" ca="1" si="2"/>
        <v/>
      </c>
    </row>
    <row r="252" spans="1:19" x14ac:dyDescent="0.3">
      <c r="A252" s="1" t="str">
        <f t="shared" ref="A252" si="248">B252&amp;"_"&amp;TEXT(D252,"00")</f>
        <v>LP_AtkSpeedBest_04</v>
      </c>
      <c r="B252" s="1" t="s">
        <v>247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1.1756250000000004</v>
      </c>
      <c r="M252" s="1" t="s">
        <v>148</v>
      </c>
      <c r="O252" s="7">
        <f t="shared" ref="O252" ca="1" si="249">IF(NOT(ISBLANK(N252)),N252,
IF(ISBLANK(M252),"",
VLOOKUP(M252,OFFSET(INDIRECT("$A:$B"),0,MATCH(M$1&amp;"_Verify",INDIRECT("$1:$1"),0)-1),2,0)
))</f>
        <v>3</v>
      </c>
      <c r="S252" s="7" t="str">
        <f t="shared" ref="S252" ca="1" si="25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42"/>
        <v>LP_Crit_01</v>
      </c>
      <c r="B253" s="1" t="s">
        <v>260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ref="J253:J266" si="251">J207*4.5/6</f>
        <v>0.11249999999999999</v>
      </c>
      <c r="M253" s="1" t="s">
        <v>534</v>
      </c>
      <c r="O253" s="7">
        <f t="shared" ca="1" si="231"/>
        <v>20</v>
      </c>
      <c r="S253" s="7" t="str">
        <f t="shared" ca="1" si="2"/>
        <v/>
      </c>
    </row>
    <row r="254" spans="1:19" x14ac:dyDescent="0.3">
      <c r="A254" s="1" t="str">
        <f t="shared" si="242"/>
        <v>LP_Crit_02</v>
      </c>
      <c r="B254" s="1" t="s">
        <v>260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1"/>
        <v>0.23624999999999999</v>
      </c>
      <c r="M254" s="1" t="s">
        <v>534</v>
      </c>
      <c r="O254" s="7">
        <f t="shared" ca="1" si="231"/>
        <v>20</v>
      </c>
      <c r="S254" s="7" t="str">
        <f t="shared" ca="1" si="2"/>
        <v/>
      </c>
    </row>
    <row r="255" spans="1:19" x14ac:dyDescent="0.3">
      <c r="A255" s="1" t="str">
        <f t="shared" si="242"/>
        <v>LP_Crit_03</v>
      </c>
      <c r="B255" s="1" t="s">
        <v>260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1"/>
        <v>0.37125000000000002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LP_Crit_04</v>
      </c>
      <c r="B256" s="1" t="s">
        <v>260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0.51749999999999996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LP_Crit_05</v>
      </c>
      <c r="B257" s="1" t="s">
        <v>260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0.67499999999999993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ref="A258:A261" si="252">B258&amp;"_"&amp;TEXT(D258,"00")</f>
        <v>LP_Crit_06</v>
      </c>
      <c r="B258" s="1" t="s">
        <v>260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0.84375</v>
      </c>
      <c r="M258" s="1" t="s">
        <v>534</v>
      </c>
      <c r="O258" s="7">
        <f t="shared" ref="O258:O261" ca="1" si="253">IF(NOT(ISBLANK(N258)),N258,
IF(ISBLANK(M258),"",
VLOOKUP(M258,OFFSET(INDIRECT("$A:$B"),0,MATCH(M$1&amp;"_Verify",INDIRECT("$1:$1"),0)-1),2,0)
))</f>
        <v>20</v>
      </c>
      <c r="S258" s="7" t="str">
        <f t="shared" ca="1" si="2"/>
        <v/>
      </c>
    </row>
    <row r="259" spans="1:19" x14ac:dyDescent="0.3">
      <c r="A259" s="1" t="str">
        <f t="shared" si="252"/>
        <v>LP_Crit_07</v>
      </c>
      <c r="B259" s="1" t="s">
        <v>260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1.0237500000000002</v>
      </c>
      <c r="M259" s="1" t="s">
        <v>534</v>
      </c>
      <c r="O259" s="7">
        <f t="shared" ca="1" si="253"/>
        <v>20</v>
      </c>
      <c r="S259" s="7" t="str">
        <f t="shared" ca="1" si="2"/>
        <v/>
      </c>
    </row>
    <row r="260" spans="1:19" x14ac:dyDescent="0.3">
      <c r="A260" s="1" t="str">
        <f t="shared" si="252"/>
        <v>LP_Crit_08</v>
      </c>
      <c r="B260" s="1" t="s">
        <v>260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1.2150000000000001</v>
      </c>
      <c r="M260" s="1" t="s">
        <v>534</v>
      </c>
      <c r="O260" s="7">
        <f t="shared" ca="1" si="253"/>
        <v>20</v>
      </c>
      <c r="S260" s="7" t="str">
        <f t="shared" ca="1" si="2"/>
        <v/>
      </c>
    </row>
    <row r="261" spans="1:19" x14ac:dyDescent="0.3">
      <c r="A261" s="1" t="str">
        <f t="shared" si="252"/>
        <v>LP_Crit_09</v>
      </c>
      <c r="B261" s="1" t="s">
        <v>260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1.4174999999999998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42"/>
        <v>LP_CritBetter_01</v>
      </c>
      <c r="B262" s="1" t="s">
        <v>261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0.1875</v>
      </c>
      <c r="M262" s="1" t="s">
        <v>534</v>
      </c>
      <c r="O262" s="7">
        <f t="shared" ca="1" si="231"/>
        <v>20</v>
      </c>
      <c r="S262" s="7" t="str">
        <f t="shared" ca="1" si="2"/>
        <v/>
      </c>
    </row>
    <row r="263" spans="1:19" x14ac:dyDescent="0.3">
      <c r="A263" s="1" t="str">
        <f t="shared" si="242"/>
        <v>LP_CritBetter_02</v>
      </c>
      <c r="B263" s="1" t="s">
        <v>261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0.39375000000000004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ref="A264:A268" si="254">B264&amp;"_"&amp;TEXT(D264,"00")</f>
        <v>LP_CritBetter_03</v>
      </c>
      <c r="B264" s="1" t="s">
        <v>261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0.61875000000000002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ref="A265:A266" si="255">B265&amp;"_"&amp;TEXT(D265,"00")</f>
        <v>LP_CritBetter_04</v>
      </c>
      <c r="B265" s="1" t="s">
        <v>261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0.86249999999999993</v>
      </c>
      <c r="M265" s="1" t="s">
        <v>534</v>
      </c>
      <c r="O265" s="7">
        <f t="shared" ref="O265:O266" ca="1" si="256">IF(NOT(ISBLANK(N265)),N265,
IF(ISBLANK(M265),"",
VLOOKUP(M265,OFFSET(INDIRECT("$A:$B"),0,MATCH(M$1&amp;"_Verify",INDIRECT("$1:$1"),0)-1),2,0)
))</f>
        <v>20</v>
      </c>
      <c r="S265" s="7" t="str">
        <f t="shared" ca="1" si="2"/>
        <v/>
      </c>
    </row>
    <row r="266" spans="1:19" x14ac:dyDescent="0.3">
      <c r="A266" s="1" t="str">
        <f t="shared" si="255"/>
        <v>LP_CritBetter_05</v>
      </c>
      <c r="B266" s="1" t="s">
        <v>261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1.125</v>
      </c>
      <c r="M266" s="1" t="s">
        <v>534</v>
      </c>
      <c r="O266" s="7">
        <f t="shared" ca="1" si="256"/>
        <v>20</v>
      </c>
      <c r="S266" s="7" t="str">
        <f t="shared" ca="1" si="2"/>
        <v/>
      </c>
    </row>
    <row r="267" spans="1:19" x14ac:dyDescent="0.3">
      <c r="A267" s="1" t="str">
        <f t="shared" ref="A267" si="257">B267&amp;"_"&amp;TEXT(D267,"00")</f>
        <v>LP_CritBetter_06</v>
      </c>
      <c r="B267" s="1" t="s">
        <v>249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>J266</f>
        <v>1.125</v>
      </c>
      <c r="M267" s="1" t="s">
        <v>832</v>
      </c>
      <c r="O267" s="7">
        <f t="shared" ref="O267" ca="1" si="258">IF(NOT(ISBLANK(N267)),N267,
IF(ISBLANK(M267),"",
VLOOKUP(M267,OFFSET(INDIRECT("$A:$B"),0,MATCH(M$1&amp;"_Verify",INDIRECT("$1:$1"),0)-1),2,0)
))</f>
        <v>20</v>
      </c>
      <c r="S267" s="7" t="str">
        <f t="shared" ref="S267" ca="1" si="259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54"/>
        <v>LP_CritBest_01</v>
      </c>
      <c r="B268" s="1" t="s">
        <v>262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>J226*4.5/6</f>
        <v>0.33749999999999997</v>
      </c>
      <c r="M268" s="1" t="s">
        <v>534</v>
      </c>
      <c r="O268" s="7">
        <f t="shared" ca="1" si="231"/>
        <v>20</v>
      </c>
      <c r="S268" s="7" t="str">
        <f t="shared" ca="1" si="2"/>
        <v/>
      </c>
    </row>
    <row r="269" spans="1:19" x14ac:dyDescent="0.3">
      <c r="A269" s="1" t="str">
        <f t="shared" ref="A269:A270" si="260">B269&amp;"_"&amp;TEXT(D269,"00")</f>
        <v>LP_CritBest_02</v>
      </c>
      <c r="B269" s="1" t="s">
        <v>262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J227*4.5/6</f>
        <v>0.7087500000000001</v>
      </c>
      <c r="M269" s="1" t="s">
        <v>534</v>
      </c>
      <c r="O269" s="7">
        <f t="shared" ref="O269:O270" ca="1" si="261">IF(NOT(ISBLANK(N269)),N269,
IF(ISBLANK(M269),"",
VLOOKUP(M269,OFFSET(INDIRECT("$A:$B"),0,MATCH(M$1&amp;"_Verify",INDIRECT("$1:$1"),0)-1),2,0)
))</f>
        <v>20</v>
      </c>
      <c r="S269" s="7" t="str">
        <f t="shared" ref="S269:S340" ca="1" si="262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60"/>
        <v>LP_CritBest_03</v>
      </c>
      <c r="B270" s="1" t="s">
        <v>262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1.1137500000000002</v>
      </c>
      <c r="M270" s="1" t="s">
        <v>534</v>
      </c>
      <c r="O270" s="7">
        <f t="shared" ca="1" si="261"/>
        <v>20</v>
      </c>
      <c r="S270" s="7" t="str">
        <f t="shared" ca="1" si="262"/>
        <v/>
      </c>
    </row>
    <row r="271" spans="1:19" x14ac:dyDescent="0.3">
      <c r="A271" s="1" t="str">
        <f t="shared" ref="A271" si="263">B271&amp;"_"&amp;TEXT(D271,"00")</f>
        <v>LP_CritBest_04</v>
      </c>
      <c r="B271" s="1" t="s">
        <v>250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J270</f>
        <v>1.1137500000000002</v>
      </c>
      <c r="M271" s="1" t="s">
        <v>832</v>
      </c>
      <c r="O271" s="7">
        <f t="shared" ref="O271" ca="1" si="264">IF(NOT(ISBLANK(N271)),N271,
IF(ISBLANK(M271),"",
VLOOKUP(M271,OFFSET(INDIRECT("$A:$B"),0,MATCH(M$1&amp;"_Verify",INDIRECT("$1:$1"),0)-1),2,0)
))</f>
        <v>20</v>
      </c>
      <c r="S271" s="7" t="str">
        <f t="shared" ref="S271" ca="1" si="265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ref="A272:A291" si="266">B272&amp;"_"&amp;TEXT(D272,"00")</f>
        <v>LP_MaxHp_01</v>
      </c>
      <c r="B272" s="1" t="s">
        <v>263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ref="J272:J293" si="267">J207*2.5/6</f>
        <v>6.25E-2</v>
      </c>
      <c r="M272" s="1" t="s">
        <v>162</v>
      </c>
      <c r="O272" s="7">
        <f t="shared" ref="O272:O415" ca="1" si="268">IF(NOT(ISBLANK(N272)),N272,
IF(ISBLANK(M272),"",
VLOOKUP(M272,OFFSET(INDIRECT("$A:$B"),0,MATCH(M$1&amp;"_Verify",INDIRECT("$1:$1"),0)-1),2,0)
))</f>
        <v>18</v>
      </c>
      <c r="S272" s="7" t="str">
        <f t="shared" ca="1" si="262"/>
        <v/>
      </c>
    </row>
    <row r="273" spans="1:19" x14ac:dyDescent="0.3">
      <c r="A273" s="1" t="str">
        <f t="shared" si="266"/>
        <v>LP_MaxHp_02</v>
      </c>
      <c r="B273" s="1" t="s">
        <v>263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0.13125000000000001</v>
      </c>
      <c r="M273" s="1" t="s">
        <v>162</v>
      </c>
      <c r="O273" s="7">
        <f t="shared" ca="1" si="268"/>
        <v>18</v>
      </c>
      <c r="S273" s="7" t="str">
        <f t="shared" ca="1" si="262"/>
        <v/>
      </c>
    </row>
    <row r="274" spans="1:19" x14ac:dyDescent="0.3">
      <c r="A274" s="1" t="str">
        <f t="shared" si="266"/>
        <v>LP_MaxHp_03</v>
      </c>
      <c r="B274" s="1" t="s">
        <v>263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0.20625000000000002</v>
      </c>
      <c r="M274" s="1" t="s">
        <v>162</v>
      </c>
      <c r="O274" s="7">
        <f t="shared" ca="1" si="268"/>
        <v>18</v>
      </c>
      <c r="S274" s="7" t="str">
        <f t="shared" ca="1" si="262"/>
        <v/>
      </c>
    </row>
    <row r="275" spans="1:19" x14ac:dyDescent="0.3">
      <c r="A275" s="1" t="str">
        <f t="shared" si="266"/>
        <v>LP_MaxHp_04</v>
      </c>
      <c r="B275" s="1" t="s">
        <v>263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0.28749999999999998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LP_MaxHp_05</v>
      </c>
      <c r="B276" s="1" t="s">
        <v>263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0.375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LP_MaxHp_06</v>
      </c>
      <c r="B277" s="1" t="s">
        <v>263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0.46875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LP_MaxHp_07</v>
      </c>
      <c r="B278" s="1" t="s">
        <v>263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0.56875000000000009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LP_MaxHp_08</v>
      </c>
      <c r="B279" s="1" t="s">
        <v>263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0.67500000000000016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LP_MaxHp_09</v>
      </c>
      <c r="B280" s="1" t="s">
        <v>263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0.78749999999999998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LP_MaxHpBetter_01</v>
      </c>
      <c r="B281" s="1" t="s">
        <v>264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0.10416666666666667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LP_MaxHpBetter_02</v>
      </c>
      <c r="B282" s="1" t="s">
        <v>264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0.21875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LP_MaxHpBetter_03</v>
      </c>
      <c r="B283" s="1" t="s">
        <v>264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0.34375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LP_MaxHpBetter_04</v>
      </c>
      <c r="B284" s="1" t="s">
        <v>264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0.47916666666666669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LP_MaxHpBetter_05</v>
      </c>
      <c r="B285" s="1" t="s">
        <v>264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0.625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LP_MaxHpBetter_06</v>
      </c>
      <c r="B286" s="1" t="s">
        <v>264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0.78125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LP_MaxHpBetter_07</v>
      </c>
      <c r="B287" s="1" t="s">
        <v>264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0.94791666666666663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LP_MaxHpBetter_08</v>
      </c>
      <c r="B288" s="1" t="s">
        <v>264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1.125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LP_MaxHpBetter_09</v>
      </c>
      <c r="B289" s="1" t="s">
        <v>264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1.3125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ref="A290" si="269">B290&amp;"_"&amp;TEXT(D290,"00")</f>
        <v>LP_MaxHpBetter_10</v>
      </c>
      <c r="B290" s="1" t="s">
        <v>252</v>
      </c>
      <c r="C290" s="1" t="str">
        <f>IF(ISERROR(VLOOKUP(B290,AffectorValueTable!$A:$A,1,0)),"어펙터밸류없음","")</f>
        <v/>
      </c>
      <c r="D290" s="1">
        <v>10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1.3125</v>
      </c>
      <c r="M290" s="1" t="s">
        <v>162</v>
      </c>
      <c r="O290" s="7">
        <f t="shared" ref="O290" ca="1" si="270">IF(NOT(ISBLANK(N290)),N290,
IF(ISBLANK(M290),"",
VLOOKUP(M290,OFFSET(INDIRECT("$A:$B"),0,MATCH(M$1&amp;"_Verify",INDIRECT("$1:$1"),0)-1),2,0)
))</f>
        <v>18</v>
      </c>
      <c r="S290" s="7" t="str">
        <f t="shared" ref="S290" ca="1" si="271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6"/>
        <v>LP_MaxHpBest_01</v>
      </c>
      <c r="B291" s="1" t="s">
        <v>265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0.1875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ref="A292:A341" si="272">B292&amp;"_"&amp;TEXT(D292,"00")</f>
        <v>LP_MaxHpBest_02</v>
      </c>
      <c r="B292" s="1" t="s">
        <v>265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0.39375000000000004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72"/>
        <v>LP_MaxHpBest_03</v>
      </c>
      <c r="B293" s="1" t="s">
        <v>265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0.61875000000000013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72"/>
        <v>LP_MaxHpBest_04</v>
      </c>
      <c r="B294" s="1" t="s">
        <v>265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0.86249999999999993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LP_MaxHpBest_05</v>
      </c>
      <c r="B295" s="1" t="s">
        <v>265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1.125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ref="A296:A301" si="273">B296&amp;"_"&amp;TEXT(D296,"00")</f>
        <v>LP_MaxHpBest_06</v>
      </c>
      <c r="B296" s="1" t="s">
        <v>253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1.125</v>
      </c>
      <c r="M296" s="1" t="s">
        <v>162</v>
      </c>
      <c r="O296" s="7">
        <f t="shared" ref="O296:O301" ca="1" si="274">IF(NOT(ISBLANK(N296)),N296,
IF(ISBLANK(M296),"",
VLOOKUP(M296,OFFSET(INDIRECT("$A:$B"),0,MATCH(M$1&amp;"_Verify",INDIRECT("$1:$1"),0)-1),2,0)
))</f>
        <v>18</v>
      </c>
      <c r="S296" s="7" t="str">
        <f t="shared" ref="S296:S301" ca="1" si="275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73"/>
        <v>LP_MaxHpPowerSource_01</v>
      </c>
      <c r="B297" s="1" t="s">
        <v>915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ref="J297:J301" si="276">J207*2.5/8</f>
        <v>4.6875E-2</v>
      </c>
      <c r="M297" s="1" t="s">
        <v>162</v>
      </c>
      <c r="O297" s="7">
        <f t="shared" ca="1" si="274"/>
        <v>18</v>
      </c>
      <c r="S297" s="7" t="str">
        <f t="shared" ca="1" si="275"/>
        <v/>
      </c>
    </row>
    <row r="298" spans="1:19" x14ac:dyDescent="0.3">
      <c r="A298" s="1" t="str">
        <f t="shared" si="273"/>
        <v>LP_MaxHpPowerSource_02</v>
      </c>
      <c r="B298" s="1" t="s">
        <v>915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9.8437499999999997E-2</v>
      </c>
      <c r="M298" s="1" t="s">
        <v>162</v>
      </c>
      <c r="O298" s="7">
        <f t="shared" ca="1" si="274"/>
        <v>18</v>
      </c>
      <c r="S298" s="7" t="str">
        <f t="shared" ca="1" si="275"/>
        <v/>
      </c>
    </row>
    <row r="299" spans="1:19" x14ac:dyDescent="0.3">
      <c r="A299" s="1" t="str">
        <f t="shared" si="273"/>
        <v>LP_MaxHpPowerSource_03</v>
      </c>
      <c r="B299" s="1" t="s">
        <v>915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0.15468750000000001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LP_MaxHpPowerSource_04</v>
      </c>
      <c r="B300" s="1" t="s">
        <v>915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0.21562499999999998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LP_MaxHpPowerSource_05</v>
      </c>
      <c r="B301" s="1" t="s">
        <v>915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0.28125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2"/>
        <v>LP_ReduceDmgProjectile_01</v>
      </c>
      <c r="B302" s="1" t="s">
        <v>266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ref="J302:J319" si="277">J207*4/6</f>
        <v>9.9999999999999992E-2</v>
      </c>
      <c r="O302" s="7" t="str">
        <f t="shared" ca="1" si="268"/>
        <v/>
      </c>
      <c r="S302" s="7" t="str">
        <f t="shared" ca="1" si="262"/>
        <v/>
      </c>
    </row>
    <row r="303" spans="1:19" x14ac:dyDescent="0.3">
      <c r="A303" s="1" t="str">
        <f t="shared" si="272"/>
        <v>LP_ReduceDmgProjectile_02</v>
      </c>
      <c r="B303" s="1" t="s">
        <v>266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7"/>
        <v>0.21</v>
      </c>
      <c r="O303" s="7" t="str">
        <f t="shared" ca="1" si="268"/>
        <v/>
      </c>
      <c r="S303" s="7" t="str">
        <f t="shared" ca="1" si="262"/>
        <v/>
      </c>
    </row>
    <row r="304" spans="1:19" x14ac:dyDescent="0.3">
      <c r="A304" s="1" t="str">
        <f t="shared" si="272"/>
        <v>LP_ReduceDmgProjectile_03</v>
      </c>
      <c r="B304" s="1" t="s">
        <v>266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7"/>
        <v>0.33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LP_ReduceDmgProjectile_04</v>
      </c>
      <c r="B305" s="1" t="s">
        <v>266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0.45999999999999996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ref="A306:A309" si="278">B306&amp;"_"&amp;TEXT(D306,"00")</f>
        <v>LP_ReduceDmgProjectile_05</v>
      </c>
      <c r="B306" s="1" t="s">
        <v>266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0.6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8"/>
        <v>LP_ReduceDmgProjectile_06</v>
      </c>
      <c r="B307" s="1" t="s">
        <v>266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0.75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8"/>
        <v>LP_ReduceDmgProjectile_07</v>
      </c>
      <c r="B308" s="1" t="s">
        <v>266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0.91000000000000014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LP_ReduceDmgProjectile_08</v>
      </c>
      <c r="B309" s="1" t="s">
        <v>266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1.08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ref="A310:A332" si="279">B310&amp;"_"&amp;TEXT(D310,"00")</f>
        <v>LP_ReduceDmgProjectile_09</v>
      </c>
      <c r="B310" s="1" t="s">
        <v>266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1.26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9"/>
        <v>LP_ReduceDmgProjectileBetter_01</v>
      </c>
      <c r="B311" s="1" t="s">
        <v>490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0.16666666666666666</v>
      </c>
      <c r="O311" s="7" t="str">
        <f t="shared" ref="O311:O332" ca="1" si="280">IF(NOT(ISBLANK(N311)),N311,
IF(ISBLANK(M311),"",
VLOOKUP(M311,OFFSET(INDIRECT("$A:$B"),0,MATCH(M$1&amp;"_Verify",INDIRECT("$1:$1"),0)-1),2,0)
))</f>
        <v/>
      </c>
      <c r="S311" s="7" t="str">
        <f t="shared" ca="1" si="262"/>
        <v/>
      </c>
    </row>
    <row r="312" spans="1:19" x14ac:dyDescent="0.3">
      <c r="A312" s="1" t="str">
        <f t="shared" si="279"/>
        <v>LP_ReduceDmgProjectileBetter_02</v>
      </c>
      <c r="B312" s="1" t="s">
        <v>490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0.35000000000000003</v>
      </c>
      <c r="O312" s="7" t="str">
        <f t="shared" ca="1" si="280"/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LP_ReduceDmgProjectileBetter_03</v>
      </c>
      <c r="B313" s="1" t="s">
        <v>490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0.55000000000000004</v>
      </c>
      <c r="O313" s="7" t="str">
        <f t="shared" ca="1" si="280"/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LP_ReduceDmgProjectileBetter_04</v>
      </c>
      <c r="B314" s="1" t="s">
        <v>490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0.76666666666666661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ref="A315:A319" si="281">B315&amp;"_"&amp;TEXT(D315,"00")</f>
        <v>LP_ReduceDmgProjectileBetter_05</v>
      </c>
      <c r="B315" s="1" t="s">
        <v>490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1</v>
      </c>
      <c r="O315" s="7" t="str">
        <f t="shared" ref="O315:O319" ca="1" si="282">IF(NOT(ISBLANK(N315)),N315,
IF(ISBLANK(M315),"",
VLOOKUP(M315,OFFSET(INDIRECT("$A:$B"),0,MATCH(M$1&amp;"_Verify",INDIRECT("$1:$1"),0)-1),2,0)
))</f>
        <v/>
      </c>
      <c r="S315" s="7" t="str">
        <f t="shared" ca="1" si="262"/>
        <v/>
      </c>
    </row>
    <row r="316" spans="1:19" x14ac:dyDescent="0.3">
      <c r="A316" s="1" t="str">
        <f t="shared" si="281"/>
        <v>LP_ReduceDmgProjectileBetter_06</v>
      </c>
      <c r="B316" s="1" t="s">
        <v>490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1.25</v>
      </c>
      <c r="O316" s="7" t="str">
        <f t="shared" ca="1" si="282"/>
        <v/>
      </c>
      <c r="S316" s="7" t="str">
        <f t="shared" ca="1" si="262"/>
        <v/>
      </c>
    </row>
    <row r="317" spans="1:19" x14ac:dyDescent="0.3">
      <c r="A317" s="1" t="str">
        <f t="shared" si="281"/>
        <v>LP_ReduceDmgProjectileBetter_07</v>
      </c>
      <c r="B317" s="1" t="s">
        <v>490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1.5166666666666666</v>
      </c>
      <c r="O317" s="7" t="str">
        <f t="shared" ca="1" si="282"/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LP_ReduceDmgProjectileBetter_08</v>
      </c>
      <c r="B318" s="1" t="s">
        <v>490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1.8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LP_ReduceDmgProjectileBetter_09</v>
      </c>
      <c r="B319" s="1" t="s">
        <v>490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2.1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79"/>
        <v>LP_ReduceDmgMelee_01</v>
      </c>
      <c r="B320" s="1" t="s">
        <v>491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ref="I320:I337" si="283">J207*4/6*1.5</f>
        <v>0.15</v>
      </c>
      <c r="O320" s="7" t="str">
        <f t="shared" ca="1" si="280"/>
        <v/>
      </c>
      <c r="S320" s="7" t="str">
        <f t="shared" ca="1" si="262"/>
        <v/>
      </c>
    </row>
    <row r="321" spans="1:19" x14ac:dyDescent="0.3">
      <c r="A321" s="1" t="str">
        <f t="shared" si="279"/>
        <v>LP_ReduceDmgMelee_02</v>
      </c>
      <c r="B321" s="1" t="s">
        <v>491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83"/>
        <v>0.315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LP_ReduceDmgMelee_03</v>
      </c>
      <c r="B322" s="1" t="s">
        <v>491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3"/>
        <v>0.495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LP_ReduceDmgMelee_04</v>
      </c>
      <c r="B323" s="1" t="s">
        <v>491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0.69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LP_ReduceDmgMelee_05</v>
      </c>
      <c r="B324" s="1" t="s">
        <v>491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0.89999999999999991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LP_ReduceDmgMelee_06</v>
      </c>
      <c r="B325" s="1" t="s">
        <v>491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1.125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LP_ReduceDmgMelee_07</v>
      </c>
      <c r="B326" s="1" t="s">
        <v>491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1.3650000000000002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LP_ReduceDmgMelee_08</v>
      </c>
      <c r="B327" s="1" t="s">
        <v>491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1.62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LP_ReduceDmgMelee_09</v>
      </c>
      <c r="B328" s="1" t="s">
        <v>491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1.8900000000000001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LP_ReduceDmgMeleeBetter_01</v>
      </c>
      <c r="B329" s="1" t="s">
        <v>493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0.25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LP_ReduceDmgMeleeBetter_02</v>
      </c>
      <c r="B330" s="1" t="s">
        <v>493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0.52500000000000002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LP_ReduceDmgMeleeBetter_03</v>
      </c>
      <c r="B331" s="1" t="s">
        <v>493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0.82500000000000007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LP_ReduceDmgMeleeBetter_04</v>
      </c>
      <c r="B332" s="1" t="s">
        <v>493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1.1499999999999999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ref="A333:A337" si="284">B333&amp;"_"&amp;TEXT(D333,"00")</f>
        <v>LP_ReduceDmgMeleeBetter_05</v>
      </c>
      <c r="B333" s="1" t="s">
        <v>493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1.5</v>
      </c>
      <c r="O333" s="7" t="str">
        <f t="shared" ref="O333:O337" ca="1" si="285">IF(NOT(ISBLANK(N333)),N333,
IF(ISBLANK(M333),"",
VLOOKUP(M333,OFFSET(INDIRECT("$A:$B"),0,MATCH(M$1&amp;"_Verify",INDIRECT("$1:$1"),0)-1),2,0)
))</f>
        <v/>
      </c>
      <c r="S333" s="7" t="str">
        <f t="shared" ca="1" si="262"/>
        <v/>
      </c>
    </row>
    <row r="334" spans="1:19" x14ac:dyDescent="0.3">
      <c r="A334" s="1" t="str">
        <f t="shared" si="284"/>
        <v>LP_ReduceDmgMeleeBetter_06</v>
      </c>
      <c r="B334" s="1" t="s">
        <v>493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1.875</v>
      </c>
      <c r="O334" s="7" t="str">
        <f t="shared" ca="1" si="285"/>
        <v/>
      </c>
      <c r="S334" s="7" t="str">
        <f t="shared" ca="1" si="262"/>
        <v/>
      </c>
    </row>
    <row r="335" spans="1:19" x14ac:dyDescent="0.3">
      <c r="A335" s="1" t="str">
        <f t="shared" si="284"/>
        <v>LP_ReduceDmgMeleeBetter_07</v>
      </c>
      <c r="B335" s="1" t="s">
        <v>493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2.2749999999999999</v>
      </c>
      <c r="O335" s="7" t="str">
        <f t="shared" ca="1" si="285"/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LP_ReduceDmgMeleeBetter_08</v>
      </c>
      <c r="B336" s="1" t="s">
        <v>493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2.7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LP_ReduceDmgMeleeBetter_09</v>
      </c>
      <c r="B337" s="1" t="s">
        <v>493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3.1500000000000004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72"/>
        <v>LP_ReduceDmgClose_01</v>
      </c>
      <c r="B338" s="1" t="s">
        <v>267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ref="K338:K355" si="286">J207*4/6*3</f>
        <v>0.3</v>
      </c>
      <c r="O338" s="7" t="str">
        <f t="shared" ca="1" si="268"/>
        <v/>
      </c>
      <c r="S338" s="7" t="str">
        <f t="shared" ca="1" si="262"/>
        <v/>
      </c>
    </row>
    <row r="339" spans="1:19" x14ac:dyDescent="0.3">
      <c r="A339" s="1" t="str">
        <f t="shared" si="272"/>
        <v>LP_ReduceDmgClose_02</v>
      </c>
      <c r="B339" s="1" t="s">
        <v>267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6"/>
        <v>0.63</v>
      </c>
      <c r="O339" s="7" t="str">
        <f t="shared" ca="1" si="268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LP_ReduceDmgClose_03</v>
      </c>
      <c r="B340" s="1" t="s">
        <v>267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6"/>
        <v>0.99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LP_ReduceDmgClose_04</v>
      </c>
      <c r="B341" s="1" t="s">
        <v>267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1.38</v>
      </c>
      <c r="O341" s="7" t="str">
        <f t="shared" ca="1" si="268"/>
        <v/>
      </c>
      <c r="S341" s="7" t="str">
        <f t="shared" ref="S341:S384" ca="1" si="287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ref="A342:A359" si="288">B342&amp;"_"&amp;TEXT(D342,"00")</f>
        <v>LP_ReduceDmgClose_05</v>
      </c>
      <c r="B342" s="1" t="s">
        <v>267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1.7999999999999998</v>
      </c>
      <c r="O342" s="7" t="str">
        <f t="shared" ca="1" si="268"/>
        <v/>
      </c>
      <c r="S342" s="7" t="str">
        <f t="shared" ca="1" si="287"/>
        <v/>
      </c>
    </row>
    <row r="343" spans="1:19" x14ac:dyDescent="0.3">
      <c r="A343" s="1" t="str">
        <f t="shared" si="288"/>
        <v>LP_ReduceDmgClose_06</v>
      </c>
      <c r="B343" s="1" t="s">
        <v>267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2.25</v>
      </c>
      <c r="O343" s="7" t="str">
        <f t="shared" ca="1" si="268"/>
        <v/>
      </c>
      <c r="S343" s="7" t="str">
        <f t="shared" ca="1" si="287"/>
        <v/>
      </c>
    </row>
    <row r="344" spans="1:19" x14ac:dyDescent="0.3">
      <c r="A344" s="1" t="str">
        <f t="shared" si="288"/>
        <v>LP_ReduceDmgClose_07</v>
      </c>
      <c r="B344" s="1" t="s">
        <v>267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2.7300000000000004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LP_ReduceDmgClose_08</v>
      </c>
      <c r="B345" s="1" t="s">
        <v>267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3.24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LP_ReduceDmgClose_09</v>
      </c>
      <c r="B346" s="1" t="s">
        <v>267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3.7800000000000002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LP_ReduceDmgCloseBetter_01</v>
      </c>
      <c r="B347" s="1" t="s">
        <v>495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0.5</v>
      </c>
      <c r="O347" s="7" t="str">
        <f t="shared" ref="O347:O364" ca="1" si="289">IF(NOT(ISBLANK(N347)),N347,
IF(ISBLANK(M347),"",
VLOOKUP(M347,OFFSET(INDIRECT("$A:$B"),0,MATCH(M$1&amp;"_Verify",INDIRECT("$1:$1"),0)-1),2,0)
))</f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LP_ReduceDmgCloseBetter_02</v>
      </c>
      <c r="B348" s="1" t="s">
        <v>495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1.05</v>
      </c>
      <c r="O348" s="7" t="str">
        <f t="shared" ca="1" si="289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LP_ReduceDmgCloseBetter_03</v>
      </c>
      <c r="B349" s="1" t="s">
        <v>495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1.6500000000000001</v>
      </c>
      <c r="O349" s="7" t="str">
        <f t="shared" ca="1" si="289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LP_ReduceDmgCloseBetter_04</v>
      </c>
      <c r="B350" s="1" t="s">
        <v>495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2.2999999999999998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ref="A351:A355" si="290">B351&amp;"_"&amp;TEXT(D351,"00")</f>
        <v>LP_ReduceDmgCloseBetter_05</v>
      </c>
      <c r="B351" s="1" t="s">
        <v>495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3</v>
      </c>
      <c r="O351" s="7" t="str">
        <f t="shared" ref="O351:O355" ca="1" si="291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290"/>
        <v>LP_ReduceDmgCloseBetter_06</v>
      </c>
      <c r="B352" s="1" t="s">
        <v>495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3.75</v>
      </c>
      <c r="O352" s="7" t="str">
        <f t="shared" ca="1" si="291"/>
        <v/>
      </c>
      <c r="S352" s="7" t="str">
        <f t="shared" ca="1" si="287"/>
        <v/>
      </c>
    </row>
    <row r="353" spans="1:19" x14ac:dyDescent="0.3">
      <c r="A353" s="1" t="str">
        <f t="shared" si="290"/>
        <v>LP_ReduceDmgCloseBetter_07</v>
      </c>
      <c r="B353" s="1" t="s">
        <v>495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4.55</v>
      </c>
      <c r="O353" s="7" t="str">
        <f t="shared" ca="1" si="291"/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LP_ReduceDmgCloseBetter_08</v>
      </c>
      <c r="B354" s="1" t="s">
        <v>495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5.4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LP_ReduceDmgCloseBetter_09</v>
      </c>
      <c r="B355" s="1" t="s">
        <v>495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6.3000000000000007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88"/>
        <v>LP_ReduceDmgTrap_01</v>
      </c>
      <c r="B356" s="1" t="s">
        <v>496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ref="L356:L373" si="292">J207*4/6*3</f>
        <v>0.3</v>
      </c>
      <c r="O356" s="7" t="str">
        <f t="shared" ca="1" si="289"/>
        <v/>
      </c>
      <c r="S356" s="7" t="str">
        <f t="shared" ca="1" si="287"/>
        <v/>
      </c>
    </row>
    <row r="357" spans="1:19" x14ac:dyDescent="0.3">
      <c r="A357" s="1" t="str">
        <f t="shared" si="288"/>
        <v>LP_ReduceDmgTrap_02</v>
      </c>
      <c r="B357" s="1" t="s">
        <v>496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92"/>
        <v>0.63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LP_ReduceDmgTrap_03</v>
      </c>
      <c r="B358" s="1" t="s">
        <v>496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92"/>
        <v>0.99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LP_ReduceDmgTrap_04</v>
      </c>
      <c r="B359" s="1" t="s">
        <v>496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1.38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ref="A360:A376" si="293">B360&amp;"_"&amp;TEXT(D360,"00")</f>
        <v>LP_ReduceDmgTrap_05</v>
      </c>
      <c r="B360" s="1" t="s">
        <v>496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1.7999999999999998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93"/>
        <v>LP_ReduceDmgTrap_06</v>
      </c>
      <c r="B361" s="1" t="s">
        <v>496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2.25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93"/>
        <v>LP_ReduceDmgTrap_07</v>
      </c>
      <c r="B362" s="1" t="s">
        <v>496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2.7300000000000004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LP_ReduceDmgTrap_08</v>
      </c>
      <c r="B363" s="1" t="s">
        <v>496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3.24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LP_ReduceDmgTrap_09</v>
      </c>
      <c r="B364" s="1" t="s">
        <v>496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3.7800000000000002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LP_ReduceDmgTrapBetter_01</v>
      </c>
      <c r="B365" s="1" t="s">
        <v>497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0.5</v>
      </c>
      <c r="O365" s="7" t="str">
        <f t="shared" ref="O365:O379" ca="1" si="294">IF(NOT(ISBLANK(N365)),N365,
IF(ISBLANK(M365),"",
VLOOKUP(M365,OFFSET(INDIRECT("$A:$B"),0,MATCH(M$1&amp;"_Verify",INDIRECT("$1:$1"),0)-1),2,0)
))</f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LP_ReduceDmgTrapBetter_02</v>
      </c>
      <c r="B366" s="1" t="s">
        <v>497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1.05</v>
      </c>
      <c r="O366" s="7" t="str">
        <f t="shared" ca="1" si="294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LP_ReduceDmgTrapBetter_03</v>
      </c>
      <c r="B367" s="1" t="s">
        <v>497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1.6500000000000001</v>
      </c>
      <c r="O367" s="7" t="str">
        <f t="shared" ca="1" si="294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LP_ReduceDmgTrapBetter_04</v>
      </c>
      <c r="B368" s="1" t="s">
        <v>497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2.2999999999999998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ref="A369:A373" si="295">B369&amp;"_"&amp;TEXT(D369,"00")</f>
        <v>LP_ReduceDmgTrapBetter_05</v>
      </c>
      <c r="B369" s="1" t="s">
        <v>497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3</v>
      </c>
      <c r="O369" s="7" t="str">
        <f t="shared" ref="O369:O373" ca="1" si="296">IF(NOT(ISBLANK(N369)),N369,
IF(ISBLANK(M369),"",
VLOOKUP(M369,OFFSET(INDIRECT("$A:$B"),0,MATCH(M$1&amp;"_Verify",INDIRECT("$1:$1"),0)-1),2,0)
))</f>
        <v/>
      </c>
      <c r="S369" s="7" t="str">
        <f t="shared" ca="1" si="287"/>
        <v/>
      </c>
    </row>
    <row r="370" spans="1:19" x14ac:dyDescent="0.3">
      <c r="A370" s="1" t="str">
        <f t="shared" si="295"/>
        <v>LP_ReduceDmgTrapBetter_06</v>
      </c>
      <c r="B370" s="1" t="s">
        <v>497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3.75</v>
      </c>
      <c r="O370" s="7" t="str">
        <f t="shared" ca="1" si="296"/>
        <v/>
      </c>
      <c r="S370" s="7" t="str">
        <f t="shared" ca="1" si="287"/>
        <v/>
      </c>
    </row>
    <row r="371" spans="1:19" x14ac:dyDescent="0.3">
      <c r="A371" s="1" t="str">
        <f t="shared" si="295"/>
        <v>LP_ReduceDmgTrapBetter_07</v>
      </c>
      <c r="B371" s="1" t="s">
        <v>497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4.55</v>
      </c>
      <c r="O371" s="7" t="str">
        <f t="shared" ca="1" si="296"/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LP_ReduceDmgTrapBetter_08</v>
      </c>
      <c r="B372" s="1" t="s">
        <v>497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5.4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LP_ReduceDmgTrapBetter_09</v>
      </c>
      <c r="B373" s="1" t="s">
        <v>497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6.3000000000000007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3"/>
        <v>LP_ReduceContinuousDmg_01</v>
      </c>
      <c r="B374" s="1" t="s">
        <v>500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ReduceContinuousDamage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</v>
      </c>
      <c r="K374" s="1">
        <v>0.5</v>
      </c>
      <c r="O374" s="7" t="str">
        <f t="shared" ca="1" si="294"/>
        <v/>
      </c>
      <c r="S374" s="7" t="str">
        <f t="shared" ca="1" si="287"/>
        <v/>
      </c>
    </row>
    <row r="375" spans="1:19" x14ac:dyDescent="0.3">
      <c r="A375" s="1" t="str">
        <f t="shared" si="293"/>
        <v>LP_ReduceContinuousDmg_02</v>
      </c>
      <c r="B375" s="1" t="s">
        <v>500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ReduceContinuousDamage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4.1900000000000004</v>
      </c>
      <c r="K375" s="1">
        <v>0.5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LP_ReduceContinuousDmg_03</v>
      </c>
      <c r="B376" s="1" t="s">
        <v>500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9.57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ref="A377:A379" si="297">B377&amp;"_"&amp;TEXT(D377,"00")</f>
        <v>LP_DefenseStrongDmg_01</v>
      </c>
      <c r="B377" s="1" t="s">
        <v>501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DefenseStrongDamage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0.24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7"/>
        <v>LP_DefenseStrongDmg_02</v>
      </c>
      <c r="B378" s="1" t="s">
        <v>501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DefenseStrongDamage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0.20869565217391306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7"/>
        <v>LP_DefenseStrongDmg_03</v>
      </c>
      <c r="B379" s="1" t="s">
        <v>501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0.18147448015122877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ref="A380:A415" si="298">B380&amp;"_"&amp;TEXT(D380,"00")</f>
        <v>LP_ExtraGold_01</v>
      </c>
      <c r="B380" s="1" t="s">
        <v>171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 s="1">
        <v>0.15000000000000002</v>
      </c>
      <c r="O380" s="7" t="str">
        <f t="shared" ca="1" si="268"/>
        <v/>
      </c>
      <c r="S380" s="7" t="str">
        <f t="shared" ca="1" si="287"/>
        <v/>
      </c>
    </row>
    <row r="381" spans="1:19" x14ac:dyDescent="0.3">
      <c r="A381" s="1" t="str">
        <f t="shared" ref="A381:A383" si="299">B381&amp;"_"&amp;TEXT(D381,"00")</f>
        <v>LP_ExtraGold_02</v>
      </c>
      <c r="B381" s="1" t="s">
        <v>171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0.31500000000000006</v>
      </c>
      <c r="O381" s="7" t="str">
        <f t="shared" ref="O381:O383" ca="1" si="300">IF(NOT(ISBLANK(N381)),N381,
IF(ISBLANK(M381),"",
VLOOKUP(M381,OFFSET(INDIRECT("$A:$B"),0,MATCH(M$1&amp;"_Verify",INDIRECT("$1:$1"),0)-1),2,0)
))</f>
        <v/>
      </c>
      <c r="S381" s="7" t="str">
        <f t="shared" ca="1" si="287"/>
        <v/>
      </c>
    </row>
    <row r="382" spans="1:19" x14ac:dyDescent="0.3">
      <c r="A382" s="1" t="str">
        <f t="shared" si="299"/>
        <v>LP_ExtraGold_03</v>
      </c>
      <c r="B382" s="1" t="s">
        <v>171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0.49500000000000011</v>
      </c>
      <c r="O382" s="7" t="str">
        <f t="shared" ca="1" si="300"/>
        <v/>
      </c>
      <c r="S382" s="7" t="str">
        <f t="shared" ca="1" si="287"/>
        <v/>
      </c>
    </row>
    <row r="383" spans="1:19" x14ac:dyDescent="0.3">
      <c r="A383" s="1" t="str">
        <f t="shared" si="299"/>
        <v>LP_ExtraGoldBetter_01</v>
      </c>
      <c r="B383" s="1" t="s">
        <v>502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f t="shared" ref="J383:J385" si="301">J380*5/3</f>
        <v>0.25000000000000006</v>
      </c>
      <c r="O383" s="7" t="str">
        <f t="shared" ca="1" si="300"/>
        <v/>
      </c>
      <c r="S383" s="7" t="str">
        <f t="shared" ca="1" si="287"/>
        <v/>
      </c>
    </row>
    <row r="384" spans="1:19" x14ac:dyDescent="0.3">
      <c r="A384" s="1" t="str">
        <f t="shared" ref="A384:A385" si="302">B384&amp;"_"&amp;TEXT(D384,"00")</f>
        <v>LP_ExtraGoldBetter_02</v>
      </c>
      <c r="B384" s="1" t="s">
        <v>502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f t="shared" si="301"/>
        <v>0.52500000000000002</v>
      </c>
      <c r="O384" s="7" t="str">
        <f t="shared" ref="O384:O385" ca="1" si="303">IF(NOT(ISBLANK(N384)),N384,
IF(ISBLANK(M384),"",
VLOOKUP(M384,OFFSET(INDIRECT("$A:$B"),0,MATCH(M$1&amp;"_Verify",INDIRECT("$1:$1"),0)-1),2,0)
))</f>
        <v/>
      </c>
      <c r="S384" s="7" t="str">
        <f t="shared" ca="1" si="287"/>
        <v/>
      </c>
    </row>
    <row r="385" spans="1:19" x14ac:dyDescent="0.3">
      <c r="A385" s="1" t="str">
        <f t="shared" si="302"/>
        <v>LP_ExtraGoldBetter_03</v>
      </c>
      <c r="B385" s="1" t="s">
        <v>502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si="301"/>
        <v>0.82500000000000018</v>
      </c>
      <c r="O385" s="7" t="str">
        <f t="shared" ca="1" si="303"/>
        <v/>
      </c>
      <c r="S385" s="7" t="str">
        <f t="shared" ref="S385:S424" ca="1" si="304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98"/>
        <v>LP_ItemChanceBoost_01</v>
      </c>
      <c r="B386" s="1" t="s">
        <v>172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0.1125</v>
      </c>
      <c r="O386" s="7" t="str">
        <f t="shared" ca="1" si="268"/>
        <v/>
      </c>
      <c r="S386" s="7" t="str">
        <f t="shared" ca="1" si="304"/>
        <v/>
      </c>
    </row>
    <row r="387" spans="1:19" x14ac:dyDescent="0.3">
      <c r="A387" s="1" t="str">
        <f t="shared" ref="A387:A389" si="305">B387&amp;"_"&amp;TEXT(D387,"00")</f>
        <v>LP_ItemChanceBoost_02</v>
      </c>
      <c r="B387" s="1" t="s">
        <v>172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0.23625000000000002</v>
      </c>
      <c r="O387" s="7" t="str">
        <f t="shared" ref="O387:O389" ca="1" si="306">IF(NOT(ISBLANK(N387)),N387,
IF(ISBLANK(M387),"",
VLOOKUP(M387,OFFSET(INDIRECT("$A:$B"),0,MATCH(M$1&amp;"_Verify",INDIRECT("$1:$1"),0)-1),2,0)
))</f>
        <v/>
      </c>
      <c r="S387" s="7" t="str">
        <f t="shared" ca="1" si="304"/>
        <v/>
      </c>
    </row>
    <row r="388" spans="1:19" x14ac:dyDescent="0.3">
      <c r="A388" s="1" t="str">
        <f t="shared" si="305"/>
        <v>LP_ItemChanceBoost_03</v>
      </c>
      <c r="B388" s="1" t="s">
        <v>172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0.37125000000000008</v>
      </c>
      <c r="O388" s="7" t="str">
        <f t="shared" ca="1" si="306"/>
        <v/>
      </c>
      <c r="S388" s="7" t="str">
        <f t="shared" ca="1" si="304"/>
        <v/>
      </c>
    </row>
    <row r="389" spans="1:19" x14ac:dyDescent="0.3">
      <c r="A389" s="1" t="str">
        <f t="shared" si="305"/>
        <v>LP_ItemChanceBoostBetter_01</v>
      </c>
      <c r="B389" s="1" t="s">
        <v>503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ref="K389:K391" si="307">K386*5/3</f>
        <v>0.1875</v>
      </c>
      <c r="O389" s="7" t="str">
        <f t="shared" ca="1" si="306"/>
        <v/>
      </c>
      <c r="S389" s="7" t="str">
        <f t="shared" ca="1" si="304"/>
        <v/>
      </c>
    </row>
    <row r="390" spans="1:19" x14ac:dyDescent="0.3">
      <c r="A390" s="1" t="str">
        <f t="shared" ref="A390:A391" si="308">B390&amp;"_"&amp;TEXT(D390,"00")</f>
        <v>LP_ItemChanceBoostBetter_02</v>
      </c>
      <c r="B390" s="1" t="s">
        <v>503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07"/>
        <v>0.39375000000000004</v>
      </c>
      <c r="O390" s="7" t="str">
        <f t="shared" ref="O390:O391" ca="1" si="309">IF(NOT(ISBLANK(N390)),N390,
IF(ISBLANK(M390),"",
VLOOKUP(M390,OFFSET(INDIRECT("$A:$B"),0,MATCH(M$1&amp;"_Verify",INDIRECT("$1:$1"),0)-1),2,0)
))</f>
        <v/>
      </c>
      <c r="S390" s="7" t="str">
        <f t="shared" ca="1" si="304"/>
        <v/>
      </c>
    </row>
    <row r="391" spans="1:19" x14ac:dyDescent="0.3">
      <c r="A391" s="1" t="str">
        <f t="shared" si="308"/>
        <v>LP_ItemChanceBoostBetter_03</v>
      </c>
      <c r="B391" s="1" t="s">
        <v>503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07"/>
        <v>0.61875000000000013</v>
      </c>
      <c r="O391" s="7" t="str">
        <f t="shared" ca="1" si="309"/>
        <v/>
      </c>
      <c r="S391" s="7" t="str">
        <f t="shared" ca="1" si="304"/>
        <v/>
      </c>
    </row>
    <row r="392" spans="1:19" x14ac:dyDescent="0.3">
      <c r="A392" s="1" t="str">
        <f t="shared" si="298"/>
        <v>LP_HealChanceBoost_01</v>
      </c>
      <c r="B392" s="1" t="s">
        <v>173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v>0.16666666699999999</v>
      </c>
      <c r="O392" s="7" t="str">
        <f t="shared" ca="1" si="268"/>
        <v/>
      </c>
      <c r="S392" s="7" t="str">
        <f t="shared" ca="1" si="304"/>
        <v/>
      </c>
    </row>
    <row r="393" spans="1:19" x14ac:dyDescent="0.3">
      <c r="A393" s="1" t="str">
        <f t="shared" ref="A393:A395" si="310">B393&amp;"_"&amp;TEXT(D393,"00")</f>
        <v>LP_HealChanceBoost_02</v>
      </c>
      <c r="B393" s="1" t="s">
        <v>173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v>0.35</v>
      </c>
      <c r="O393" s="7" t="str">
        <f t="shared" ref="O393:O395" ca="1" si="311">IF(NOT(ISBLANK(N393)),N393,
IF(ISBLANK(M393),"",
VLOOKUP(M393,OFFSET(INDIRECT("$A:$B"),0,MATCH(M$1&amp;"_Verify",INDIRECT("$1:$1"),0)-1),2,0)
))</f>
        <v/>
      </c>
      <c r="S393" s="7" t="str">
        <f t="shared" ca="1" si="304"/>
        <v/>
      </c>
    </row>
    <row r="394" spans="1:19" x14ac:dyDescent="0.3">
      <c r="A394" s="1" t="str">
        <f t="shared" si="310"/>
        <v>LP_HealChanceBoost_03</v>
      </c>
      <c r="B394" s="1" t="s">
        <v>173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0.55000000000000004</v>
      </c>
      <c r="O394" s="7" t="str">
        <f t="shared" ca="1" si="311"/>
        <v/>
      </c>
      <c r="S394" s="7" t="str">
        <f t="shared" ca="1" si="304"/>
        <v/>
      </c>
    </row>
    <row r="395" spans="1:19" x14ac:dyDescent="0.3">
      <c r="A395" s="1" t="str">
        <f t="shared" si="310"/>
        <v>LP_HealChanceBoostBetter_01</v>
      </c>
      <c r="B395" s="1" t="s">
        <v>504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ref="L395:L397" si="312">L392*5/3</f>
        <v>0.27777777833333334</v>
      </c>
      <c r="O395" s="7" t="str">
        <f t="shared" ca="1" si="311"/>
        <v/>
      </c>
      <c r="S395" s="7" t="str">
        <f t="shared" ref="S395:S397" ca="1" si="313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ref="A396:A397" si="314">B396&amp;"_"&amp;TEXT(D396,"00")</f>
        <v>LP_HealChanceBoostBetter_02</v>
      </c>
      <c r="B396" s="1" t="s">
        <v>504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2"/>
        <v>0.58333333333333337</v>
      </c>
      <c r="O396" s="7" t="str">
        <f t="shared" ref="O396:O397" ca="1" si="315">IF(NOT(ISBLANK(N396)),N396,
IF(ISBLANK(M396),"",
VLOOKUP(M396,OFFSET(INDIRECT("$A:$B"),0,MATCH(M$1&amp;"_Verify",INDIRECT("$1:$1"),0)-1),2,0)
))</f>
        <v/>
      </c>
      <c r="S396" s="7" t="str">
        <f t="shared" ca="1" si="313"/>
        <v/>
      </c>
    </row>
    <row r="397" spans="1:19" x14ac:dyDescent="0.3">
      <c r="A397" s="1" t="str">
        <f t="shared" si="314"/>
        <v>LP_HealChanceBoostBetter_03</v>
      </c>
      <c r="B397" s="1" t="s">
        <v>504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2"/>
        <v>0.91666666666666663</v>
      </c>
      <c r="O397" s="7" t="str">
        <f t="shared" ca="1" si="315"/>
        <v/>
      </c>
      <c r="S397" s="7" t="str">
        <f t="shared" ca="1" si="313"/>
        <v/>
      </c>
    </row>
    <row r="398" spans="1:19" x14ac:dyDescent="0.3">
      <c r="A398" s="1" t="str">
        <f t="shared" si="298"/>
        <v>LP_MonsterThrough_01</v>
      </c>
      <c r="B398" s="1" t="s">
        <v>174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MonsterThroughHitObject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1</v>
      </c>
      <c r="O398" s="7">
        <f t="shared" ca="1" si="268"/>
        <v>1</v>
      </c>
      <c r="S398" s="7" t="str">
        <f t="shared" ca="1" si="304"/>
        <v/>
      </c>
    </row>
    <row r="399" spans="1:19" x14ac:dyDescent="0.3">
      <c r="A399" s="1" t="str">
        <f t="shared" si="298"/>
        <v>LP_MonsterThrough_02</v>
      </c>
      <c r="B399" s="1" t="s">
        <v>174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MonsterThroughHitObject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2</v>
      </c>
      <c r="O399" s="7">
        <f t="shared" ca="1" si="268"/>
        <v>2</v>
      </c>
      <c r="S399" s="7" t="str">
        <f t="shared" ca="1" si="304"/>
        <v/>
      </c>
    </row>
    <row r="400" spans="1:19" x14ac:dyDescent="0.3">
      <c r="A400" s="1" t="str">
        <f t="shared" si="298"/>
        <v>LP_Ricochet_01</v>
      </c>
      <c r="B400" s="1" t="s">
        <v>175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RicochetHitObject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8"/>
        <v>1</v>
      </c>
      <c r="S400" s="7" t="str">
        <f t="shared" ca="1" si="304"/>
        <v/>
      </c>
    </row>
    <row r="401" spans="1:19" x14ac:dyDescent="0.3">
      <c r="A401" s="1" t="str">
        <f t="shared" si="298"/>
        <v>LP_Ricochet_02</v>
      </c>
      <c r="B401" s="1" t="s">
        <v>175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RicochetHitObject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8"/>
        <v>2</v>
      </c>
      <c r="S401" s="7" t="str">
        <f t="shared" ref="S401:S403" ca="1" si="316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98"/>
        <v>LP_BounceWallQuad_01</v>
      </c>
      <c r="B402" s="1" t="s">
        <v>176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BounceWallQuadHitObject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16"/>
        <v/>
      </c>
    </row>
    <row r="403" spans="1:19" x14ac:dyDescent="0.3">
      <c r="A403" s="1" t="str">
        <f t="shared" si="298"/>
        <v>LP_BounceWallQuad_02</v>
      </c>
      <c r="B403" s="1" t="s">
        <v>176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BounceWallQuadHitObject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ca="1" si="316"/>
        <v/>
      </c>
    </row>
    <row r="404" spans="1:19" x14ac:dyDescent="0.3">
      <c r="A404" s="1" t="str">
        <f t="shared" si="298"/>
        <v>LP_Parallel_01</v>
      </c>
      <c r="B404" s="1" t="s">
        <v>177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ParallelHitObject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0.6</v>
      </c>
      <c r="N404" s="1">
        <v>1</v>
      </c>
      <c r="O404" s="7">
        <f t="shared" ca="1" si="268"/>
        <v>1</v>
      </c>
      <c r="S404" s="7" t="str">
        <f t="shared" ca="1" si="304"/>
        <v/>
      </c>
    </row>
    <row r="405" spans="1:19" x14ac:dyDescent="0.3">
      <c r="A405" s="1" t="str">
        <f t="shared" si="298"/>
        <v>LP_Parallel_02</v>
      </c>
      <c r="B405" s="1" t="s">
        <v>177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ParallelHitObject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0.6</v>
      </c>
      <c r="N405" s="1">
        <v>2</v>
      </c>
      <c r="O405" s="7">
        <f t="shared" ca="1" si="268"/>
        <v>2</v>
      </c>
      <c r="S405" s="7" t="str">
        <f t="shared" ca="1" si="304"/>
        <v/>
      </c>
    </row>
    <row r="406" spans="1:19" x14ac:dyDescent="0.3">
      <c r="A406" s="1" t="str">
        <f t="shared" si="298"/>
        <v>LP_DiagonalNwayGenerator_01</v>
      </c>
      <c r="B406" s="1" t="s">
        <v>178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DiagonalNwayGenerator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LP_DiagonalNwayGenerator_02</v>
      </c>
      <c r="B407" s="1" t="s">
        <v>178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DiagonalNwayGenerator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LP_LeftRightNwayGenerator_01</v>
      </c>
      <c r="B408" s="1" t="s">
        <v>179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LeftRightNwayGenerator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LP_LeftRightNwayGenerator_02</v>
      </c>
      <c r="B409" s="1" t="s">
        <v>179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LeftRightNwayGenerator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LP_BackNwayGenerator_01</v>
      </c>
      <c r="B410" s="1" t="s">
        <v>180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BackNwayGenerator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LP_BackNwayGenerator_02</v>
      </c>
      <c r="B411" s="1" t="s">
        <v>180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BackNwayGenerator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LP_Repeat_01</v>
      </c>
      <c r="B412" s="1" t="s">
        <v>181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RepeatHitObject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0.3</v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LP_Repeat_02</v>
      </c>
      <c r="B413" s="1" t="s">
        <v>181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RepeatHitObject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0.3</v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LP_HealOnKill_01</v>
      </c>
      <c r="B414" s="1" t="s">
        <v>269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ref="K414:K427" si="317">J207</f>
        <v>0.15</v>
      </c>
      <c r="O414" s="7" t="str">
        <f t="shared" ref="O414" ca="1" si="318">IF(NOT(ISBLANK(N414)),N414,
IF(ISBLANK(M414),"",
VLOOKUP(M414,OFFSET(INDIRECT("$A:$B"),0,MATCH(M$1&amp;"_Verify",INDIRECT("$1:$1"),0)-1),2,0)
))</f>
        <v/>
      </c>
      <c r="S414" s="7" t="str">
        <f t="shared" ca="1" si="304"/>
        <v/>
      </c>
    </row>
    <row r="415" spans="1:19" x14ac:dyDescent="0.3">
      <c r="A415" s="1" t="str">
        <f t="shared" si="298"/>
        <v>LP_HealOnKill_02</v>
      </c>
      <c r="B415" s="1" t="s">
        <v>269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7"/>
        <v>0.315</v>
      </c>
      <c r="O415" s="7" t="str">
        <f t="shared" ca="1" si="268"/>
        <v/>
      </c>
      <c r="S415" s="7" t="str">
        <f t="shared" ca="1" si="304"/>
        <v/>
      </c>
    </row>
    <row r="416" spans="1:19" x14ac:dyDescent="0.3">
      <c r="A416" s="1" t="str">
        <f t="shared" ref="A416:A418" si="319">B416&amp;"_"&amp;TEXT(D416,"00")</f>
        <v>LP_HealOnKill_03</v>
      </c>
      <c r="B416" s="1" t="s">
        <v>269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7"/>
        <v>0.49500000000000005</v>
      </c>
      <c r="O416" s="7" t="str">
        <f t="shared" ref="O416:O418" ca="1" si="320">IF(NOT(ISBLANK(N416)),N416,
IF(ISBLANK(M416),"",
VLOOKUP(M416,OFFSET(INDIRECT("$A:$B"),0,MATCH(M$1&amp;"_Verify",INDIRECT("$1:$1"),0)-1),2,0)
))</f>
        <v/>
      </c>
      <c r="S416" s="7" t="str">
        <f t="shared" ref="S416:S418" ca="1" si="321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319"/>
        <v>LP_HealOnKill_04</v>
      </c>
      <c r="B417" s="1" t="s">
        <v>269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0.69</v>
      </c>
      <c r="O417" s="7" t="str">
        <f t="shared" ca="1" si="320"/>
        <v/>
      </c>
      <c r="S417" s="7" t="str">
        <f t="shared" ca="1" si="321"/>
        <v/>
      </c>
    </row>
    <row r="418" spans="1:19" x14ac:dyDescent="0.3">
      <c r="A418" s="1" t="str">
        <f t="shared" si="319"/>
        <v>LP_HealOnKill_05</v>
      </c>
      <c r="B418" s="1" t="s">
        <v>269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0.89999999999999991</v>
      </c>
      <c r="O418" s="7" t="str">
        <f t="shared" ca="1" si="320"/>
        <v/>
      </c>
      <c r="S418" s="7" t="str">
        <f t="shared" ca="1" si="321"/>
        <v/>
      </c>
    </row>
    <row r="419" spans="1:19" x14ac:dyDescent="0.3">
      <c r="A419" s="1" t="str">
        <f t="shared" ref="A419:A422" si="322">B419&amp;"_"&amp;TEXT(D419,"00")</f>
        <v>LP_HealOnKill_06</v>
      </c>
      <c r="B419" s="1" t="s">
        <v>269</v>
      </c>
      <c r="C419" s="1" t="str">
        <f>IF(ISERROR(VLOOKUP(B419,AffectorValueTable!$A:$A,1,0)),"어펙터밸류없음","")</f>
        <v/>
      </c>
      <c r="D419" s="1">
        <v>6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1.125</v>
      </c>
      <c r="O419" s="7" t="str">
        <f t="shared" ref="O419:O422" ca="1" si="323">IF(NOT(ISBLANK(N419)),N419,
IF(ISBLANK(M419),"",
VLOOKUP(M419,OFFSET(INDIRECT("$A:$B"),0,MATCH(M$1&amp;"_Verify",INDIRECT("$1:$1"),0)-1),2,0)
))</f>
        <v/>
      </c>
      <c r="S419" s="7" t="str">
        <f t="shared" ref="S419:S422" ca="1" si="324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322"/>
        <v>LP_HealOnKill_07</v>
      </c>
      <c r="B420" s="1" t="s">
        <v>269</v>
      </c>
      <c r="C420" s="1" t="str">
        <f>IF(ISERROR(VLOOKUP(B420,AffectorValueTable!$A:$A,1,0)),"어펙터밸류없음","")</f>
        <v/>
      </c>
      <c r="D420" s="1">
        <v>7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1.3650000000000002</v>
      </c>
      <c r="O420" s="7" t="str">
        <f t="shared" ca="1" si="323"/>
        <v/>
      </c>
      <c r="S420" s="7" t="str">
        <f t="shared" ca="1" si="324"/>
        <v/>
      </c>
    </row>
    <row r="421" spans="1:19" x14ac:dyDescent="0.3">
      <c r="A421" s="1" t="str">
        <f t="shared" si="322"/>
        <v>LP_HealOnKill_08</v>
      </c>
      <c r="B421" s="1" t="s">
        <v>269</v>
      </c>
      <c r="C421" s="1" t="str">
        <f>IF(ISERROR(VLOOKUP(B421,AffectorValueTable!$A:$A,1,0)),"어펙터밸류없음","")</f>
        <v/>
      </c>
      <c r="D421" s="1">
        <v>8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1.62</v>
      </c>
      <c r="O421" s="7" t="str">
        <f t="shared" ca="1" si="323"/>
        <v/>
      </c>
      <c r="S421" s="7" t="str">
        <f t="shared" ca="1" si="324"/>
        <v/>
      </c>
    </row>
    <row r="422" spans="1:19" x14ac:dyDescent="0.3">
      <c r="A422" s="1" t="str">
        <f t="shared" si="322"/>
        <v>LP_HealOnKill_09</v>
      </c>
      <c r="B422" s="1" t="s">
        <v>269</v>
      </c>
      <c r="C422" s="1" t="str">
        <f>IF(ISERROR(VLOOKUP(B422,AffectorValueTable!$A:$A,1,0)),"어펙터밸류없음","")</f>
        <v/>
      </c>
      <c r="D422" s="1">
        <v>9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1.89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ref="A423:A452" si="325">B423&amp;"_"&amp;TEXT(D423,"00")</f>
        <v>LP_HealOnKillBetter_01</v>
      </c>
      <c r="B423" s="1" t="s">
        <v>270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0.25</v>
      </c>
      <c r="O423" s="7" t="str">
        <f t="shared" ref="O423:O466" ca="1" si="326">IF(NOT(ISBLANK(N423)),N423,
IF(ISBLANK(M423),"",
VLOOKUP(M423,OFFSET(INDIRECT("$A:$B"),0,MATCH(M$1&amp;"_Verify",INDIRECT("$1:$1"),0)-1),2,0)
))</f>
        <v/>
      </c>
      <c r="S423" s="7" t="str">
        <f t="shared" ca="1" si="304"/>
        <v/>
      </c>
    </row>
    <row r="424" spans="1:19" x14ac:dyDescent="0.3">
      <c r="A424" s="1" t="str">
        <f t="shared" si="325"/>
        <v>LP_HealOnKillBetter_02</v>
      </c>
      <c r="B424" s="1" t="s">
        <v>270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0.52500000000000002</v>
      </c>
      <c r="O424" s="7" t="str">
        <f t="shared" ca="1" si="326"/>
        <v/>
      </c>
      <c r="S424" s="7" t="str">
        <f t="shared" ca="1" si="304"/>
        <v/>
      </c>
    </row>
    <row r="425" spans="1:19" x14ac:dyDescent="0.3">
      <c r="A425" s="1" t="str">
        <f t="shared" ref="A425:A438" si="327">B425&amp;"_"&amp;TEXT(D425,"00")</f>
        <v>LP_HealOnKillBetter_03</v>
      </c>
      <c r="B425" s="1" t="s">
        <v>270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0.82500000000000007</v>
      </c>
      <c r="O425" s="7" t="str">
        <f t="shared" ref="O425:O438" ca="1" si="328">IF(NOT(ISBLANK(N425)),N425,
IF(ISBLANK(M425),"",
VLOOKUP(M425,OFFSET(INDIRECT("$A:$B"),0,MATCH(M$1&amp;"_Verify",INDIRECT("$1:$1"),0)-1),2,0)
))</f>
        <v/>
      </c>
      <c r="S425" s="7" t="str">
        <f t="shared" ref="S425:S438" ca="1" si="329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LP_HealOnKillBetter_04</v>
      </c>
      <c r="B426" s="1" t="s">
        <v>270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1.1499999999999999</v>
      </c>
      <c r="O426" s="7" t="str">
        <f t="shared" ca="1" si="328"/>
        <v/>
      </c>
      <c r="S426" s="7" t="str">
        <f t="shared" ca="1" si="329"/>
        <v/>
      </c>
    </row>
    <row r="427" spans="1:19" x14ac:dyDescent="0.3">
      <c r="A427" s="1" t="str">
        <f t="shared" si="327"/>
        <v>LP_HealOnKillBetter_05</v>
      </c>
      <c r="B427" s="1" t="s">
        <v>270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1.5</v>
      </c>
      <c r="O427" s="7" t="str">
        <f t="shared" ca="1" si="328"/>
        <v/>
      </c>
      <c r="S427" s="7" t="str">
        <f t="shared" ca="1" si="329"/>
        <v/>
      </c>
    </row>
    <row r="428" spans="1:19" x14ac:dyDescent="0.3">
      <c r="A428" s="1" t="str">
        <f t="shared" si="327"/>
        <v>LP_HealOnCrit_01</v>
      </c>
      <c r="B428" s="1" t="s">
        <v>932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>J207</f>
        <v>0.15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LP_HealOnCrit_02</v>
      </c>
      <c r="B429" s="1" t="s">
        <v>932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ref="J429:J441" si="330">J208</f>
        <v>0.315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LP_HealOnCrit_03</v>
      </c>
      <c r="B430" s="1" t="s">
        <v>932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30"/>
        <v>0.49500000000000005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LP_HealOnCrit_04</v>
      </c>
      <c r="B431" s="1" t="s">
        <v>932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30"/>
        <v>0.69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LP_HealOnCrit_05</v>
      </c>
      <c r="B432" s="1" t="s">
        <v>932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0.89999999999999991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LP_HealOnCrit_06</v>
      </c>
      <c r="B433" s="1" t="s">
        <v>932</v>
      </c>
      <c r="C433" s="1" t="str">
        <f>IF(ISERROR(VLOOKUP(B433,AffectorValueTable!$A:$A,1,0)),"어펙터밸류없음","")</f>
        <v/>
      </c>
      <c r="D433" s="1">
        <v>6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1.125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LP_HealOnCrit_07</v>
      </c>
      <c r="B434" s="1" t="s">
        <v>932</v>
      </c>
      <c r="C434" s="1" t="str">
        <f>IF(ISERROR(VLOOKUP(B434,AffectorValueTable!$A:$A,1,0)),"어펙터밸류없음","")</f>
        <v/>
      </c>
      <c r="D434" s="1">
        <v>7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1.3650000000000002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LP_HealOnCrit_08</v>
      </c>
      <c r="B435" s="1" t="s">
        <v>932</v>
      </c>
      <c r="C435" s="1" t="str">
        <f>IF(ISERROR(VLOOKUP(B435,AffectorValueTable!$A:$A,1,0)),"어펙터밸류없음","")</f>
        <v/>
      </c>
      <c r="D435" s="1">
        <v>8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1.62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LP_HealOnCrit_09</v>
      </c>
      <c r="B436" s="1" t="s">
        <v>932</v>
      </c>
      <c r="C436" s="1" t="str">
        <f>IF(ISERROR(VLOOKUP(B436,AffectorValueTable!$A:$A,1,0)),"어펙터밸류없음","")</f>
        <v/>
      </c>
      <c r="D436" s="1">
        <v>9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1.89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LP_HealOnCritBetter_01</v>
      </c>
      <c r="B437" s="1" t="s">
        <v>933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0.25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LP_HealOnCritBetter_02</v>
      </c>
      <c r="B438" s="1" t="s">
        <v>933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0.52500000000000002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ref="A439:A441" si="331">B439&amp;"_"&amp;TEXT(D439,"00")</f>
        <v>LP_HealOnCritBetter_03</v>
      </c>
      <c r="B439" s="1" t="s">
        <v>933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0.82500000000000007</v>
      </c>
      <c r="O439" s="7" t="str">
        <f t="shared" ref="O439:O441" ca="1" si="332">IF(NOT(ISBLANK(N439)),N439,
IF(ISBLANK(M439),"",
VLOOKUP(M439,OFFSET(INDIRECT("$A:$B"),0,MATCH(M$1&amp;"_Verify",INDIRECT("$1:$1"),0)-1),2,0)
))</f>
        <v/>
      </c>
      <c r="S439" s="7" t="str">
        <f t="shared" ref="S439:S441" ca="1" si="333">IF(NOT(ISBLANK(R439)),R439,
IF(ISBLANK(Q439),"",
VLOOKUP(Q439,OFFSET(INDIRECT("$A:$B"),0,MATCH(Q$1&amp;"_Verify",INDIRECT("$1:$1"),0)-1),2,0)
))</f>
        <v/>
      </c>
    </row>
    <row r="440" spans="1:21" x14ac:dyDescent="0.3">
      <c r="A440" s="1" t="str">
        <f t="shared" si="331"/>
        <v>LP_HealOnCritBetter_04</v>
      </c>
      <c r="B440" s="1" t="s">
        <v>933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1.1499999999999999</v>
      </c>
      <c r="O440" s="7" t="str">
        <f t="shared" ca="1" si="332"/>
        <v/>
      </c>
      <c r="S440" s="7" t="str">
        <f t="shared" ca="1" si="333"/>
        <v/>
      </c>
    </row>
    <row r="441" spans="1:21" x14ac:dyDescent="0.3">
      <c r="A441" s="1" t="str">
        <f t="shared" si="331"/>
        <v>LP_HealOnCritBetter_05</v>
      </c>
      <c r="B441" s="1" t="s">
        <v>933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1.5</v>
      </c>
      <c r="O441" s="7" t="str">
        <f t="shared" ca="1" si="332"/>
        <v/>
      </c>
      <c r="S441" s="7" t="str">
        <f t="shared" ca="1" si="333"/>
        <v/>
      </c>
    </row>
    <row r="442" spans="1:21" x14ac:dyDescent="0.3">
      <c r="A442" s="1" t="str">
        <f t="shared" si="325"/>
        <v>LP_AtkSpeedUpOnEncounter_01</v>
      </c>
      <c r="B442" s="1" t="s">
        <v>295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6"/>
        <v/>
      </c>
      <c r="Q442" s="1" t="s">
        <v>296</v>
      </c>
      <c r="S442" s="7">
        <f t="shared" ref="S442:S493" ca="1" si="334">IF(NOT(ISBLANK(R442)),R442,
IF(ISBLANK(Q442),"",
VLOOKUP(Q442,OFFSET(INDIRECT("$A:$B"),0,MATCH(Q$1&amp;"_Verify",INDIRECT("$1:$1"),0)-1),2,0)
))</f>
        <v>1</v>
      </c>
      <c r="U442" s="1" t="s">
        <v>297</v>
      </c>
    </row>
    <row r="443" spans="1:21" x14ac:dyDescent="0.3">
      <c r="A443" s="1" t="str">
        <f t="shared" si="325"/>
        <v>LP_AtkSpeedUpOnEncounter_02</v>
      </c>
      <c r="B443" s="1" t="s">
        <v>295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6"/>
        <v/>
      </c>
      <c r="Q443" s="1" t="s">
        <v>296</v>
      </c>
      <c r="S443" s="7">
        <f t="shared" ca="1" si="334"/>
        <v>1</v>
      </c>
      <c r="U443" s="1" t="s">
        <v>297</v>
      </c>
    </row>
    <row r="444" spans="1:21" x14ac:dyDescent="0.3">
      <c r="A444" s="1" t="str">
        <f t="shared" ref="A444:A450" si="335">B444&amp;"_"&amp;TEXT(D444,"00")</f>
        <v>LP_AtkSpeedUpOnEncounter_03</v>
      </c>
      <c r="B444" s="1" t="s">
        <v>295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ref="O444:O450" ca="1" si="336">IF(NOT(ISBLANK(N444)),N444,
IF(ISBLANK(M444),"",
VLOOKUP(M444,OFFSET(INDIRECT("$A:$B"),0,MATCH(M$1&amp;"_Verify",INDIRECT("$1:$1"),0)-1),2,0)
))</f>
        <v/>
      </c>
      <c r="Q444" s="1" t="s">
        <v>296</v>
      </c>
      <c r="S444" s="7">
        <f t="shared" ca="1" si="334"/>
        <v>1</v>
      </c>
      <c r="U444" s="1" t="s">
        <v>297</v>
      </c>
    </row>
    <row r="445" spans="1:21" x14ac:dyDescent="0.3">
      <c r="A445" s="1" t="str">
        <f t="shared" si="335"/>
        <v>LP_AtkSpeedUpOnEncounter_04</v>
      </c>
      <c r="B445" s="1" t="s">
        <v>295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36"/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si="335"/>
        <v>LP_AtkSpeedUpOnEncounter_05</v>
      </c>
      <c r="B446" s="1" t="s">
        <v>295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36"/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LP_AtkSpeedUpOnEncounter_06</v>
      </c>
      <c r="B447" s="1" t="s">
        <v>295</v>
      </c>
      <c r="C447" s="1" t="str">
        <f>IF(ISERROR(VLOOKUP(B447,AffectorValueTable!$A:$A,1,0)),"어펙터밸류없음","")</f>
        <v/>
      </c>
      <c r="D447" s="1">
        <v>6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LP_AtkSpeedUpOnEncounter_07</v>
      </c>
      <c r="B448" s="1" t="s">
        <v>295</v>
      </c>
      <c r="C448" s="1" t="str">
        <f>IF(ISERROR(VLOOKUP(B448,AffectorValueTable!$A:$A,1,0)),"어펙터밸류없음","")</f>
        <v/>
      </c>
      <c r="D448" s="1">
        <v>7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LP_AtkSpeedUpOnEncounter_08</v>
      </c>
      <c r="B449" s="1" t="s">
        <v>295</v>
      </c>
      <c r="C449" s="1" t="str">
        <f>IF(ISERROR(VLOOKUP(B449,AffectorValueTable!$A:$A,1,0)),"어펙터밸류없음","")</f>
        <v/>
      </c>
      <c r="D449" s="1">
        <v>8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LP_AtkSpeedUpOnEncounter_09</v>
      </c>
      <c r="B450" s="1" t="s">
        <v>295</v>
      </c>
      <c r="C450" s="1" t="str">
        <f>IF(ISERROR(VLOOKUP(B450,AffectorValueTable!$A:$A,1,0)),"어펙터밸류없음","")</f>
        <v/>
      </c>
      <c r="D450" s="1">
        <v>9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25"/>
        <v>LP_AtkSpeedUpOnEncounter_Spd_01</v>
      </c>
      <c r="B451" s="1" t="s">
        <v>292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4.5</v>
      </c>
      <c r="J451" s="1">
        <f t="shared" ref="J451:J459" si="337">J207*4.5/6*2.5</f>
        <v>0.28125</v>
      </c>
      <c r="M451" s="1" t="s">
        <v>148</v>
      </c>
      <c r="O451" s="7">
        <f t="shared" ca="1" si="326"/>
        <v>3</v>
      </c>
      <c r="R451" s="1">
        <v>1</v>
      </c>
      <c r="S451" s="7">
        <f t="shared" ca="1" si="334"/>
        <v>1</v>
      </c>
      <c r="W451" s="1" t="s">
        <v>362</v>
      </c>
    </row>
    <row r="452" spans="1:23" x14ac:dyDescent="0.3">
      <c r="A452" s="1" t="str">
        <f t="shared" si="325"/>
        <v>LP_AtkSpeedUpOnEncounter_Spd_02</v>
      </c>
      <c r="B452" s="1" t="s">
        <v>292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5</v>
      </c>
      <c r="J452" s="1">
        <f t="shared" si="337"/>
        <v>0.59062499999999996</v>
      </c>
      <c r="M452" s="1" t="s">
        <v>148</v>
      </c>
      <c r="O452" s="7">
        <f t="shared" ca="1" si="326"/>
        <v>3</v>
      </c>
      <c r="R452" s="1">
        <v>1</v>
      </c>
      <c r="S452" s="7">
        <f t="shared" ca="1" si="334"/>
        <v>1</v>
      </c>
      <c r="W452" s="1" t="s">
        <v>362</v>
      </c>
    </row>
    <row r="453" spans="1:23" x14ac:dyDescent="0.3">
      <c r="A453" s="1" t="str">
        <f t="shared" ref="A453:A459" si="338">B453&amp;"_"&amp;TEXT(D453,"00")</f>
        <v>LP_AtkSpeedUpOnEncounter_Spd_03</v>
      </c>
      <c r="B453" s="1" t="s">
        <v>292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f t="shared" si="337"/>
        <v>0.92812500000000009</v>
      </c>
      <c r="M453" s="1" t="s">
        <v>148</v>
      </c>
      <c r="O453" s="7">
        <f t="shared" ref="O453:O459" ca="1" si="339">IF(NOT(ISBLANK(N453)),N453,
IF(ISBLANK(M453),"",
VLOOKUP(M453,OFFSET(INDIRECT("$A:$B"),0,MATCH(M$1&amp;"_Verify",INDIRECT("$1:$1"),0)-1),2,0)
))</f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si="338"/>
        <v>LP_AtkSpeedUpOnEncounter_Spd_04</v>
      </c>
      <c r="B454" s="1" t="s">
        <v>292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6</v>
      </c>
      <c r="J454" s="1">
        <f t="shared" si="337"/>
        <v>1.29375</v>
      </c>
      <c r="M454" s="1" t="s">
        <v>148</v>
      </c>
      <c r="O454" s="7">
        <f t="shared" ca="1" si="339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si="338"/>
        <v>LP_AtkSpeedUpOnEncounter_Spd_05</v>
      </c>
      <c r="B455" s="1" t="s">
        <v>292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6.5</v>
      </c>
      <c r="J455" s="1">
        <f t="shared" si="337"/>
        <v>1.6874999999999998</v>
      </c>
      <c r="M455" s="1" t="s">
        <v>148</v>
      </c>
      <c r="O455" s="7">
        <f t="shared" ca="1" si="339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LP_AtkSpeedUpOnEncounter_Spd_06</v>
      </c>
      <c r="B456" s="1" t="s">
        <v>292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7</v>
      </c>
      <c r="J456" s="1">
        <f t="shared" si="337"/>
        <v>2.109375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LP_AtkSpeedUpOnEncounter_Spd_07</v>
      </c>
      <c r="B457" s="1" t="s">
        <v>292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7.5</v>
      </c>
      <c r="J457" s="1">
        <f t="shared" si="337"/>
        <v>2.5593750000000002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LP_AtkSpeedUpOnEncounter_Spd_08</v>
      </c>
      <c r="B458" s="1" t="s">
        <v>292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8</v>
      </c>
      <c r="J458" s="1">
        <f t="shared" si="337"/>
        <v>3.0375000000000001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LP_AtkSpeedUpOnEncounter_Spd_09</v>
      </c>
      <c r="B459" s="1" t="s">
        <v>292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8.5</v>
      </c>
      <c r="J459" s="1">
        <f t="shared" si="337"/>
        <v>3.5437499999999993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ref="A460:A466" si="340">B460&amp;"_"&amp;TEXT(D460,"00")</f>
        <v>LP_AtkSpeedUpOnEncounterBetter_01</v>
      </c>
      <c r="B460" s="1" t="s">
        <v>291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26"/>
        <v/>
      </c>
      <c r="Q460" s="1" t="s">
        <v>296</v>
      </c>
      <c r="S460" s="7">
        <f t="shared" ca="1" si="334"/>
        <v>1</v>
      </c>
      <c r="U460" s="1" t="s">
        <v>293</v>
      </c>
    </row>
    <row r="461" spans="1:23" x14ac:dyDescent="0.3">
      <c r="A461" s="1" t="str">
        <f t="shared" si="340"/>
        <v>LP_AtkSpeedUpOnEncounterBetter_02</v>
      </c>
      <c r="B461" s="1" t="s">
        <v>291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26"/>
        <v/>
      </c>
      <c r="Q461" s="1" t="s">
        <v>296</v>
      </c>
      <c r="S461" s="7">
        <f t="shared" ca="1" si="334"/>
        <v>1</v>
      </c>
      <c r="U461" s="1" t="s">
        <v>293</v>
      </c>
    </row>
    <row r="462" spans="1:23" x14ac:dyDescent="0.3">
      <c r="A462" s="1" t="str">
        <f t="shared" ref="A462:A464" si="341">B462&amp;"_"&amp;TEXT(D462,"00")</f>
        <v>LP_AtkSpeedUpOnEncounterBetter_03</v>
      </c>
      <c r="B462" s="1" t="s">
        <v>291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ref="O462:O464" ca="1" si="342">IF(NOT(ISBLANK(N462)),N462,
IF(ISBLANK(M462),"",
VLOOKUP(M462,OFFSET(INDIRECT("$A:$B"),0,MATCH(M$1&amp;"_Verify",INDIRECT("$1:$1"),0)-1),2,0)
))</f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si="341"/>
        <v>LP_AtkSpeedUpOnEncounterBetter_04</v>
      </c>
      <c r="B463" s="1" t="s">
        <v>291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42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si="341"/>
        <v>LP_AtkSpeedUpOnEncounterBetter_05</v>
      </c>
      <c r="B464" s="1" t="s">
        <v>291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0"/>
        <v>LP_AtkSpeedUpOnEncounterBetter_Spd_01</v>
      </c>
      <c r="B465" s="1" t="s">
        <v>294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4.5</v>
      </c>
      <c r="J465" s="1">
        <f>J216*4.5/6*2.5</f>
        <v>0.46875</v>
      </c>
      <c r="M465" s="1" t="s">
        <v>148</v>
      </c>
      <c r="O465" s="7">
        <f t="shared" ca="1" si="326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40"/>
        <v>LP_AtkSpeedUpOnEncounterBetter_Spd_02</v>
      </c>
      <c r="B466" s="1" t="s">
        <v>294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5.5</v>
      </c>
      <c r="J466" s="1">
        <f>J217*4.5/6*2.5</f>
        <v>0.98437500000000011</v>
      </c>
      <c r="M466" s="1" t="s">
        <v>148</v>
      </c>
      <c r="O466" s="7">
        <f t="shared" ca="1" si="326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ref="A467:A469" si="343">B467&amp;"_"&amp;TEXT(D467,"00")</f>
        <v>LP_AtkSpeedUpOnEncounterBetter_Spd_03</v>
      </c>
      <c r="B467" s="1" t="s">
        <v>294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6.5</v>
      </c>
      <c r="J467" s="1">
        <f>J218*4.5/6*2.5</f>
        <v>1.546875</v>
      </c>
      <c r="M467" s="1" t="s">
        <v>148</v>
      </c>
      <c r="O467" s="7">
        <f t="shared" ref="O467:O469" ca="1" si="344">IF(NOT(ISBLANK(N467)),N467,
IF(ISBLANK(M467),"",
VLOOKUP(M467,OFFSET(INDIRECT("$A:$B"),0,MATCH(M$1&amp;"_Verify",INDIRECT("$1:$1"),0)-1),2,0)
))</f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43"/>
        <v>LP_AtkSpeedUpOnEncounterBetter_Spd_04</v>
      </c>
      <c r="B468" s="1" t="s">
        <v>294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7.5</v>
      </c>
      <c r="J468" s="1">
        <f>J219*4.5/6*2.5</f>
        <v>2.15625</v>
      </c>
      <c r="M468" s="1" t="s">
        <v>148</v>
      </c>
      <c r="O468" s="7">
        <f t="shared" ca="1" si="344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43"/>
        <v>LP_AtkSpeedUpOnEncounterBetter_Spd_05</v>
      </c>
      <c r="B469" s="1" t="s">
        <v>294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8.5</v>
      </c>
      <c r="J469" s="1">
        <f>J220*4.5/6*2.5</f>
        <v>2.8125</v>
      </c>
      <c r="M469" s="1" t="s">
        <v>148</v>
      </c>
      <c r="O469" s="7">
        <f t="shared" ca="1" si="344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ref="A470:A474" si="345">B470&amp;"_"&amp;TEXT(D470,"00")</f>
        <v>LP_VampireOnAttack_01</v>
      </c>
      <c r="B470" s="1" t="s">
        <v>298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ref="L470:L483" si="346">J207</f>
        <v>0.15</v>
      </c>
      <c r="O470" s="7" t="str">
        <f t="shared" ref="O470:O474" ca="1" si="347">IF(NOT(ISBLANK(N470)),N470,
IF(ISBLANK(M470),"",
VLOOKUP(M470,OFFSET(INDIRECT("$A:$B"),0,MATCH(M$1&amp;"_Verify",INDIRECT("$1:$1"),0)-1),2,0)
))</f>
        <v/>
      </c>
      <c r="S470" s="7" t="str">
        <f t="shared" ca="1" si="334"/>
        <v/>
      </c>
    </row>
    <row r="471" spans="1:23" x14ac:dyDescent="0.3">
      <c r="A471" s="1" t="str">
        <f t="shared" si="345"/>
        <v>LP_VampireOnAttack_02</v>
      </c>
      <c r="B471" s="1" t="s">
        <v>298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6"/>
        <v>0.315</v>
      </c>
      <c r="O471" s="7" t="str">
        <f t="shared" ca="1" si="347"/>
        <v/>
      </c>
      <c r="S471" s="7" t="str">
        <f t="shared" ca="1" si="334"/>
        <v/>
      </c>
    </row>
    <row r="472" spans="1:23" x14ac:dyDescent="0.3">
      <c r="A472" s="1" t="str">
        <f t="shared" si="345"/>
        <v>LP_VampireOnAttack_03</v>
      </c>
      <c r="B472" s="1" t="s">
        <v>298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6"/>
        <v>0.49500000000000005</v>
      </c>
      <c r="O472" s="7" t="str">
        <f t="shared" ca="1" si="347"/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LP_VampireOnAttack_04</v>
      </c>
      <c r="B473" s="1" t="s">
        <v>298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0.69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LP_VampireOnAttack_05</v>
      </c>
      <c r="B474" s="1" t="s">
        <v>298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0.89999999999999991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ref="A475:A478" si="348">B475&amp;"_"&amp;TEXT(D475,"00")</f>
        <v>LP_VampireOnAttack_06</v>
      </c>
      <c r="B475" s="1" t="s">
        <v>298</v>
      </c>
      <c r="C475" s="1" t="str">
        <f>IF(ISERROR(VLOOKUP(B475,AffectorValueTable!$A:$A,1,0)),"어펙터밸류없음","")</f>
        <v/>
      </c>
      <c r="D475" s="1">
        <v>6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1.125</v>
      </c>
      <c r="O475" s="7" t="str">
        <f t="shared" ref="O475:O478" ca="1" si="349">IF(NOT(ISBLANK(N475)),N475,
IF(ISBLANK(M475),"",
VLOOKUP(M475,OFFSET(INDIRECT("$A:$B"),0,MATCH(M$1&amp;"_Verify",INDIRECT("$1:$1"),0)-1),2,0)
))</f>
        <v/>
      </c>
      <c r="S475" s="7" t="str">
        <f t="shared" ref="S475:S478" ca="1" si="350">IF(NOT(ISBLANK(R475)),R475,
IF(ISBLANK(Q475),"",
VLOOKUP(Q475,OFFSET(INDIRECT("$A:$B"),0,MATCH(Q$1&amp;"_Verify",INDIRECT("$1:$1"),0)-1),2,0)
))</f>
        <v/>
      </c>
    </row>
    <row r="476" spans="1:23" x14ac:dyDescent="0.3">
      <c r="A476" s="1" t="str">
        <f t="shared" si="348"/>
        <v>LP_VampireOnAttack_07</v>
      </c>
      <c r="B476" s="1" t="s">
        <v>298</v>
      </c>
      <c r="C476" s="1" t="str">
        <f>IF(ISERROR(VLOOKUP(B476,AffectorValueTable!$A:$A,1,0)),"어펙터밸류없음","")</f>
        <v/>
      </c>
      <c r="D476" s="1">
        <v>7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1.3650000000000002</v>
      </c>
      <c r="O476" s="7" t="str">
        <f t="shared" ca="1" si="349"/>
        <v/>
      </c>
      <c r="S476" s="7" t="str">
        <f t="shared" ca="1" si="350"/>
        <v/>
      </c>
    </row>
    <row r="477" spans="1:23" x14ac:dyDescent="0.3">
      <c r="A477" s="1" t="str">
        <f t="shared" si="348"/>
        <v>LP_VampireOnAttack_08</v>
      </c>
      <c r="B477" s="1" t="s">
        <v>298</v>
      </c>
      <c r="C477" s="1" t="str">
        <f>IF(ISERROR(VLOOKUP(B477,AffectorValueTable!$A:$A,1,0)),"어펙터밸류없음","")</f>
        <v/>
      </c>
      <c r="D477" s="1">
        <v>8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1.62</v>
      </c>
      <c r="O477" s="7" t="str">
        <f t="shared" ca="1" si="349"/>
        <v/>
      </c>
      <c r="S477" s="7" t="str">
        <f t="shared" ca="1" si="350"/>
        <v/>
      </c>
    </row>
    <row r="478" spans="1:23" x14ac:dyDescent="0.3">
      <c r="A478" s="1" t="str">
        <f t="shared" si="348"/>
        <v>LP_VampireOnAttack_09</v>
      </c>
      <c r="B478" s="1" t="s">
        <v>298</v>
      </c>
      <c r="C478" s="1" t="str">
        <f>IF(ISERROR(VLOOKUP(B478,AffectorValueTable!$A:$A,1,0)),"어펙터밸류없음","")</f>
        <v/>
      </c>
      <c r="D478" s="1">
        <v>9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1.89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ref="A479:A483" si="351">B479&amp;"_"&amp;TEXT(D479,"00")</f>
        <v>LP_VampireOnAttackBetter_01</v>
      </c>
      <c r="B479" s="1" t="s">
        <v>299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0.25</v>
      </c>
      <c r="O479" s="7" t="str">
        <f t="shared" ref="O479:O483" ca="1" si="352">IF(NOT(ISBLANK(N479)),N479,
IF(ISBLANK(M479),"",
VLOOKUP(M479,OFFSET(INDIRECT("$A:$B"),0,MATCH(M$1&amp;"_Verify",INDIRECT("$1:$1"),0)-1),2,0)
))</f>
        <v/>
      </c>
      <c r="S479" s="7" t="str">
        <f t="shared" ca="1" si="334"/>
        <v/>
      </c>
    </row>
    <row r="480" spans="1:23" x14ac:dyDescent="0.3">
      <c r="A480" s="1" t="str">
        <f t="shared" si="351"/>
        <v>LP_VampireOnAttackBetter_02</v>
      </c>
      <c r="B480" s="1" t="s">
        <v>299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0.52500000000000002</v>
      </c>
      <c r="O480" s="7" t="str">
        <f t="shared" ca="1" si="352"/>
        <v/>
      </c>
      <c r="S480" s="7" t="str">
        <f t="shared" ca="1" si="334"/>
        <v/>
      </c>
    </row>
    <row r="481" spans="1:21" x14ac:dyDescent="0.3">
      <c r="A481" s="1" t="str">
        <f t="shared" si="351"/>
        <v>LP_VampireOnAttackBetter_03</v>
      </c>
      <c r="B481" s="1" t="s">
        <v>299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0.82500000000000007</v>
      </c>
      <c r="O481" s="7" t="str">
        <f t="shared" ca="1" si="352"/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LP_VampireOnAttackBetter_04</v>
      </c>
      <c r="B482" s="1" t="s">
        <v>299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1.1499999999999999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LP_VampireOnAttackBetter_05</v>
      </c>
      <c r="B483" s="1" t="s">
        <v>299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1.5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ref="A484:A488" si="353">B484&amp;"_"&amp;TEXT(D484,"00")</f>
        <v>LP_RecoverOnAttacked_01</v>
      </c>
      <c r="B484" s="1" t="s">
        <v>300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88" ca="1" si="354">IF(NOT(ISBLANK(N484)),N484,
IF(ISBLANK(M484),"",
VLOOKUP(M484,OFFSET(INDIRECT("$A:$B"),0,MATCH(M$1&amp;"_Verify",INDIRECT("$1:$1"),0)-1),2,0)
))</f>
        <v/>
      </c>
      <c r="Q484" s="1" t="s">
        <v>224</v>
      </c>
      <c r="S484" s="7">
        <f t="shared" ca="1" si="334"/>
        <v>4</v>
      </c>
      <c r="U484" s="1" t="s">
        <v>301</v>
      </c>
    </row>
    <row r="485" spans="1:21" x14ac:dyDescent="0.3">
      <c r="A485" s="1" t="str">
        <f t="shared" si="353"/>
        <v>LP_RecoverOnAttacked_02</v>
      </c>
      <c r="B485" s="1" t="s">
        <v>300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4"/>
        <v/>
      </c>
      <c r="Q485" s="1" t="s">
        <v>224</v>
      </c>
      <c r="S485" s="7">
        <f t="shared" ca="1" si="334"/>
        <v>4</v>
      </c>
      <c r="U485" s="1" t="s">
        <v>301</v>
      </c>
    </row>
    <row r="486" spans="1:21" x14ac:dyDescent="0.3">
      <c r="A486" s="1" t="str">
        <f t="shared" si="353"/>
        <v>LP_RecoverOnAttacked_03</v>
      </c>
      <c r="B486" s="1" t="s">
        <v>300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4"/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LP_RecoverOnAttacked_04</v>
      </c>
      <c r="B487" s="1" t="s">
        <v>300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LP_RecoverOnAttacked_05</v>
      </c>
      <c r="B488" s="1" t="s">
        <v>300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ref="A489:A493" si="355">B489&amp;"_"&amp;TEXT(D489,"00")</f>
        <v>LP_RecoverOnAttacked_Heal_01</v>
      </c>
      <c r="B489" s="1" t="s">
        <v>301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HealOverTime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f t="shared" ref="I489:I493" si="356">J489*5+0.1</f>
        <v>4.6999999999999984</v>
      </c>
      <c r="J489" s="1">
        <f t="shared" ref="J489:J492" si="357">J490+0.08</f>
        <v>0.91999999999999982</v>
      </c>
      <c r="L489" s="1">
        <v>8.8888888888888892E-2</v>
      </c>
      <c r="O489" s="7" t="str">
        <f t="shared" ref="O489:O493" ca="1" si="358">IF(NOT(ISBLANK(N489)),N489,
IF(ISBLANK(M489),"",
VLOOKUP(M489,OFFSET(INDIRECT("$A:$B"),0,MATCH(M$1&amp;"_Verify",INDIRECT("$1:$1"),0)-1),2,0)
))</f>
        <v/>
      </c>
      <c r="S489" s="7" t="str">
        <f t="shared" ca="1" si="334"/>
        <v/>
      </c>
    </row>
    <row r="490" spans="1:21" x14ac:dyDescent="0.3">
      <c r="A490" s="1" t="str">
        <f t="shared" si="355"/>
        <v>LP_RecoverOnAttacked_Heal_02</v>
      </c>
      <c r="B490" s="1" t="s">
        <v>301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HealOverTime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f t="shared" si="356"/>
        <v>4.2999999999999989</v>
      </c>
      <c r="J490" s="1">
        <f t="shared" si="357"/>
        <v>0.83999999999999986</v>
      </c>
      <c r="L490" s="1">
        <v>0.12537313432835823</v>
      </c>
      <c r="O490" s="7" t="str">
        <f t="shared" ca="1" si="358"/>
        <v/>
      </c>
      <c r="S490" s="7" t="str">
        <f t="shared" ca="1" si="334"/>
        <v/>
      </c>
    </row>
    <row r="491" spans="1:21" x14ac:dyDescent="0.3">
      <c r="A491" s="1" t="str">
        <f t="shared" si="355"/>
        <v>LP_RecoverOnAttacked_Heal_03</v>
      </c>
      <c r="B491" s="1" t="s">
        <v>301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si="356"/>
        <v>3.8999999999999995</v>
      </c>
      <c r="J491" s="1">
        <f t="shared" si="357"/>
        <v>0.7599999999999999</v>
      </c>
      <c r="L491" s="1">
        <v>0.14505494505494507</v>
      </c>
      <c r="O491" s="7" t="str">
        <f t="shared" ca="1" si="358"/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LP_RecoverOnAttacked_Heal_04</v>
      </c>
      <c r="B492" s="1" t="s">
        <v>301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3.4999999999999996</v>
      </c>
      <c r="J492" s="1">
        <f t="shared" si="357"/>
        <v>0.67999999999999994</v>
      </c>
      <c r="L492" s="1">
        <v>0.15726495726495726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LP_RecoverOnAttacked_Heal_05</v>
      </c>
      <c r="B493" s="1" t="s">
        <v>301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3.1</v>
      </c>
      <c r="J493" s="1">
        <v>0.6</v>
      </c>
      <c r="L493" s="1">
        <v>0.16551724137931034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ref="A494:A498" si="359">B494&amp;"_"&amp;TEXT(D494,"00")</f>
        <v>LP_ReflectOnAttacked_01</v>
      </c>
      <c r="B494" s="1" t="s">
        <v>304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ReflectDamage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0.93377528089887663</v>
      </c>
      <c r="O494" s="7" t="str">
        <f t="shared" ref="O494:O498" ca="1" si="360">IF(NOT(ISBLANK(N494)),N494,
IF(ISBLANK(M494),"",
VLOOKUP(M494,OFFSET(INDIRECT("$A:$B"),0,MATCH(M$1&amp;"_Verify",INDIRECT("$1:$1"),0)-1),2,0)
))</f>
        <v/>
      </c>
      <c r="S494" s="7" t="str">
        <f t="shared" ref="S494:S590" ca="1" si="361">IF(NOT(ISBLANK(R494)),R494,
IF(ISBLANK(Q494),"",
VLOOKUP(Q494,OFFSET(INDIRECT("$A:$B"),0,MATCH(Q$1&amp;"_Verify",INDIRECT("$1:$1"),0)-1),2,0)
))</f>
        <v/>
      </c>
    </row>
    <row r="495" spans="1:21" x14ac:dyDescent="0.3">
      <c r="A495" s="1" t="str">
        <f t="shared" si="359"/>
        <v>LP_ReflectOnAttacked_02</v>
      </c>
      <c r="B495" s="1" t="s">
        <v>304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2.2014964610717898</v>
      </c>
      <c r="O495" s="7" t="str">
        <f t="shared" ca="1" si="360"/>
        <v/>
      </c>
      <c r="S495" s="7" t="str">
        <f t="shared" ca="1" si="361"/>
        <v/>
      </c>
    </row>
    <row r="496" spans="1:21" x14ac:dyDescent="0.3">
      <c r="A496" s="1" t="str">
        <f t="shared" si="359"/>
        <v>LP_ReflectOnAttacked_03</v>
      </c>
      <c r="B496" s="1" t="s">
        <v>304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3.8477338195077495</v>
      </c>
      <c r="O496" s="7" t="str">
        <f t="shared" ca="1" si="360"/>
        <v/>
      </c>
      <c r="S496" s="7" t="str">
        <f t="shared" ca="1" si="361"/>
        <v/>
      </c>
    </row>
    <row r="497" spans="1:19" x14ac:dyDescent="0.3">
      <c r="A497" s="1" t="str">
        <f t="shared" si="359"/>
        <v>LP_ReflectOnAttacked_04</v>
      </c>
      <c r="B497" s="1" t="s">
        <v>304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5.9275139063862792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LP_ReflectOnAttacked_05</v>
      </c>
      <c r="B498" s="1" t="s">
        <v>304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8.5104402985074614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ref="A499:A506" si="362">B499&amp;"_"&amp;TEXT(D499,"00")</f>
        <v>LP_ReflectOnAttackedBetter_01</v>
      </c>
      <c r="B499" s="1" t="s">
        <v>305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1.6960408163265315</v>
      </c>
      <c r="O499" s="7" t="str">
        <f t="shared" ref="O499:O506" ca="1" si="363">IF(NOT(ISBLANK(N499)),N499,
IF(ISBLANK(M499),"",
VLOOKUP(M499,OFFSET(INDIRECT("$A:$B"),0,MATCH(M$1&amp;"_Verify",INDIRECT("$1:$1"),0)-1),2,0)
))</f>
        <v/>
      </c>
      <c r="S499" s="7" t="str">
        <f t="shared" ca="1" si="361"/>
        <v/>
      </c>
    </row>
    <row r="500" spans="1:19" x14ac:dyDescent="0.3">
      <c r="A500" s="1" t="str">
        <f t="shared" si="362"/>
        <v>LP_ReflectOnAttackedBetter_02</v>
      </c>
      <c r="B500" s="1" t="s">
        <v>305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4.5603870967741944</v>
      </c>
      <c r="O500" s="7" t="str">
        <f t="shared" ca="1" si="363"/>
        <v/>
      </c>
      <c r="S500" s="7" t="str">
        <f t="shared" ca="1" si="361"/>
        <v/>
      </c>
    </row>
    <row r="501" spans="1:19" x14ac:dyDescent="0.3">
      <c r="A501" s="1" t="str">
        <f t="shared" si="362"/>
        <v>LP_ReflectOnAttackedBetter_03</v>
      </c>
      <c r="B501" s="1" t="s">
        <v>305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8.9988443328550947</v>
      </c>
      <c r="O501" s="7" t="str">
        <f t="shared" ca="1" si="363"/>
        <v/>
      </c>
      <c r="S501" s="7" t="str">
        <f t="shared" ca="1" si="361"/>
        <v/>
      </c>
    </row>
    <row r="502" spans="1:19" x14ac:dyDescent="0.3">
      <c r="A502" s="1" t="str">
        <f t="shared" si="362"/>
        <v>LP_AtkUpOnLowerHp_01</v>
      </c>
      <c r="B502" s="1" t="s">
        <v>306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0.35</v>
      </c>
      <c r="N502" s="1">
        <v>0</v>
      </c>
      <c r="O502" s="7">
        <f t="shared" ca="1" si="363"/>
        <v>0</v>
      </c>
      <c r="S502" s="7" t="str">
        <f t="shared" ca="1" si="361"/>
        <v/>
      </c>
    </row>
    <row r="503" spans="1:19" x14ac:dyDescent="0.3">
      <c r="A503" s="1" t="str">
        <f t="shared" si="362"/>
        <v>LP_AtkUpOnLowerHp_02</v>
      </c>
      <c r="B503" s="1" t="s">
        <v>306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0.73499999999999999</v>
      </c>
      <c r="N503" s="1">
        <v>0</v>
      </c>
      <c r="O503" s="7">
        <f t="shared" ca="1" si="363"/>
        <v>0</v>
      </c>
      <c r="S503" s="7" t="str">
        <f t="shared" ca="1" si="361"/>
        <v/>
      </c>
    </row>
    <row r="504" spans="1:19" x14ac:dyDescent="0.3">
      <c r="A504" s="1" t="str">
        <f t="shared" si="362"/>
        <v>LP_AtkUpOnLowerHp_03</v>
      </c>
      <c r="B504" s="1" t="s">
        <v>306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1.1549999999999998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LP_AtkUpOnLowerHp_04</v>
      </c>
      <c r="B505" s="1" t="s">
        <v>306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1.6099999999999999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LP_AtkUpOnLowerHp_05</v>
      </c>
      <c r="B506" s="1" t="s">
        <v>306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2.1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ref="A507:A510" si="364">B507&amp;"_"&amp;TEXT(D507,"00")</f>
        <v>LP_AtkUpOnLowerHp_06</v>
      </c>
      <c r="B507" s="1" t="s">
        <v>306</v>
      </c>
      <c r="C507" s="1" t="str">
        <f>IF(ISERROR(VLOOKUP(B507,AffectorValueTable!$A:$A,1,0)),"어펙터밸류없음","")</f>
        <v/>
      </c>
      <c r="D507" s="1">
        <v>6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2.625</v>
      </c>
      <c r="N507" s="1">
        <v>0</v>
      </c>
      <c r="O507" s="7">
        <f t="shared" ref="O507:O510" ca="1" si="365">IF(NOT(ISBLANK(N507)),N507,
IF(ISBLANK(M507),"",
VLOOKUP(M507,OFFSET(INDIRECT("$A:$B"),0,MATCH(M$1&amp;"_Verify",INDIRECT("$1:$1"),0)-1),2,0)
))</f>
        <v>0</v>
      </c>
      <c r="S507" s="7" t="str">
        <f t="shared" ref="S507:S510" ca="1" si="366">IF(NOT(ISBLANK(R507)),R507,
IF(ISBLANK(Q507),"",
VLOOKUP(Q507,OFFSET(INDIRECT("$A:$B"),0,MATCH(Q$1&amp;"_Verify",INDIRECT("$1:$1"),0)-1),2,0)
))</f>
        <v/>
      </c>
    </row>
    <row r="508" spans="1:19" x14ac:dyDescent="0.3">
      <c r="A508" s="1" t="str">
        <f t="shared" si="364"/>
        <v>LP_AtkUpOnLowerHp_07</v>
      </c>
      <c r="B508" s="1" t="s">
        <v>306</v>
      </c>
      <c r="C508" s="1" t="str">
        <f>IF(ISERROR(VLOOKUP(B508,AffectorValueTable!$A:$A,1,0)),"어펙터밸류없음","")</f>
        <v/>
      </c>
      <c r="D508" s="1">
        <v>7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3.1850000000000005</v>
      </c>
      <c r="N508" s="1">
        <v>0</v>
      </c>
      <c r="O508" s="7">
        <f t="shared" ca="1" si="365"/>
        <v>0</v>
      </c>
      <c r="S508" s="7" t="str">
        <f t="shared" ca="1" si="366"/>
        <v/>
      </c>
    </row>
    <row r="509" spans="1:19" x14ac:dyDescent="0.3">
      <c r="A509" s="1" t="str">
        <f t="shared" si="364"/>
        <v>LP_AtkUpOnLowerHp_08</v>
      </c>
      <c r="B509" s="1" t="s">
        <v>306</v>
      </c>
      <c r="C509" s="1" t="str">
        <f>IF(ISERROR(VLOOKUP(B509,AffectorValueTable!$A:$A,1,0)),"어펙터밸류없음","")</f>
        <v/>
      </c>
      <c r="D509" s="1">
        <v>8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3.7800000000000007</v>
      </c>
      <c r="N509" s="1">
        <v>0</v>
      </c>
      <c r="O509" s="7">
        <f t="shared" ca="1" si="365"/>
        <v>0</v>
      </c>
      <c r="S509" s="7" t="str">
        <f t="shared" ca="1" si="366"/>
        <v/>
      </c>
    </row>
    <row r="510" spans="1:19" x14ac:dyDescent="0.3">
      <c r="A510" s="1" t="str">
        <f t="shared" si="364"/>
        <v>LP_AtkUpOnLowerHp_09</v>
      </c>
      <c r="B510" s="1" t="s">
        <v>306</v>
      </c>
      <c r="C510" s="1" t="str">
        <f>IF(ISERROR(VLOOKUP(B510,AffectorValueTable!$A:$A,1,0)),"어펙터밸류없음","")</f>
        <v/>
      </c>
      <c r="D510" s="1">
        <v>9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4.41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ref="A511:A546" si="367">B511&amp;"_"&amp;TEXT(D511,"00")</f>
        <v>LP_AtkUpOnLowerHpBetter_01</v>
      </c>
      <c r="B511" s="1" t="s">
        <v>307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0.58333333333333337</v>
      </c>
      <c r="N511" s="1">
        <v>0</v>
      </c>
      <c r="O511" s="7">
        <f t="shared" ref="O511:O546" ca="1" si="368">IF(NOT(ISBLANK(N511)),N511,
IF(ISBLANK(M511),"",
VLOOKUP(M511,OFFSET(INDIRECT("$A:$B"),0,MATCH(M$1&amp;"_Verify",INDIRECT("$1:$1"),0)-1),2,0)
))</f>
        <v>0</v>
      </c>
      <c r="S511" s="7" t="str">
        <f t="shared" ca="1" si="361"/>
        <v/>
      </c>
    </row>
    <row r="512" spans="1:19" x14ac:dyDescent="0.3">
      <c r="A512" s="1" t="str">
        <f t="shared" si="367"/>
        <v>LP_AtkUpOnLowerHpBetter_02</v>
      </c>
      <c r="B512" s="1" t="s">
        <v>307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1.2250000000000001</v>
      </c>
      <c r="N512" s="1">
        <v>0</v>
      </c>
      <c r="O512" s="7">
        <f t="shared" ca="1" si="368"/>
        <v>0</v>
      </c>
      <c r="S512" s="7" t="str">
        <f t="shared" ca="1" si="361"/>
        <v/>
      </c>
    </row>
    <row r="513" spans="1:19" x14ac:dyDescent="0.3">
      <c r="A513" s="1" t="str">
        <f t="shared" si="367"/>
        <v>LP_AtkUpOnLowerHpBetter_03</v>
      </c>
      <c r="B513" s="1" t="s">
        <v>307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1.9250000000000003</v>
      </c>
      <c r="N513" s="1">
        <v>0</v>
      </c>
      <c r="O513" s="7">
        <f t="shared" ca="1" si="368"/>
        <v>0</v>
      </c>
      <c r="S513" s="7" t="str">
        <f t="shared" ca="1" si="361"/>
        <v/>
      </c>
    </row>
    <row r="514" spans="1:19" x14ac:dyDescent="0.3">
      <c r="A514" s="1" t="str">
        <f t="shared" ref="A514:A515" si="369">B514&amp;"_"&amp;TEXT(D514,"00")</f>
        <v>LP_AtkUpOnLowerHpBetter_04</v>
      </c>
      <c r="B514" s="1" t="s">
        <v>307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2.6833333333333331</v>
      </c>
      <c r="N514" s="1">
        <v>0</v>
      </c>
      <c r="O514" s="7">
        <f t="shared" ref="O514:O515" ca="1" si="370">IF(NOT(ISBLANK(N514)),N514,
IF(ISBLANK(M514),"",
VLOOKUP(M514,OFFSET(INDIRECT("$A:$B"),0,MATCH(M$1&amp;"_Verify",INDIRECT("$1:$1"),0)-1),2,0)
))</f>
        <v>0</v>
      </c>
      <c r="S514" s="7" t="str">
        <f t="shared" ref="S514:S515" ca="1" si="371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69"/>
        <v>LP_AtkUpOnLowerHpBetter_05</v>
      </c>
      <c r="B515" s="1" t="s">
        <v>307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3.5000000000000004</v>
      </c>
      <c r="N515" s="1">
        <v>0</v>
      </c>
      <c r="O515" s="7">
        <f t="shared" ca="1" si="370"/>
        <v>0</v>
      </c>
      <c r="S515" s="7" t="str">
        <f t="shared" ca="1" si="371"/>
        <v/>
      </c>
    </row>
    <row r="516" spans="1:19" x14ac:dyDescent="0.3">
      <c r="A516" s="1" t="str">
        <f t="shared" ref="A516:A530" si="372">B516&amp;"_"&amp;TEXT(D516,"00")</f>
        <v>LP_AtkUpOnLowerHpBetter_06</v>
      </c>
      <c r="B516" s="1" t="s">
        <v>307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3.5000000000000004</v>
      </c>
      <c r="N516" s="1">
        <v>0</v>
      </c>
      <c r="O516" s="7">
        <f t="shared" ref="O516:O530" ca="1" si="373">IF(NOT(ISBLANK(N516)),N516,
IF(ISBLANK(M516),"",
VLOOKUP(M516,OFFSET(INDIRECT("$A:$B"),0,MATCH(M$1&amp;"_Verify",INDIRECT("$1:$1"),0)-1),2,0)
))</f>
        <v>0</v>
      </c>
      <c r="S516" s="7" t="str">
        <f t="shared" ref="S516:S530" ca="1" si="374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72"/>
        <v>LP_AtkUpOnMaxHp_01</v>
      </c>
      <c r="B517" s="1" t="s">
        <v>934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ref="J517:J530" si="375">J207*4/3</f>
        <v>0.19999999999999998</v>
      </c>
      <c r="N517" s="1">
        <v>1</v>
      </c>
      <c r="O517" s="7">
        <f t="shared" ca="1" si="373"/>
        <v>1</v>
      </c>
      <c r="S517" s="7" t="str">
        <f t="shared" ca="1" si="374"/>
        <v/>
      </c>
    </row>
    <row r="518" spans="1:19" x14ac:dyDescent="0.3">
      <c r="A518" s="1" t="str">
        <f t="shared" si="372"/>
        <v>LP_AtkUpOnMaxHp_02</v>
      </c>
      <c r="B518" s="1" t="s">
        <v>934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75"/>
        <v>0.42</v>
      </c>
      <c r="N518" s="1">
        <v>1</v>
      </c>
      <c r="O518" s="7">
        <f t="shared" ca="1" si="373"/>
        <v>1</v>
      </c>
      <c r="S518" s="7" t="str">
        <f t="shared" ca="1" si="374"/>
        <v/>
      </c>
    </row>
    <row r="519" spans="1:19" x14ac:dyDescent="0.3">
      <c r="A519" s="1" t="str">
        <f t="shared" si="372"/>
        <v>LP_AtkUpOnMaxHp_03</v>
      </c>
      <c r="B519" s="1" t="s">
        <v>934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5"/>
        <v>0.66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LP_AtkUpOnMaxHp_04</v>
      </c>
      <c r="B520" s="1" t="s">
        <v>934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0.91999999999999993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LP_AtkUpOnMaxHp_05</v>
      </c>
      <c r="B521" s="1" t="s">
        <v>934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1.2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LP_AtkUpOnMaxHp_06</v>
      </c>
      <c r="B522" s="1" t="s">
        <v>934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1.5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LP_AtkUpOnMaxHp_07</v>
      </c>
      <c r="B523" s="1" t="s">
        <v>934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1.8200000000000003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LP_AtkUpOnMaxHp_08</v>
      </c>
      <c r="B524" s="1" t="s">
        <v>934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2.16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LP_AtkUpOnMaxHp_09</v>
      </c>
      <c r="B525" s="1" t="s">
        <v>934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2.52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LP_AtkUpOnMaxHpBetter_01</v>
      </c>
      <c r="B526" s="1" t="s">
        <v>935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0.33333333333333331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LP_AtkUpOnMaxHpBetter_02</v>
      </c>
      <c r="B527" s="1" t="s">
        <v>935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0.70000000000000007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LP_AtkUpOnMaxHpBetter_03</v>
      </c>
      <c r="B528" s="1" t="s">
        <v>935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1.1000000000000001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LP_AtkUpOnMaxHpBetter_04</v>
      </c>
      <c r="B529" s="1" t="s">
        <v>935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1.5333333333333332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LP_AtkUpOnMaxHpBetter_05</v>
      </c>
      <c r="B530" s="1" t="s">
        <v>935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2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ref="A531:A544" si="376">B531&amp;"_"&amp;TEXT(D531,"00")</f>
        <v>LP_AtkUpOnKillUntilGettingHit_01</v>
      </c>
      <c r="B531" s="1" t="s">
        <v>936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ref="J531:J544" si="377">J207*1/50</f>
        <v>3.0000000000000001E-3</v>
      </c>
      <c r="O531" s="7" t="str">
        <f t="shared" ref="O531:O544" ca="1" si="378">IF(NOT(ISBLANK(N531)),N531,
IF(ISBLANK(M531),"",
VLOOKUP(M531,OFFSET(INDIRECT("$A:$B"),0,MATCH(M$1&amp;"_Verify",INDIRECT("$1:$1"),0)-1),2,0)
))</f>
        <v/>
      </c>
      <c r="S531" s="7" t="str">
        <f t="shared" ref="S531:S544" ca="1" si="379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6"/>
        <v>LP_AtkUpOnKillUntilGettingHit_02</v>
      </c>
      <c r="B532" s="1" t="s">
        <v>936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7"/>
        <v>6.3E-3</v>
      </c>
      <c r="O532" s="7" t="str">
        <f t="shared" ca="1" si="378"/>
        <v/>
      </c>
      <c r="S532" s="7" t="str">
        <f t="shared" ca="1" si="379"/>
        <v/>
      </c>
    </row>
    <row r="533" spans="1:19" x14ac:dyDescent="0.3">
      <c r="A533" s="1" t="str">
        <f t="shared" si="376"/>
        <v>LP_AtkUpOnKillUntilGettingHit_03</v>
      </c>
      <c r="B533" s="1" t="s">
        <v>936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7"/>
        <v>9.9000000000000008E-3</v>
      </c>
      <c r="O533" s="7" t="str">
        <f t="shared" ca="1" si="378"/>
        <v/>
      </c>
      <c r="S533" s="7" t="str">
        <f t="shared" ca="1" si="379"/>
        <v/>
      </c>
    </row>
    <row r="534" spans="1:19" x14ac:dyDescent="0.3">
      <c r="A534" s="1" t="str">
        <f t="shared" si="376"/>
        <v>LP_AtkUpOnKillUntilGettingHit_04</v>
      </c>
      <c r="B534" s="1" t="s">
        <v>936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1.38E-2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LP_AtkUpOnKillUntilGettingHit_05</v>
      </c>
      <c r="B535" s="1" t="s">
        <v>936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1.7999999999999999E-2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LP_AtkUpOnKillUntilGettingHit_06</v>
      </c>
      <c r="B536" s="1" t="s">
        <v>936</v>
      </c>
      <c r="C536" s="1" t="str">
        <f>IF(ISERROR(VLOOKUP(B536,AffectorValueTable!$A:$A,1,0)),"어펙터밸류없음","")</f>
        <v/>
      </c>
      <c r="D536" s="1">
        <v>6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2.2499999999999999E-2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LP_AtkUpOnKillUntilGettingHit_07</v>
      </c>
      <c r="B537" s="1" t="s">
        <v>936</v>
      </c>
      <c r="C537" s="1" t="str">
        <f>IF(ISERROR(VLOOKUP(B537,AffectorValueTable!$A:$A,1,0)),"어펙터밸류없음","")</f>
        <v/>
      </c>
      <c r="D537" s="1">
        <v>7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2.7300000000000005E-2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LP_AtkUpOnKillUntilGettingHit_08</v>
      </c>
      <c r="B538" s="1" t="s">
        <v>936</v>
      </c>
      <c r="C538" s="1" t="str">
        <f>IF(ISERROR(VLOOKUP(B538,AffectorValueTable!$A:$A,1,0)),"어펙터밸류없음","")</f>
        <v/>
      </c>
      <c r="D538" s="1">
        <v>8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3.2400000000000005E-2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LP_AtkUpOnKillUntilGettingHit_09</v>
      </c>
      <c r="B539" s="1" t="s">
        <v>936</v>
      </c>
      <c r="C539" s="1" t="str">
        <f>IF(ISERROR(VLOOKUP(B539,AffectorValueTable!$A:$A,1,0)),"어펙터밸류없음","")</f>
        <v/>
      </c>
      <c r="D539" s="1">
        <v>9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3.78E-2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LP_AtkUpOnKillUntilGettingHitBetter_01</v>
      </c>
      <c r="B540" s="1" t="s">
        <v>937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5.0000000000000001E-3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LP_AtkUpOnKillUntilGettingHitBetter_02</v>
      </c>
      <c r="B541" s="1" t="s">
        <v>937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1.0500000000000001E-2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LP_AtkUpOnKillUntilGettingHitBetter_03</v>
      </c>
      <c r="B542" s="1" t="s">
        <v>937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1.6500000000000001E-2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LP_AtkUpOnKillUntilGettingHitBetter_04</v>
      </c>
      <c r="B543" s="1" t="s">
        <v>937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2.3E-2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LP_AtkUpOnKillUntilGettingHitBetter_05</v>
      </c>
      <c r="B544" s="1" t="s">
        <v>937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0.03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67"/>
        <v>LP_CritDmgUpOnLowerHp_01</v>
      </c>
      <c r="B545" s="1" t="s">
        <v>308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AddCriticalDamageByTargetHp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8"/>
        <v/>
      </c>
      <c r="S545" s="7" t="str">
        <f t="shared" ca="1" si="361"/>
        <v/>
      </c>
    </row>
    <row r="546" spans="1:19" x14ac:dyDescent="0.3">
      <c r="A546" s="1" t="str">
        <f t="shared" si="367"/>
        <v>LP_CritDmgUpOnLowerHp_02</v>
      </c>
      <c r="B546" s="1" t="s">
        <v>308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1.05</v>
      </c>
      <c r="O546" s="7" t="str">
        <f t="shared" ca="1" si="368"/>
        <v/>
      </c>
      <c r="S546" s="7" t="str">
        <f t="shared" ca="1" si="361"/>
        <v/>
      </c>
    </row>
    <row r="547" spans="1:19" x14ac:dyDescent="0.3">
      <c r="A547" s="1" t="str">
        <f t="shared" ref="A547:A549" si="380">B547&amp;"_"&amp;TEXT(D547,"00")</f>
        <v>LP_CritDmgUpOnLowerHp_03</v>
      </c>
      <c r="B547" s="1" t="s">
        <v>308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1.6500000000000001</v>
      </c>
      <c r="O547" s="7" t="str">
        <f t="shared" ref="O547:O549" ca="1" si="381">IF(NOT(ISBLANK(N547)),N547,
IF(ISBLANK(M547),"",
VLOOKUP(M547,OFFSET(INDIRECT("$A:$B"),0,MATCH(M$1&amp;"_Verify",INDIRECT("$1:$1"),0)-1),2,0)
))</f>
        <v/>
      </c>
      <c r="S547" s="7" t="str">
        <f t="shared" ca="1" si="361"/>
        <v/>
      </c>
    </row>
    <row r="548" spans="1:19" x14ac:dyDescent="0.3">
      <c r="A548" s="1" t="str">
        <f t="shared" si="380"/>
        <v>LP_CritDmgUpOnLowerHp_04</v>
      </c>
      <c r="B548" s="1" t="s">
        <v>308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2.2999999999999998</v>
      </c>
      <c r="O548" s="7" t="str">
        <f t="shared" ca="1" si="381"/>
        <v/>
      </c>
      <c r="S548" s="7" t="str">
        <f t="shared" ref="S548:S549" ca="1" si="382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80"/>
        <v>LP_CritDmgUpOnLowerHp_05</v>
      </c>
      <c r="B549" s="1" t="s">
        <v>308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</v>
      </c>
      <c r="O549" s="7" t="str">
        <f t="shared" ca="1" si="381"/>
        <v/>
      </c>
      <c r="S549" s="7" t="str">
        <f t="shared" ca="1" si="382"/>
        <v/>
      </c>
    </row>
    <row r="550" spans="1:19" x14ac:dyDescent="0.3">
      <c r="A550" s="1" t="str">
        <f t="shared" ref="A550:A561" si="383">B550&amp;"_"&amp;TEXT(D550,"00")</f>
        <v>LP_CritDmgUpOnLowerHpBetter_01</v>
      </c>
      <c r="B550" s="1" t="s">
        <v>309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</v>
      </c>
      <c r="O550" s="7" t="str">
        <f t="shared" ref="O550:O561" ca="1" si="384">IF(NOT(ISBLANK(N550)),N550,
IF(ISBLANK(M550),"",
VLOOKUP(M550,OFFSET(INDIRECT("$A:$B"),0,MATCH(M$1&amp;"_Verify",INDIRECT("$1:$1"),0)-1),2,0)
))</f>
        <v/>
      </c>
      <c r="S550" s="7" t="str">
        <f t="shared" ca="1" si="361"/>
        <v/>
      </c>
    </row>
    <row r="551" spans="1:19" x14ac:dyDescent="0.3">
      <c r="A551" s="1" t="str">
        <f t="shared" ref="A551" si="385">B551&amp;"_"&amp;TEXT(D551,"00")</f>
        <v>LP_CritDmgUpOnLowerHpBetter_02</v>
      </c>
      <c r="B551" s="1" t="s">
        <v>309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2.1</v>
      </c>
      <c r="O551" s="7" t="str">
        <f t="shared" ref="O551" ca="1" si="386">IF(NOT(ISBLANK(N551)),N551,
IF(ISBLANK(M551),"",
VLOOKUP(M551,OFFSET(INDIRECT("$A:$B"),0,MATCH(M$1&amp;"_Verify",INDIRECT("$1:$1"),0)-1),2,0)
))</f>
        <v/>
      </c>
      <c r="S551" s="7" t="str">
        <f t="shared" ref="S551" ca="1" si="387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ref="A552" si="388">B552&amp;"_"&amp;TEXT(D552,"00")</f>
        <v>LP_CritDmgUpOnLowerHpBetter_03</v>
      </c>
      <c r="B552" s="1" t="s">
        <v>309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3.3</v>
      </c>
      <c r="O552" s="7" t="str">
        <f t="shared" ref="O552" ca="1" si="389">IF(NOT(ISBLANK(N552)),N552,
IF(ISBLANK(M552),"",
VLOOKUP(M552,OFFSET(INDIRECT("$A:$B"),0,MATCH(M$1&amp;"_Verify",INDIRECT("$1:$1"),0)-1),2,0)
))</f>
        <v/>
      </c>
      <c r="S552" s="7" t="str">
        <f t="shared" ref="S552" ca="1" si="390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3"/>
        <v>LP_InstantKill_01</v>
      </c>
      <c r="B553" s="1" t="s">
        <v>310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0.06</v>
      </c>
      <c r="O553" s="7" t="str">
        <f t="shared" ca="1" si="384"/>
        <v/>
      </c>
      <c r="S553" s="7" t="str">
        <f t="shared" ca="1" si="361"/>
        <v/>
      </c>
    </row>
    <row r="554" spans="1:19" x14ac:dyDescent="0.3">
      <c r="A554" s="1" t="str">
        <f t="shared" si="383"/>
        <v>LP_InstantKill_02</v>
      </c>
      <c r="B554" s="1" t="s">
        <v>310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0.126</v>
      </c>
      <c r="O554" s="7" t="str">
        <f t="shared" ca="1" si="384"/>
        <v/>
      </c>
      <c r="S554" s="7" t="str">
        <f t="shared" ca="1" si="361"/>
        <v/>
      </c>
    </row>
    <row r="555" spans="1:19" x14ac:dyDescent="0.3">
      <c r="A555" s="1" t="str">
        <f t="shared" si="383"/>
        <v>LP_InstantKill_03</v>
      </c>
      <c r="B555" s="1" t="s">
        <v>310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0.19800000000000004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LP_InstantKill_04</v>
      </c>
      <c r="B556" s="1" t="s">
        <v>310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0.27599999999999997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LP_InstantKill_05</v>
      </c>
      <c r="B557" s="1" t="s">
        <v>310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0.36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LP_InstantKill_06</v>
      </c>
      <c r="B558" s="1" t="s">
        <v>310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0.45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LP_InstantKill_07</v>
      </c>
      <c r="B559" s="1" t="s">
        <v>310</v>
      </c>
      <c r="C559" s="1" t="str">
        <f>IF(ISERROR(VLOOKUP(B559,AffectorValueTable!$A:$A,1,0)),"어펙터밸류없음","")</f>
        <v/>
      </c>
      <c r="D559" s="1">
        <v>7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0.54600000000000015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LP_InstantKill_08</v>
      </c>
      <c r="B560" s="1" t="s">
        <v>310</v>
      </c>
      <c r="C560" s="1" t="str">
        <f>IF(ISERROR(VLOOKUP(B560,AffectorValueTable!$A:$A,1,0)),"어펙터밸류없음","")</f>
        <v/>
      </c>
      <c r="D560" s="1">
        <v>8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0.64800000000000013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LP_InstantKill_09</v>
      </c>
      <c r="B561" s="1" t="s">
        <v>310</v>
      </c>
      <c r="C561" s="1" t="str">
        <f>IF(ISERROR(VLOOKUP(B561,AffectorValueTable!$A:$A,1,0)),"어펙터밸류없음","")</f>
        <v/>
      </c>
      <c r="D561" s="1">
        <v>9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0.75600000000000001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ref="A562:A571" si="391">B562&amp;"_"&amp;TEXT(D562,"00")</f>
        <v>LP_InstantKillBetter_01</v>
      </c>
      <c r="B562" s="1" t="s">
        <v>312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0.12</v>
      </c>
      <c r="O562" s="7" t="str">
        <f t="shared" ref="O562:O571" ca="1" si="392">IF(NOT(ISBLANK(N562)),N562,
IF(ISBLANK(M562),"",
VLOOKUP(M562,OFFSET(INDIRECT("$A:$B"),0,MATCH(M$1&amp;"_Verify",INDIRECT("$1:$1"),0)-1),2,0)
))</f>
        <v/>
      </c>
      <c r="S562" s="7" t="str">
        <f t="shared" ca="1" si="361"/>
        <v/>
      </c>
    </row>
    <row r="563" spans="1:19" x14ac:dyDescent="0.3">
      <c r="A563" s="1" t="str">
        <f t="shared" si="391"/>
        <v>LP_InstantKillBetter_02</v>
      </c>
      <c r="B563" s="1" t="s">
        <v>312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0.252</v>
      </c>
      <c r="O563" s="7" t="str">
        <f t="shared" ca="1" si="392"/>
        <v/>
      </c>
      <c r="S563" s="7" t="str">
        <f t="shared" ca="1" si="361"/>
        <v/>
      </c>
    </row>
    <row r="564" spans="1:19" x14ac:dyDescent="0.3">
      <c r="A564" s="1" t="str">
        <f t="shared" ref="A564:A566" si="393">B564&amp;"_"&amp;TEXT(D564,"00")</f>
        <v>LP_InstantKillBetter_03</v>
      </c>
      <c r="B564" s="1" t="s">
        <v>312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0.39600000000000002</v>
      </c>
      <c r="O564" s="7" t="str">
        <f t="shared" ref="O564:O566" ca="1" si="394">IF(NOT(ISBLANK(N564)),N564,
IF(ISBLANK(M564),"",
VLOOKUP(M564,OFFSET(INDIRECT("$A:$B"),0,MATCH(M$1&amp;"_Verify",INDIRECT("$1:$1"),0)-1),2,0)
))</f>
        <v/>
      </c>
      <c r="S564" s="7" t="str">
        <f t="shared" ca="1" si="361"/>
        <v/>
      </c>
    </row>
    <row r="565" spans="1:19" x14ac:dyDescent="0.3">
      <c r="A565" s="1" t="str">
        <f t="shared" si="393"/>
        <v>LP_InstantKillBetter_04</v>
      </c>
      <c r="B565" s="1" t="s">
        <v>312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0.55199999999999994</v>
      </c>
      <c r="O565" s="7" t="str">
        <f t="shared" ca="1" si="394"/>
        <v/>
      </c>
      <c r="S565" s="7" t="str">
        <f t="shared" ca="1" si="361"/>
        <v/>
      </c>
    </row>
    <row r="566" spans="1:19" x14ac:dyDescent="0.3">
      <c r="A566" s="1" t="str">
        <f t="shared" si="393"/>
        <v>LP_InstantKillBetter_05</v>
      </c>
      <c r="B566" s="1" t="s">
        <v>312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0.72</v>
      </c>
      <c r="O566" s="7" t="str">
        <f t="shared" ca="1" si="394"/>
        <v/>
      </c>
      <c r="S566" s="7" t="str">
        <f t="shared" ca="1" si="361"/>
        <v/>
      </c>
    </row>
    <row r="567" spans="1:19" x14ac:dyDescent="0.3">
      <c r="A567" s="1" t="str">
        <f t="shared" si="391"/>
        <v>LP_ImmortalWill_01</v>
      </c>
      <c r="B567" s="1" t="s">
        <v>313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ref="J567:J580" si="395">J207</f>
        <v>0.15</v>
      </c>
      <c r="O567" s="7" t="str">
        <f t="shared" ca="1" si="392"/>
        <v/>
      </c>
      <c r="S567" s="7" t="str">
        <f t="shared" ca="1" si="361"/>
        <v/>
      </c>
    </row>
    <row r="568" spans="1:19" x14ac:dyDescent="0.3">
      <c r="A568" s="1" t="str">
        <f t="shared" si="391"/>
        <v>LP_ImmortalWill_02</v>
      </c>
      <c r="B568" s="1" t="s">
        <v>313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5"/>
        <v>0.315</v>
      </c>
      <c r="O568" s="7" t="str">
        <f t="shared" ca="1" si="392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LP_ImmortalWill_03</v>
      </c>
      <c r="B569" s="1" t="s">
        <v>313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5"/>
        <v>0.49500000000000005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LP_ImmortalWill_04</v>
      </c>
      <c r="B570" s="1" t="s">
        <v>313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0.69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LP_ImmortalWill_05</v>
      </c>
      <c r="B571" s="1" t="s">
        <v>313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0.89999999999999991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ref="A572:A575" si="396">B572&amp;"_"&amp;TEXT(D572,"00")</f>
        <v>LP_ImmortalWill_06</v>
      </c>
      <c r="B572" s="1" t="s">
        <v>313</v>
      </c>
      <c r="C572" s="1" t="str">
        <f>IF(ISERROR(VLOOKUP(B572,AffectorValueTable!$A:$A,1,0)),"어펙터밸류없음","")</f>
        <v/>
      </c>
      <c r="D572" s="1">
        <v>6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1.125</v>
      </c>
      <c r="O572" s="7" t="str">
        <f t="shared" ref="O572:O575" ca="1" si="397">IF(NOT(ISBLANK(N572)),N572,
IF(ISBLANK(M572),"",
VLOOKUP(M572,OFFSET(INDIRECT("$A:$B"),0,MATCH(M$1&amp;"_Verify",INDIRECT("$1:$1"),0)-1),2,0)
))</f>
        <v/>
      </c>
      <c r="S572" s="7" t="str">
        <f t="shared" ca="1" si="361"/>
        <v/>
      </c>
    </row>
    <row r="573" spans="1:19" x14ac:dyDescent="0.3">
      <c r="A573" s="1" t="str">
        <f t="shared" si="396"/>
        <v>LP_ImmortalWill_07</v>
      </c>
      <c r="B573" s="1" t="s">
        <v>313</v>
      </c>
      <c r="C573" s="1" t="str">
        <f>IF(ISERROR(VLOOKUP(B573,AffectorValueTable!$A:$A,1,0)),"어펙터밸류없음","")</f>
        <v/>
      </c>
      <c r="D573" s="1">
        <v>7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1.3650000000000002</v>
      </c>
      <c r="O573" s="7" t="str">
        <f t="shared" ca="1" si="397"/>
        <v/>
      </c>
      <c r="S573" s="7" t="str">
        <f t="shared" ca="1" si="361"/>
        <v/>
      </c>
    </row>
    <row r="574" spans="1:19" x14ac:dyDescent="0.3">
      <c r="A574" s="1" t="str">
        <f t="shared" si="396"/>
        <v>LP_ImmortalWill_08</v>
      </c>
      <c r="B574" s="1" t="s">
        <v>313</v>
      </c>
      <c r="C574" s="1" t="str">
        <f>IF(ISERROR(VLOOKUP(B574,AffectorValueTable!$A:$A,1,0)),"어펙터밸류없음","")</f>
        <v/>
      </c>
      <c r="D574" s="1">
        <v>8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1.62</v>
      </c>
      <c r="O574" s="7" t="str">
        <f t="shared" ca="1" si="397"/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LP_ImmortalWill_09</v>
      </c>
      <c r="B575" s="1" t="s">
        <v>313</v>
      </c>
      <c r="C575" s="1" t="str">
        <f>IF(ISERROR(VLOOKUP(B575,AffectorValueTable!$A:$A,1,0)),"어펙터밸류없음","")</f>
        <v/>
      </c>
      <c r="D575" s="1">
        <v>9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1.89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ref="A576:A600" si="398">B576&amp;"_"&amp;TEXT(D576,"00")</f>
        <v>LP_ImmortalWillBetter_01</v>
      </c>
      <c r="B576" s="1" t="s">
        <v>314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0.25</v>
      </c>
      <c r="O576" s="7" t="str">
        <f t="shared" ref="O576:O600" ca="1" si="399">IF(NOT(ISBLANK(N576)),N576,
IF(ISBLANK(M576),"",
VLOOKUP(M576,OFFSET(INDIRECT("$A:$B"),0,MATCH(M$1&amp;"_Verify",INDIRECT("$1:$1"),0)-1),2,0)
))</f>
        <v/>
      </c>
      <c r="S576" s="7" t="str">
        <f t="shared" ca="1" si="361"/>
        <v/>
      </c>
    </row>
    <row r="577" spans="1:21" x14ac:dyDescent="0.3">
      <c r="A577" s="1" t="str">
        <f t="shared" si="398"/>
        <v>LP_ImmortalWillBetter_02</v>
      </c>
      <c r="B577" s="1" t="s">
        <v>314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0.52500000000000002</v>
      </c>
      <c r="O577" s="7" t="str">
        <f t="shared" ca="1" si="399"/>
        <v/>
      </c>
      <c r="S577" s="7" t="str">
        <f t="shared" ca="1" si="361"/>
        <v/>
      </c>
    </row>
    <row r="578" spans="1:21" x14ac:dyDescent="0.3">
      <c r="A578" s="1" t="str">
        <f t="shared" ref="A578:A580" si="400">B578&amp;"_"&amp;TEXT(D578,"00")</f>
        <v>LP_ImmortalWillBetter_03</v>
      </c>
      <c r="B578" s="1" t="s">
        <v>314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0.82500000000000007</v>
      </c>
      <c r="O578" s="7" t="str">
        <f t="shared" ref="O578:O580" ca="1" si="401">IF(NOT(ISBLANK(N578)),N578,
IF(ISBLANK(M578),"",
VLOOKUP(M578,OFFSET(INDIRECT("$A:$B"),0,MATCH(M$1&amp;"_Verify",INDIRECT("$1:$1"),0)-1),2,0)
))</f>
        <v/>
      </c>
      <c r="S578" s="7" t="str">
        <f t="shared" ca="1" si="361"/>
        <v/>
      </c>
    </row>
    <row r="579" spans="1:21" x14ac:dyDescent="0.3">
      <c r="A579" s="1" t="str">
        <f t="shared" si="400"/>
        <v>LP_ImmortalWillBetter_04</v>
      </c>
      <c r="B579" s="1" t="s">
        <v>314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1.1499999999999999</v>
      </c>
      <c r="O579" s="7" t="str">
        <f t="shared" ca="1" si="401"/>
        <v/>
      </c>
      <c r="S579" s="7" t="str">
        <f t="shared" ca="1" si="361"/>
        <v/>
      </c>
    </row>
    <row r="580" spans="1:21" x14ac:dyDescent="0.3">
      <c r="A580" s="1" t="str">
        <f t="shared" si="400"/>
        <v>LP_ImmortalWillBetter_05</v>
      </c>
      <c r="B580" s="1" t="s">
        <v>314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1.5</v>
      </c>
      <c r="O580" s="7" t="str">
        <f t="shared" ca="1" si="401"/>
        <v/>
      </c>
      <c r="S580" s="7" t="str">
        <f t="shared" ca="1" si="361"/>
        <v/>
      </c>
    </row>
    <row r="581" spans="1:21" x14ac:dyDescent="0.3">
      <c r="A581" s="1" t="str">
        <f t="shared" si="398"/>
        <v>LP_HealAreaOnEncounter_01</v>
      </c>
      <c r="B581" s="1" t="s">
        <v>363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ca="1" si="399"/>
        <v/>
      </c>
      <c r="Q581" s="1" t="s">
        <v>366</v>
      </c>
      <c r="S581" s="7">
        <f t="shared" ca="1" si="361"/>
        <v>1</v>
      </c>
      <c r="U581" s="1" t="s">
        <v>364</v>
      </c>
    </row>
    <row r="582" spans="1:21" x14ac:dyDescent="0.3">
      <c r="A582" s="1" t="str">
        <f t="shared" si="398"/>
        <v>LP_HealAreaOnEncounter_02</v>
      </c>
      <c r="B582" s="1" t="s">
        <v>363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9"/>
        <v/>
      </c>
      <c r="Q582" s="1" t="s">
        <v>366</v>
      </c>
      <c r="S582" s="7">
        <f t="shared" ca="1" si="361"/>
        <v>1</v>
      </c>
      <c r="U582" s="1" t="s">
        <v>364</v>
      </c>
    </row>
    <row r="583" spans="1:21" x14ac:dyDescent="0.3">
      <c r="A583" s="1" t="str">
        <f t="shared" si="398"/>
        <v>LP_HealAreaOnEncounter_03</v>
      </c>
      <c r="B583" s="1" t="s">
        <v>363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LP_HealAreaOnEncounter_04</v>
      </c>
      <c r="B584" s="1" t="s">
        <v>363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LP_HealAreaOnEncounter_05</v>
      </c>
      <c r="B585" s="1" t="s">
        <v>363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LP_HealAreaOnEncounter_CreateHit_01</v>
      </c>
      <c r="B586" s="1" t="s">
        <v>364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CreateHitObject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O586" s="7" t="str">
        <f t="shared" ca="1" si="399"/>
        <v/>
      </c>
      <c r="S586" s="7" t="str">
        <f t="shared" ca="1" si="361"/>
        <v/>
      </c>
      <c r="T586" s="1" t="s">
        <v>367</v>
      </c>
    </row>
    <row r="587" spans="1:21" x14ac:dyDescent="0.3">
      <c r="A587" s="1" t="str">
        <f t="shared" si="398"/>
        <v>LP_HealAreaOnEncounter_CreateHit_02</v>
      </c>
      <c r="B587" s="1" t="s">
        <v>364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CreateHitObject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O587" s="7" t="str">
        <f t="shared" ca="1" si="399"/>
        <v/>
      </c>
      <c r="S587" s="7" t="str">
        <f t="shared" ca="1" si="361"/>
        <v/>
      </c>
      <c r="T587" s="1" t="s">
        <v>367</v>
      </c>
    </row>
    <row r="588" spans="1:21" x14ac:dyDescent="0.3">
      <c r="A588" s="1" t="str">
        <f t="shared" si="398"/>
        <v>LP_HealAreaOnEncounter_CreateHit_03</v>
      </c>
      <c r="B588" s="1" t="s">
        <v>364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LP_HealAreaOnEncounter_CreateHit_04</v>
      </c>
      <c r="B589" s="1" t="s">
        <v>364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LP_HealAreaOnEncounter_CreateHit_05</v>
      </c>
      <c r="B590" s="1" t="s">
        <v>364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LP_HealAreaOnEncounter_CH_Heal_01</v>
      </c>
      <c r="B591" s="1" t="s">
        <v>368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Heal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K591" s="1">
        <v>1.6842105263157891E-2</v>
      </c>
      <c r="O591" s="7" t="str">
        <f t="shared" ca="1" si="399"/>
        <v/>
      </c>
      <c r="S591" s="7" t="str">
        <f t="shared" ref="S591:S600" ca="1" si="402">IF(NOT(ISBLANK(R591)),R591,
IF(ISBLANK(Q591),"",
VLOOKUP(Q591,OFFSET(INDIRECT("$A:$B"),0,MATCH(Q$1&amp;"_Verify",INDIRECT("$1:$1"),0)-1),2,0)
))</f>
        <v/>
      </c>
    </row>
    <row r="592" spans="1:21" x14ac:dyDescent="0.3">
      <c r="A592" s="1" t="str">
        <f t="shared" si="398"/>
        <v>LP_HealAreaOnEncounter_CH_Heal_02</v>
      </c>
      <c r="B592" s="1" t="s">
        <v>368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Heal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K592" s="1">
        <v>2.8990509059534077E-2</v>
      </c>
      <c r="O592" s="7" t="str">
        <f t="shared" ca="1" si="399"/>
        <v/>
      </c>
      <c r="S592" s="7" t="str">
        <f t="shared" ca="1" si="402"/>
        <v/>
      </c>
    </row>
    <row r="593" spans="1:23" x14ac:dyDescent="0.3">
      <c r="A593" s="1" t="str">
        <f t="shared" si="398"/>
        <v>LP_HealAreaOnEncounter_CH_Heal_03</v>
      </c>
      <c r="B593" s="1" t="s">
        <v>368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3.8067772170151414E-2</v>
      </c>
      <c r="O593" s="7" t="str">
        <f t="shared" ca="1" si="399"/>
        <v/>
      </c>
      <c r="S593" s="7" t="str">
        <f t="shared" ca="1" si="402"/>
        <v/>
      </c>
    </row>
    <row r="594" spans="1:23" x14ac:dyDescent="0.3">
      <c r="A594" s="1" t="str">
        <f t="shared" si="398"/>
        <v>LP_HealAreaOnEncounter_CH_Heal_04</v>
      </c>
      <c r="B594" s="1" t="s">
        <v>368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4.5042839657282757E-2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LP_HealAreaOnEncounter_CH_Heal_05</v>
      </c>
      <c r="B595" s="1" t="s">
        <v>368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5.052631578947369E-2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LP_MoveSpeed_01</v>
      </c>
      <c r="B596" s="1" t="s">
        <v>938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ref="J596:J600" si="403">J207</f>
        <v>0.15</v>
      </c>
      <c r="M596" s="1" t="s">
        <v>150</v>
      </c>
      <c r="O596" s="7">
        <f t="shared" ca="1" si="399"/>
        <v>5</v>
      </c>
      <c r="S596" s="7" t="str">
        <f t="shared" ca="1" si="402"/>
        <v/>
      </c>
    </row>
    <row r="597" spans="1:23" x14ac:dyDescent="0.3">
      <c r="A597" s="1" t="str">
        <f t="shared" si="398"/>
        <v>LP_MoveSpeed_02</v>
      </c>
      <c r="B597" s="1" t="s">
        <v>938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3"/>
        <v>0.315</v>
      </c>
      <c r="M597" s="1" t="s">
        <v>150</v>
      </c>
      <c r="O597" s="7">
        <f t="shared" ca="1" si="399"/>
        <v>5</v>
      </c>
      <c r="S597" s="7" t="str">
        <f t="shared" ca="1" si="402"/>
        <v/>
      </c>
    </row>
    <row r="598" spans="1:23" x14ac:dyDescent="0.3">
      <c r="A598" s="1" t="str">
        <f t="shared" si="398"/>
        <v>LP_MoveSpeed_03</v>
      </c>
      <c r="B598" s="1" t="s">
        <v>938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3"/>
        <v>0.49500000000000005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LP_MoveSpeed_04</v>
      </c>
      <c r="B599" s="1" t="s">
        <v>938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0.69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LP_MoveSpeed_05</v>
      </c>
      <c r="B600" s="1" t="s">
        <v>938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0.89999999999999991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ref="A601:A618" si="404">B601&amp;"_"&amp;TEXT(D601,"00")</f>
        <v>LP_MoveSpeedUpOnAttacked_01</v>
      </c>
      <c r="B601" s="1" t="s">
        <v>315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ref="O601:O618" ca="1" si="405">IF(NOT(ISBLANK(N601)),N601,
IF(ISBLANK(M601),"",
VLOOKUP(M601,OFFSET(INDIRECT("$A:$B"),0,MATCH(M$1&amp;"_Verify",INDIRECT("$1:$1"),0)-1),2,0)
))</f>
        <v/>
      </c>
      <c r="Q601" s="1" t="s">
        <v>224</v>
      </c>
      <c r="S601" s="7">
        <f t="shared" ref="S601:S618" ca="1" si="406">IF(NOT(ISBLANK(R601)),R601,
IF(ISBLANK(Q601),"",
VLOOKUP(Q601,OFFSET(INDIRECT("$A:$B"),0,MATCH(Q$1&amp;"_Verify",INDIRECT("$1:$1"),0)-1),2,0)
))</f>
        <v>4</v>
      </c>
      <c r="U601" s="1" t="s">
        <v>317</v>
      </c>
    </row>
    <row r="602" spans="1:23" x14ac:dyDescent="0.3">
      <c r="A602" s="1" t="str">
        <f t="shared" si="404"/>
        <v>LP_MoveSpeedUpOnAttacked_02</v>
      </c>
      <c r="B602" s="1" t="s">
        <v>315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224</v>
      </c>
      <c r="S602" s="7">
        <f t="shared" ca="1" si="406"/>
        <v>4</v>
      </c>
      <c r="U602" s="1" t="s">
        <v>317</v>
      </c>
    </row>
    <row r="603" spans="1:23" x14ac:dyDescent="0.3">
      <c r="A603" s="1" t="str">
        <f t="shared" si="404"/>
        <v>LP_MoveSpeedUpOnAttacked_03</v>
      </c>
      <c r="B603" s="1" t="s">
        <v>315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224</v>
      </c>
      <c r="S603" s="7">
        <f t="shared" ca="1" si="406"/>
        <v>4</v>
      </c>
      <c r="U603" s="1" t="s">
        <v>317</v>
      </c>
    </row>
    <row r="604" spans="1:23" x14ac:dyDescent="0.3">
      <c r="A604" s="1" t="str">
        <f t="shared" ref="A604:A609" si="407">B604&amp;"_"&amp;TEXT(D604,"00")</f>
        <v>LP_MoveSpeedUpOnAttacked_Move_01</v>
      </c>
      <c r="B604" s="1" t="s">
        <v>316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2.4</v>
      </c>
      <c r="J604" s="1">
        <v>1</v>
      </c>
      <c r="M604" s="1" t="s">
        <v>546</v>
      </c>
      <c r="O604" s="7">
        <f t="shared" ref="O604:O609" ca="1" si="408">IF(NOT(ISBLANK(N604)),N604,
IF(ISBLANK(M604),"",
VLOOKUP(M604,OFFSET(INDIRECT("$A:$B"),0,MATCH(M$1&amp;"_Verify",INDIRECT("$1:$1"),0)-1),2,0)
))</f>
        <v>5</v>
      </c>
      <c r="R604" s="1">
        <v>1</v>
      </c>
      <c r="S604" s="7">
        <f t="shared" ref="S604:S609" ca="1" si="409">IF(NOT(ISBLANK(R604)),R604,
IF(ISBLANK(Q604),"",
VLOOKUP(Q604,OFFSET(INDIRECT("$A:$B"),0,MATCH(Q$1&amp;"_Verify",INDIRECT("$1:$1"),0)-1),2,0)
))</f>
        <v>1</v>
      </c>
      <c r="W604" s="1" t="s">
        <v>361</v>
      </c>
    </row>
    <row r="605" spans="1:23" x14ac:dyDescent="0.3">
      <c r="A605" s="1" t="str">
        <f t="shared" si="407"/>
        <v>LP_MoveSpeedUpOnAttacked_Move_02</v>
      </c>
      <c r="B605" s="1" t="s">
        <v>316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5.04</v>
      </c>
      <c r="J605" s="1">
        <v>1.4</v>
      </c>
      <c r="M605" s="1" t="s">
        <v>546</v>
      </c>
      <c r="O605" s="7">
        <f t="shared" ca="1" si="408"/>
        <v>5</v>
      </c>
      <c r="R605" s="1">
        <v>1</v>
      </c>
      <c r="S605" s="7">
        <f t="shared" ca="1" si="409"/>
        <v>1</v>
      </c>
      <c r="W605" s="1" t="s">
        <v>361</v>
      </c>
    </row>
    <row r="606" spans="1:23" x14ac:dyDescent="0.3">
      <c r="A606" s="1" t="str">
        <f t="shared" si="407"/>
        <v>LP_MoveSpeedUpOnAttacked_Move_03</v>
      </c>
      <c r="B606" s="1" t="s">
        <v>316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7.919999999999999</v>
      </c>
      <c r="J606" s="1">
        <v>1.75</v>
      </c>
      <c r="M606" s="1" t="s">
        <v>546</v>
      </c>
      <c r="O606" s="7">
        <f t="shared" ca="1" si="408"/>
        <v>5</v>
      </c>
      <c r="R606" s="1">
        <v>1</v>
      </c>
      <c r="S606" s="7">
        <f t="shared" ca="1" si="409"/>
        <v>1</v>
      </c>
      <c r="W606" s="1" t="s">
        <v>361</v>
      </c>
    </row>
    <row r="607" spans="1:23" x14ac:dyDescent="0.3">
      <c r="A607" s="1" t="str">
        <f t="shared" si="407"/>
        <v>LP_MoveSpeedUpOnKill_01</v>
      </c>
      <c r="B607" s="1" t="s">
        <v>505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8"/>
        <v/>
      </c>
      <c r="Q607" s="1" t="s">
        <v>509</v>
      </c>
      <c r="S607" s="7">
        <f t="shared" ca="1" si="409"/>
        <v>6</v>
      </c>
      <c r="U607" s="1" t="s">
        <v>507</v>
      </c>
    </row>
    <row r="608" spans="1:23" x14ac:dyDescent="0.3">
      <c r="A608" s="1" t="str">
        <f t="shared" si="407"/>
        <v>LP_MoveSpeedUpOnKill_02</v>
      </c>
      <c r="B608" s="1" t="s">
        <v>505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08"/>
        <v/>
      </c>
      <c r="Q608" s="1" t="s">
        <v>509</v>
      </c>
      <c r="S608" s="7">
        <f t="shared" ca="1" si="409"/>
        <v>6</v>
      </c>
      <c r="U608" s="1" t="s">
        <v>507</v>
      </c>
    </row>
    <row r="609" spans="1:23" x14ac:dyDescent="0.3">
      <c r="A609" s="1" t="str">
        <f t="shared" si="407"/>
        <v>LP_MoveSpeedUpOnKill_03</v>
      </c>
      <c r="B609" s="1" t="s">
        <v>505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ref="A610:A612" si="410">B610&amp;"_"&amp;TEXT(D610,"00")</f>
        <v>LP_MoveSpeedUpOnKill_Move_01</v>
      </c>
      <c r="B610" s="1" t="s">
        <v>507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1.6666666666666667</v>
      </c>
      <c r="J610" s="1">
        <v>0.8</v>
      </c>
      <c r="M610" s="1" t="s">
        <v>546</v>
      </c>
      <c r="O610" s="7">
        <f t="shared" ref="O610:O612" ca="1" si="411">IF(NOT(ISBLANK(N610)),N610,
IF(ISBLANK(M610),"",
VLOOKUP(M610,OFFSET(INDIRECT("$A:$B"),0,MATCH(M$1&amp;"_Verify",INDIRECT("$1:$1"),0)-1),2,0)
))</f>
        <v>5</v>
      </c>
      <c r="R610" s="1">
        <v>1</v>
      </c>
      <c r="S610" s="7">
        <f t="shared" ref="S610:S612" ca="1" si="412">IF(NOT(ISBLANK(R610)),R610,
IF(ISBLANK(Q610),"",
VLOOKUP(Q610,OFFSET(INDIRECT("$A:$B"),0,MATCH(Q$1&amp;"_Verify",INDIRECT("$1:$1"),0)-1),2,0)
))</f>
        <v>1</v>
      </c>
      <c r="W610" s="1" t="s">
        <v>361</v>
      </c>
    </row>
    <row r="611" spans="1:23" x14ac:dyDescent="0.3">
      <c r="A611" s="1" t="str">
        <f t="shared" si="410"/>
        <v>LP_MoveSpeedUpOnKill_Move_02</v>
      </c>
      <c r="B611" s="1" t="s">
        <v>507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3.5000000000000004</v>
      </c>
      <c r="J611" s="1">
        <v>1.1199999999999999</v>
      </c>
      <c r="M611" s="1" t="s">
        <v>546</v>
      </c>
      <c r="O611" s="7">
        <f t="shared" ca="1" si="411"/>
        <v>5</v>
      </c>
      <c r="R611" s="1">
        <v>1</v>
      </c>
      <c r="S611" s="7">
        <f t="shared" ca="1" si="412"/>
        <v>1</v>
      </c>
      <c r="W611" s="1" t="s">
        <v>361</v>
      </c>
    </row>
    <row r="612" spans="1:23" x14ac:dyDescent="0.3">
      <c r="A612" s="1" t="str">
        <f t="shared" si="410"/>
        <v>LP_MoveSpeedUpOnKill_Move_03</v>
      </c>
      <c r="B612" s="1" t="s">
        <v>507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5.5</v>
      </c>
      <c r="J612" s="1">
        <v>1.4000000000000001</v>
      </c>
      <c r="M612" s="1" t="s">
        <v>546</v>
      </c>
      <c r="O612" s="7">
        <f t="shared" ca="1" si="411"/>
        <v>5</v>
      </c>
      <c r="R612" s="1">
        <v>1</v>
      </c>
      <c r="S612" s="7">
        <f t="shared" ca="1" si="412"/>
        <v>1</v>
      </c>
      <c r="W612" s="1" t="s">
        <v>361</v>
      </c>
    </row>
    <row r="613" spans="1:23" x14ac:dyDescent="0.3">
      <c r="A613" s="1" t="str">
        <f t="shared" si="404"/>
        <v>LP_MineOnMove_01</v>
      </c>
      <c r="B613" s="1" t="s">
        <v>370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CreateHitObjectMoving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5</v>
      </c>
      <c r="O613" s="7" t="str">
        <f t="shared" ca="1" si="405"/>
        <v/>
      </c>
      <c r="S613" s="7" t="str">
        <f t="shared" ca="1" si="406"/>
        <v/>
      </c>
      <c r="T613" s="1" t="s">
        <v>373</v>
      </c>
    </row>
    <row r="614" spans="1:23" x14ac:dyDescent="0.3">
      <c r="A614" s="1" t="str">
        <f t="shared" si="404"/>
        <v>LP_MineOnMove_02</v>
      </c>
      <c r="B614" s="1" t="s">
        <v>370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CreateHitObjectMoving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</v>
      </c>
      <c r="O614" s="7" t="str">
        <f t="shared" ca="1" si="405"/>
        <v/>
      </c>
      <c r="S614" s="7" t="str">
        <f t="shared" ca="1" si="406"/>
        <v/>
      </c>
      <c r="T614" s="1" t="s">
        <v>373</v>
      </c>
    </row>
    <row r="615" spans="1:23" x14ac:dyDescent="0.3">
      <c r="A615" s="1" t="str">
        <f t="shared" si="404"/>
        <v>LP_MineOnMove_03</v>
      </c>
      <c r="B615" s="1" t="s">
        <v>370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LP_MineOnMove_Damage_01</v>
      </c>
      <c r="B616" s="1" t="s">
        <v>372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CollisionDamage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1.7730496453900713</v>
      </c>
      <c r="O616" s="7" t="str">
        <f t="shared" ca="1" si="405"/>
        <v/>
      </c>
      <c r="P616" s="1">
        <v>1</v>
      </c>
      <c r="S616" s="7" t="str">
        <f t="shared" ca="1" si="406"/>
        <v/>
      </c>
    </row>
    <row r="617" spans="1:23" x14ac:dyDescent="0.3">
      <c r="A617" s="1" t="str">
        <f t="shared" si="404"/>
        <v>LP_MineOnMove_Damage_02</v>
      </c>
      <c r="B617" s="1" t="s">
        <v>372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CollisionDamage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3.7234042553191498</v>
      </c>
      <c r="O617" s="7" t="str">
        <f t="shared" ca="1" si="405"/>
        <v/>
      </c>
      <c r="P617" s="1">
        <v>1</v>
      </c>
      <c r="S617" s="7" t="str">
        <f t="shared" ca="1" si="406"/>
        <v/>
      </c>
    </row>
    <row r="618" spans="1:23" x14ac:dyDescent="0.3">
      <c r="A618" s="1" t="str">
        <f t="shared" si="404"/>
        <v>LP_MineOnMove_Damage_03</v>
      </c>
      <c r="B618" s="1" t="s">
        <v>372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5.8510638297872362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ref="A619:A623" si="413">B619&amp;"_"&amp;TEXT(D619,"00")</f>
        <v>LP_SlowHitObject_01</v>
      </c>
      <c r="B619" s="1" t="s">
        <v>318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0.02</v>
      </c>
      <c r="O619" s="7" t="str">
        <f t="shared" ref="O619:O623" ca="1" si="414">IF(NOT(ISBLANK(N619)),N619,
IF(ISBLANK(M619),"",
VLOOKUP(M619,OFFSET(INDIRECT("$A:$B"),0,MATCH(M$1&amp;"_Verify",INDIRECT("$1:$1"),0)-1),2,0)
))</f>
        <v/>
      </c>
      <c r="S619" s="7" t="str">
        <f t="shared" ref="S619:S646" ca="1" si="415">IF(NOT(ISBLANK(R619)),R619,
IF(ISBLANK(Q619),"",
VLOOKUP(Q619,OFFSET(INDIRECT("$A:$B"),0,MATCH(Q$1&amp;"_Verify",INDIRECT("$1:$1"),0)-1),2,0)
))</f>
        <v/>
      </c>
    </row>
    <row r="620" spans="1:23" x14ac:dyDescent="0.3">
      <c r="A620" s="1" t="str">
        <f t="shared" si="413"/>
        <v>LP_SlowHitObject_02</v>
      </c>
      <c r="B620" s="1" t="s">
        <v>318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4.2000000000000003E-2</v>
      </c>
      <c r="O620" s="7" t="str">
        <f t="shared" ca="1" si="414"/>
        <v/>
      </c>
      <c r="S620" s="7" t="str">
        <f t="shared" ca="1" si="415"/>
        <v/>
      </c>
    </row>
    <row r="621" spans="1:23" x14ac:dyDescent="0.3">
      <c r="A621" s="1" t="str">
        <f t="shared" si="413"/>
        <v>LP_SlowHitObject_03</v>
      </c>
      <c r="B621" s="1" t="s">
        <v>318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6.6000000000000003E-2</v>
      </c>
      <c r="O621" s="7" t="str">
        <f t="shared" ca="1" si="414"/>
        <v/>
      </c>
      <c r="S621" s="7" t="str">
        <f t="shared" ca="1" si="415"/>
        <v/>
      </c>
    </row>
    <row r="622" spans="1:23" x14ac:dyDescent="0.3">
      <c r="A622" s="1" t="str">
        <f t="shared" si="413"/>
        <v>LP_SlowHitObject_04</v>
      </c>
      <c r="B622" s="1" t="s">
        <v>318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9.1999999999999998E-2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LP_SlowHitObject_05</v>
      </c>
      <c r="B623" s="1" t="s">
        <v>318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0.12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ref="A624:A628" si="416">B624&amp;"_"&amp;TEXT(D624,"00")</f>
        <v>LP_SlowHitObjectBetter_01</v>
      </c>
      <c r="B624" s="1" t="s">
        <v>510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ref="J624:J628" si="417">J619*5/3</f>
        <v>3.3333333333333333E-2</v>
      </c>
      <c r="O624" s="7" t="str">
        <f t="shared" ref="O624:O628" ca="1" si="418">IF(NOT(ISBLANK(N624)),N624,
IF(ISBLANK(M624),"",
VLOOKUP(M624,OFFSET(INDIRECT("$A:$B"),0,MATCH(M$1&amp;"_Verify",INDIRECT("$1:$1"),0)-1),2,0)
))</f>
        <v/>
      </c>
      <c r="S624" s="7" t="str">
        <f t="shared" ref="S624:S628" ca="1" si="419">IF(NOT(ISBLANK(R624)),R624,
IF(ISBLANK(Q624),"",
VLOOKUP(Q624,OFFSET(INDIRECT("$A:$B"),0,MATCH(Q$1&amp;"_Verify",INDIRECT("$1:$1"),0)-1),2,0)
))</f>
        <v/>
      </c>
    </row>
    <row r="625" spans="1:23" x14ac:dyDescent="0.3">
      <c r="A625" s="1" t="str">
        <f t="shared" si="416"/>
        <v>LP_SlowHitObjectBetter_02</v>
      </c>
      <c r="B625" s="1" t="s">
        <v>510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7"/>
        <v>7.0000000000000007E-2</v>
      </c>
      <c r="O625" s="7" t="str">
        <f t="shared" ca="1" si="418"/>
        <v/>
      </c>
      <c r="S625" s="7" t="str">
        <f t="shared" ca="1" si="419"/>
        <v/>
      </c>
    </row>
    <row r="626" spans="1:23" x14ac:dyDescent="0.3">
      <c r="A626" s="1" t="str">
        <f t="shared" si="416"/>
        <v>LP_SlowHitObjectBetter_03</v>
      </c>
      <c r="B626" s="1" t="s">
        <v>510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7"/>
        <v>0.11</v>
      </c>
      <c r="O626" s="7" t="str">
        <f t="shared" ca="1" si="418"/>
        <v/>
      </c>
      <c r="S626" s="7" t="str">
        <f t="shared" ca="1" si="419"/>
        <v/>
      </c>
    </row>
    <row r="627" spans="1:23" x14ac:dyDescent="0.3">
      <c r="A627" s="1" t="str">
        <f t="shared" si="416"/>
        <v>LP_SlowHitObjectBetter_04</v>
      </c>
      <c r="B627" s="1" t="s">
        <v>510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0.15333333333333332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LP_SlowHitObjectBetter_05</v>
      </c>
      <c r="B628" s="1" t="s">
        <v>510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0.19999999999999998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ref="A629:A631" si="420">B629&amp;"_"&amp;TEXT(D629,"00")</f>
        <v>LP_Paralyze_01</v>
      </c>
      <c r="B629" s="1" t="s">
        <v>329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CertainHpHitObject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0.33</v>
      </c>
      <c r="O629" s="7" t="str">
        <f t="shared" ref="O629:O631" ca="1" si="421">IF(NOT(ISBLANK(N629)),N629,
IF(ISBLANK(M629),"",
VLOOKUP(M629,OFFSET(INDIRECT("$A:$B"),0,MATCH(M$1&amp;"_Verify",INDIRECT("$1:$1"),0)-1),2,0)
))</f>
        <v/>
      </c>
      <c r="P629" s="1">
        <v>1</v>
      </c>
      <c r="S629" s="7" t="str">
        <f t="shared" ca="1" si="415"/>
        <v/>
      </c>
      <c r="U629" s="1" t="s">
        <v>330</v>
      </c>
      <c r="V629" s="1">
        <v>0.7</v>
      </c>
      <c r="W629" s="1" t="s">
        <v>424</v>
      </c>
    </row>
    <row r="630" spans="1:23" x14ac:dyDescent="0.3">
      <c r="A630" s="1" t="str">
        <f t="shared" si="420"/>
        <v>LP_Paralyze_02</v>
      </c>
      <c r="B630" s="1" t="s">
        <v>329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CertainHpHitObject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0.34</v>
      </c>
      <c r="O630" s="7" t="str">
        <f t="shared" ca="1" si="421"/>
        <v/>
      </c>
      <c r="P630" s="1">
        <v>1</v>
      </c>
      <c r="S630" s="7" t="str">
        <f t="shared" ca="1" si="415"/>
        <v/>
      </c>
      <c r="U630" s="1" t="s">
        <v>330</v>
      </c>
      <c r="V630" s="1" t="s">
        <v>425</v>
      </c>
      <c r="W630" s="1" t="s">
        <v>426</v>
      </c>
    </row>
    <row r="631" spans="1:23" x14ac:dyDescent="0.3">
      <c r="A631" s="1" t="str">
        <f t="shared" si="420"/>
        <v>LP_Paralyze_03</v>
      </c>
      <c r="B631" s="1" t="s">
        <v>329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0.35</v>
      </c>
      <c r="O631" s="7" t="str">
        <f t="shared" ca="1" si="421"/>
        <v/>
      </c>
      <c r="P631" s="1">
        <v>1</v>
      </c>
      <c r="S631" s="7" t="str">
        <f t="shared" ca="1" si="415"/>
        <v/>
      </c>
      <c r="U631" s="1" t="s">
        <v>330</v>
      </c>
      <c r="V631" s="1" t="s">
        <v>336</v>
      </c>
      <c r="W631" s="1" t="s">
        <v>337</v>
      </c>
    </row>
    <row r="632" spans="1:23" x14ac:dyDescent="0.3">
      <c r="A632" s="1" t="str">
        <f t="shared" ref="A632:A637" si="422">B632&amp;"_"&amp;TEXT(D632,"00")</f>
        <v>LP_Paralyze_CannotAction_01</v>
      </c>
      <c r="B632" s="1" t="s">
        <v>330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CannotAction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1.4</v>
      </c>
      <c r="O632" s="7" t="str">
        <f t="shared" ref="O632:O637" ca="1" si="423">IF(NOT(ISBLANK(N632)),N632,
IF(ISBLANK(M632),"",
VLOOKUP(M632,OFFSET(INDIRECT("$A:$B"),0,MATCH(M$1&amp;"_Verify",INDIRECT("$1:$1"),0)-1),2,0)
))</f>
        <v/>
      </c>
      <c r="S632" s="7" t="str">
        <f t="shared" ca="1" si="415"/>
        <v/>
      </c>
    </row>
    <row r="633" spans="1:23" x14ac:dyDescent="0.3">
      <c r="A633" s="1" t="str">
        <f t="shared" si="422"/>
        <v>LP_Paralyze_CannotAction_02</v>
      </c>
      <c r="B633" s="1" t="s">
        <v>330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CannotAction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2</v>
      </c>
      <c r="O633" s="7" t="str">
        <f t="shared" ca="1" si="423"/>
        <v/>
      </c>
      <c r="S633" s="7" t="str">
        <f t="shared" ca="1" si="415"/>
        <v/>
      </c>
    </row>
    <row r="634" spans="1:23" x14ac:dyDescent="0.3">
      <c r="A634" s="1" t="str">
        <f t="shared" ref="A634" si="424">B634&amp;"_"&amp;TEXT(D634,"00")</f>
        <v>LP_Paralyze_CannotAction_03</v>
      </c>
      <c r="B634" s="1" t="s">
        <v>330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2.6</v>
      </c>
      <c r="O634" s="7" t="str">
        <f t="shared" ref="O634" ca="1" si="425">IF(NOT(ISBLANK(N634)),N634,
IF(ISBLANK(M634),"",
VLOOKUP(M634,OFFSET(INDIRECT("$A:$B"),0,MATCH(M$1&amp;"_Verify",INDIRECT("$1:$1"),0)-1),2,0)
))</f>
        <v/>
      </c>
      <c r="S634" s="7" t="str">
        <f t="shared" ref="S634" ca="1" si="426">IF(NOT(ISBLANK(R634)),R634,
IF(ISBLANK(Q634),"",
VLOOKUP(Q634,OFFSET(INDIRECT("$A:$B"),0,MATCH(Q$1&amp;"_Verify",INDIRECT("$1:$1"),0)-1),2,0)
))</f>
        <v/>
      </c>
    </row>
    <row r="635" spans="1:23" x14ac:dyDescent="0.3">
      <c r="A635" s="1" t="str">
        <f t="shared" si="422"/>
        <v>LP_Hold_01</v>
      </c>
      <c r="B635" s="1" t="s">
        <v>320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AttackWeightHitObject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0.25</v>
      </c>
      <c r="K635" s="1">
        <v>7.0000000000000007E-2</v>
      </c>
      <c r="O635" s="7" t="str">
        <f t="shared" ca="1" si="423"/>
        <v/>
      </c>
      <c r="P635" s="1">
        <v>1</v>
      </c>
      <c r="S635" s="7" t="str">
        <f t="shared" ca="1" si="415"/>
        <v/>
      </c>
      <c r="U635" s="1" t="s">
        <v>321</v>
      </c>
    </row>
    <row r="636" spans="1:23" x14ac:dyDescent="0.3">
      <c r="A636" s="1" t="str">
        <f t="shared" si="422"/>
        <v>LP_Hold_02</v>
      </c>
      <c r="B636" s="1" t="s">
        <v>320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AttackWeightHitObject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0.35</v>
      </c>
      <c r="K636" s="1">
        <v>0.09</v>
      </c>
      <c r="O636" s="7" t="str">
        <f t="shared" ca="1" si="423"/>
        <v/>
      </c>
      <c r="P636" s="1">
        <v>1</v>
      </c>
      <c r="S636" s="7" t="str">
        <f t="shared" ca="1" si="415"/>
        <v/>
      </c>
      <c r="U636" s="1" t="s">
        <v>321</v>
      </c>
    </row>
    <row r="637" spans="1:23" x14ac:dyDescent="0.3">
      <c r="A637" s="1" t="str">
        <f t="shared" si="422"/>
        <v>LP_Hold_03</v>
      </c>
      <c r="B637" s="1" t="s">
        <v>320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0.45</v>
      </c>
      <c r="K637" s="1">
        <v>0.11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ref="A638:A643" si="427">B638&amp;"_"&amp;TEXT(D638,"00")</f>
        <v>LP_Hold_CannotMove_01</v>
      </c>
      <c r="B638" s="1" t="s">
        <v>322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CannotMove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1.5</v>
      </c>
      <c r="O638" s="7" t="str">
        <f t="shared" ref="O638:O643" ca="1" si="428">IF(NOT(ISBLANK(N638)),N638,
IF(ISBLANK(M638),"",
VLOOKUP(M638,OFFSET(INDIRECT("$A:$B"),0,MATCH(M$1&amp;"_Verify",INDIRECT("$1:$1"),0)-1),2,0)
))</f>
        <v/>
      </c>
      <c r="S638" s="7" t="str">
        <f t="shared" ca="1" si="415"/>
        <v/>
      </c>
      <c r="V638" s="1" t="s">
        <v>360</v>
      </c>
    </row>
    <row r="639" spans="1:23" x14ac:dyDescent="0.3">
      <c r="A639" s="1" t="str">
        <f t="shared" si="427"/>
        <v>LP_Hold_CannotMove_02</v>
      </c>
      <c r="B639" s="1" t="s">
        <v>322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CannotMove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3.1500000000000004</v>
      </c>
      <c r="O639" s="7" t="str">
        <f t="shared" ca="1" si="428"/>
        <v/>
      </c>
      <c r="S639" s="7" t="str">
        <f t="shared" ca="1" si="415"/>
        <v/>
      </c>
      <c r="V639" s="1" t="s">
        <v>360</v>
      </c>
    </row>
    <row r="640" spans="1:23" x14ac:dyDescent="0.3">
      <c r="A640" s="1" t="str">
        <f t="shared" si="427"/>
        <v>LP_Hold_CannotMove_03</v>
      </c>
      <c r="B640" s="1" t="s">
        <v>322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4.95</v>
      </c>
      <c r="O640" s="7" t="str">
        <f t="shared" ca="1" si="428"/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LP_Transport_01</v>
      </c>
      <c r="B641" s="1" t="s">
        <v>356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TeleportingHitObject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0.15</v>
      </c>
      <c r="K641" s="1">
        <v>0.1</v>
      </c>
      <c r="L641" s="1">
        <v>0.1</v>
      </c>
      <c r="N641" s="1">
        <v>3</v>
      </c>
      <c r="O641" s="7">
        <f t="shared" ca="1" si="428"/>
        <v>3</v>
      </c>
      <c r="P641" s="1">
        <v>1</v>
      </c>
      <c r="R641" s="1">
        <v>1</v>
      </c>
      <c r="S641" s="7">
        <f t="shared" ca="1" si="415"/>
        <v>1</v>
      </c>
      <c r="U641" s="1" t="s">
        <v>353</v>
      </c>
    </row>
    <row r="642" spans="1:23" x14ac:dyDescent="0.3">
      <c r="A642" s="1" t="str">
        <f t="shared" si="427"/>
        <v>LP_Transport_02</v>
      </c>
      <c r="B642" s="1" t="s">
        <v>356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TeleportingHitObject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J642" s="1">
        <v>0.22500000000000001</v>
      </c>
      <c r="K642" s="1">
        <v>0.1</v>
      </c>
      <c r="L642" s="1">
        <v>0.1</v>
      </c>
      <c r="N642" s="1">
        <v>6</v>
      </c>
      <c r="O642" s="7">
        <f t="shared" ca="1" si="428"/>
        <v>6</v>
      </c>
      <c r="P642" s="1">
        <v>1</v>
      </c>
      <c r="R642" s="1">
        <v>2</v>
      </c>
      <c r="S642" s="7">
        <f t="shared" ca="1" si="415"/>
        <v>2</v>
      </c>
      <c r="U642" s="1" t="s">
        <v>353</v>
      </c>
    </row>
    <row r="643" spans="1:23" x14ac:dyDescent="0.3">
      <c r="A643" s="1" t="str">
        <f t="shared" si="427"/>
        <v>LP_Transport_03</v>
      </c>
      <c r="B643" s="1" t="s">
        <v>356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0.3</v>
      </c>
      <c r="K643" s="1">
        <v>0.1</v>
      </c>
      <c r="L643" s="1">
        <v>0.1</v>
      </c>
      <c r="N643" s="1">
        <v>9</v>
      </c>
      <c r="O643" s="7">
        <f t="shared" ca="1" si="428"/>
        <v>9</v>
      </c>
      <c r="P643" s="1">
        <v>1</v>
      </c>
      <c r="R643" s="1">
        <v>3</v>
      </c>
      <c r="S643" s="7">
        <f t="shared" ca="1" si="415"/>
        <v>3</v>
      </c>
      <c r="U643" s="1" t="s">
        <v>353</v>
      </c>
    </row>
    <row r="644" spans="1:23" x14ac:dyDescent="0.3">
      <c r="A644" s="1" t="str">
        <f t="shared" ref="A644:A646" si="429">B644&amp;"_"&amp;TEXT(D644,"00")</f>
        <v>LP_Transport_Teleported_01</v>
      </c>
      <c r="B644" s="1" t="s">
        <v>357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Teleported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10</v>
      </c>
      <c r="J644" s="1">
        <v>10</v>
      </c>
      <c r="O644" s="7" t="str">
        <f t="shared" ref="O644:O646" ca="1" si="430">IF(NOT(ISBLANK(N644)),N644,
IF(ISBLANK(M644),"",
VLOOKUP(M644,OFFSET(INDIRECT("$A:$B"),0,MATCH(M$1&amp;"_Verify",INDIRECT("$1:$1"),0)-1),2,0)
))</f>
        <v/>
      </c>
      <c r="S644" s="7" t="str">
        <f t="shared" ca="1" si="415"/>
        <v/>
      </c>
      <c r="U644" s="1" t="s">
        <v>430</v>
      </c>
      <c r="V644" s="1" t="s">
        <v>358</v>
      </c>
      <c r="W644" s="1" t="s">
        <v>359</v>
      </c>
    </row>
    <row r="645" spans="1:23" x14ac:dyDescent="0.3">
      <c r="A645" s="1" t="str">
        <f t="shared" si="429"/>
        <v>LP_Transport_Teleported_02</v>
      </c>
      <c r="B645" s="1" t="s">
        <v>357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Teleported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0">
        <v>14</v>
      </c>
      <c r="J645" s="1">
        <v>10</v>
      </c>
      <c r="O645" s="7" t="str">
        <f t="shared" ca="1" si="430"/>
        <v/>
      </c>
      <c r="S645" s="7" t="str">
        <f t="shared" ca="1" si="415"/>
        <v/>
      </c>
      <c r="U645" s="1" t="s">
        <v>430</v>
      </c>
      <c r="V645" s="1" t="s">
        <v>358</v>
      </c>
      <c r="W645" s="1" t="s">
        <v>359</v>
      </c>
    </row>
    <row r="646" spans="1:23" x14ac:dyDescent="0.3">
      <c r="A646" s="1" t="str">
        <f t="shared" si="429"/>
        <v>LP_Transport_Teleported_03</v>
      </c>
      <c r="B646" s="1" t="s">
        <v>357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0">
        <v>18</v>
      </c>
      <c r="J646" s="1">
        <v>10</v>
      </c>
      <c r="O646" s="7" t="str">
        <f t="shared" ca="1" si="430"/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ref="A647:A658" si="431">B647&amp;"_"&amp;TEXT(D647,"00")</f>
        <v>LP_SummonShield_01</v>
      </c>
      <c r="B647" s="1" t="s">
        <v>375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CreateWall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3</v>
      </c>
      <c r="K647" s="1">
        <v>3</v>
      </c>
      <c r="O647" s="7" t="str">
        <f t="shared" ref="O647:O658" ca="1" si="432">IF(NOT(ISBLANK(N647)),N647,
IF(ISBLANK(M647),"",
VLOOKUP(M647,OFFSET(INDIRECT("$A:$B"),0,MATCH(M$1&amp;"_Verify",INDIRECT("$1:$1"),0)-1),2,0)
))</f>
        <v/>
      </c>
      <c r="S647" s="7" t="str">
        <f t="shared" ref="S647:S658" ca="1" si="433">IF(NOT(ISBLANK(R647)),R647,
IF(ISBLANK(Q647),"",
VLOOKUP(Q647,OFFSET(INDIRECT("$A:$B"),0,MATCH(Q$1&amp;"_Verify",INDIRECT("$1:$1"),0)-1),2,0)
))</f>
        <v/>
      </c>
      <c r="T647" s="1" t="s">
        <v>377</v>
      </c>
    </row>
    <row r="648" spans="1:23" x14ac:dyDescent="0.3">
      <c r="A648" s="1" t="str">
        <f t="shared" si="431"/>
        <v>LP_SummonShield_02</v>
      </c>
      <c r="B648" s="1" t="s">
        <v>375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CreateWall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1.9672131147540985</v>
      </c>
      <c r="K648" s="1">
        <v>3</v>
      </c>
      <c r="O648" s="7" t="str">
        <f t="shared" ca="1" si="432"/>
        <v/>
      </c>
      <c r="S648" s="7" t="str">
        <f t="shared" ca="1" si="433"/>
        <v/>
      </c>
      <c r="T648" s="1" t="s">
        <v>377</v>
      </c>
    </row>
    <row r="649" spans="1:23" x14ac:dyDescent="0.3">
      <c r="A649" s="1" t="str">
        <f t="shared" si="431"/>
        <v>LP_SummonShield_03</v>
      </c>
      <c r="B649" s="1" t="s">
        <v>375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1.4285714285714284</v>
      </c>
      <c r="K649" s="1">
        <v>3</v>
      </c>
      <c r="O649" s="7" t="str">
        <f t="shared" ca="1" si="432"/>
        <v/>
      </c>
      <c r="S649" s="7" t="str">
        <f t="shared" ca="1" si="433"/>
        <v/>
      </c>
      <c r="T649" s="1" t="s">
        <v>377</v>
      </c>
    </row>
    <row r="650" spans="1:23" x14ac:dyDescent="0.3">
      <c r="A650" s="1" t="str">
        <f t="shared" si="431"/>
        <v>LP_SummonShield_04</v>
      </c>
      <c r="B650" s="1" t="s">
        <v>375</v>
      </c>
      <c r="C650" s="1" t="str">
        <f>IF(ISERROR(VLOOKUP(B650,AffectorValueTable!$A:$A,1,0)),"어펙터밸류없음","")</f>
        <v/>
      </c>
      <c r="D650" s="1">
        <v>4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1.1009174311926606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LP_SummonShield_05</v>
      </c>
      <c r="B651" s="1" t="s">
        <v>375</v>
      </c>
      <c r="C651" s="1" t="str">
        <f>IF(ISERROR(VLOOKUP(B651,AffectorValueTable!$A:$A,1,0)),"어펙터밸류없음","")</f>
        <v/>
      </c>
      <c r="D651" s="1">
        <v>5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0.88235294117647056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LP_HealSpOnAttack_01</v>
      </c>
      <c r="B652" s="1" t="s">
        <v>515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K652" s="1">
        <v>1</v>
      </c>
      <c r="O652" s="7" t="str">
        <f t="shared" ca="1" si="432"/>
        <v/>
      </c>
      <c r="S652" s="7" t="str">
        <f t="shared" ca="1" si="433"/>
        <v/>
      </c>
    </row>
    <row r="653" spans="1:23" x14ac:dyDescent="0.3">
      <c r="A653" s="1" t="str">
        <f t="shared" si="431"/>
        <v>LP_HealSpOnAttack_02</v>
      </c>
      <c r="B653" s="1" t="s">
        <v>515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2.1</v>
      </c>
      <c r="K653" s="1">
        <v>2.1</v>
      </c>
      <c r="O653" s="7" t="str">
        <f t="shared" ca="1" si="432"/>
        <v/>
      </c>
      <c r="S653" s="7" t="str">
        <f t="shared" ca="1" si="433"/>
        <v/>
      </c>
    </row>
    <row r="654" spans="1:23" x14ac:dyDescent="0.3">
      <c r="A654" s="1" t="str">
        <f t="shared" si="431"/>
        <v>LP_HealSpOnAttack_03</v>
      </c>
      <c r="B654" s="1" t="s">
        <v>515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3.3000000000000003</v>
      </c>
      <c r="K654" s="1">
        <v>3.3000000000000003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ref="A655:A656" si="434">B655&amp;"_"&amp;TEXT(D655,"00")</f>
        <v>LP_HealSpOnAttack_04</v>
      </c>
      <c r="B655" s="1" t="s">
        <v>515</v>
      </c>
      <c r="C655" s="1" t="str">
        <f>IF(ISERROR(VLOOKUP(B655,AffectorValueTable!$A:$A,1,0)),"어펙터밸류없음","")</f>
        <v/>
      </c>
      <c r="D655" s="1">
        <v>4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4.5999999999999996</v>
      </c>
      <c r="K655" s="1">
        <v>4.5999999999999996</v>
      </c>
      <c r="O655" s="7" t="str">
        <f t="shared" ref="O655:O656" ca="1" si="435">IF(NOT(ISBLANK(N655)),N655,
IF(ISBLANK(M655),"",
VLOOKUP(M655,OFFSET(INDIRECT("$A:$B"),0,MATCH(M$1&amp;"_Verify",INDIRECT("$1:$1"),0)-1),2,0)
))</f>
        <v/>
      </c>
    </row>
    <row r="656" spans="1:23" x14ac:dyDescent="0.3">
      <c r="A656" s="1" t="str">
        <f t="shared" si="434"/>
        <v>LP_HealSpOnAttack_05</v>
      </c>
      <c r="B656" s="1" t="s">
        <v>515</v>
      </c>
      <c r="C656" s="1" t="str">
        <f>IF(ISERROR(VLOOKUP(B656,AffectorValueTable!$A:$A,1,0)),"어펙터밸류없음","")</f>
        <v/>
      </c>
      <c r="D656" s="1">
        <v>5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6</v>
      </c>
      <c r="K656" s="1">
        <v>6</v>
      </c>
      <c r="O656" s="7" t="str">
        <f t="shared" ca="1" si="435"/>
        <v/>
      </c>
    </row>
    <row r="657" spans="1:19" x14ac:dyDescent="0.3">
      <c r="A657" s="1" t="str">
        <f t="shared" si="431"/>
        <v>LP_HealSpOnAttackBetter_01</v>
      </c>
      <c r="B657" s="1" t="s">
        <v>517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1.6666666666666667</v>
      </c>
      <c r="K657" s="1">
        <v>1.6666666666666667</v>
      </c>
      <c r="O657" s="7" t="str">
        <f t="shared" ca="1" si="432"/>
        <v/>
      </c>
      <c r="S657" s="7" t="str">
        <f t="shared" ca="1" si="433"/>
        <v/>
      </c>
    </row>
    <row r="658" spans="1:19" x14ac:dyDescent="0.3">
      <c r="A658" s="1" t="str">
        <f t="shared" si="431"/>
        <v>LP_HealSpOnAttackBetter_02</v>
      </c>
      <c r="B658" s="1" t="s">
        <v>517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3.5000000000000004</v>
      </c>
      <c r="K658" s="1">
        <v>3.5000000000000004</v>
      </c>
      <c r="O658" s="7" t="str">
        <f t="shared" ca="1" si="432"/>
        <v/>
      </c>
      <c r="S658" s="7" t="str">
        <f t="shared" ca="1" si="433"/>
        <v/>
      </c>
    </row>
    <row r="659" spans="1:19" x14ac:dyDescent="0.3">
      <c r="A659" s="1" t="str">
        <f t="shared" ref="A659:A686" si="436">B659&amp;"_"&amp;TEXT(D659,"00")</f>
        <v>LP_HealSpOnAttackBetter_03</v>
      </c>
      <c r="B659" s="1" t="s">
        <v>517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5.5</v>
      </c>
      <c r="K659" s="1">
        <v>5.5</v>
      </c>
      <c r="O659" s="7" t="str">
        <f t="shared" ref="O659:O686" ca="1" si="437">IF(NOT(ISBLANK(N659)),N659,
IF(ISBLANK(M659),"",
VLOOKUP(M659,OFFSET(INDIRECT("$A:$B"),0,MATCH(M$1&amp;"_Verify",INDIRECT("$1:$1"),0)-1),2,0)
))</f>
        <v/>
      </c>
      <c r="S659" s="7" t="str">
        <f t="shared" ref="S659:S686" ca="1" si="438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ref="A660" si="439">B660&amp;"_"&amp;TEXT(D660,"00")</f>
        <v>LP_HealSpOnAttackBetter_04</v>
      </c>
      <c r="B660" s="1" t="s">
        <v>517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5.5</v>
      </c>
      <c r="K660" s="1">
        <v>5.5</v>
      </c>
      <c r="O660" s="7" t="str">
        <f t="shared" ref="O660" ca="1" si="440">IF(NOT(ISBLANK(N660)),N660,
IF(ISBLANK(M660),"",
VLOOKUP(M660,OFFSET(INDIRECT("$A:$B"),0,MATCH(M$1&amp;"_Verify",INDIRECT("$1:$1"),0)-1),2,0)
))</f>
        <v/>
      </c>
      <c r="S660" s="7" t="str">
        <f t="shared" ref="S660" ca="1" si="441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6"/>
        <v>LP_PaybackSp_01</v>
      </c>
      <c r="B661" s="1" t="s">
        <v>531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0.11739130434782601</v>
      </c>
      <c r="K661" s="1">
        <v>0.14347826086956511</v>
      </c>
      <c r="O661" s="7" t="str">
        <f t="shared" ca="1" si="437"/>
        <v/>
      </c>
      <c r="S661" s="7" t="str">
        <f t="shared" ca="1" si="438"/>
        <v/>
      </c>
    </row>
    <row r="662" spans="1:19" x14ac:dyDescent="0.3">
      <c r="A662" s="1" t="str">
        <f t="shared" si="436"/>
        <v>LP_PaybackSp_02</v>
      </c>
      <c r="B662" s="1" t="s">
        <v>531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0.21558935361216724</v>
      </c>
      <c r="K662" s="1">
        <v>0.26349809885931552</v>
      </c>
      <c r="O662" s="7" t="str">
        <f t="shared" ca="1" si="437"/>
        <v/>
      </c>
      <c r="S662" s="7" t="str">
        <f t="shared" ca="1" si="438"/>
        <v/>
      </c>
    </row>
    <row r="663" spans="1:19" x14ac:dyDescent="0.3">
      <c r="A663" s="1" t="str">
        <f t="shared" si="436"/>
        <v>LP_PaybackSp_03</v>
      </c>
      <c r="B663" s="1" t="s">
        <v>531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0.29799331103678928</v>
      </c>
      <c r="K663" s="1">
        <v>0.3642140468227425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LP_PaybackSp_04</v>
      </c>
      <c r="B664" s="1" t="s">
        <v>531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0.36745562130177511</v>
      </c>
      <c r="K664" s="1">
        <v>0.44911242603550294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LP_PaybackSp_05</v>
      </c>
      <c r="B665" s="1" t="s">
        <v>531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0.4263157894736842</v>
      </c>
      <c r="K665" s="1">
        <v>0.52105263157894743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ref="A666:A669" si="442">B666&amp;"_"&amp;TEXT(D666,"00")</f>
        <v>LP_PaybackSp_06</v>
      </c>
      <c r="B666" s="1" t="s">
        <v>531</v>
      </c>
      <c r="C666" s="1" t="str">
        <f>IF(ISERROR(VLOOKUP(B666,AffectorValueTable!$A:$A,1,0)),"어펙터밸류없음","")</f>
        <v/>
      </c>
      <c r="D666" s="1">
        <v>6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0.47647058823529409</v>
      </c>
      <c r="K666" s="1">
        <v>0.58235294117647063</v>
      </c>
      <c r="O666" s="7" t="str">
        <f t="shared" ref="O666:O669" ca="1" si="443">IF(NOT(ISBLANK(N666)),N666,
IF(ISBLANK(M666),"",
VLOOKUP(M666,OFFSET(INDIRECT("$A:$B"),0,MATCH(M$1&amp;"_Verify",INDIRECT("$1:$1"),0)-1),2,0)
))</f>
        <v/>
      </c>
      <c r="S666" s="7" t="str">
        <f t="shared" ref="S666:S669" ca="1" si="444">IF(NOT(ISBLANK(R666)),R666,
IF(ISBLANK(Q666),"",
VLOOKUP(Q666,OFFSET(INDIRECT("$A:$B"),0,MATCH(Q$1&amp;"_Verify",INDIRECT("$1:$1"),0)-1),2,0)
))</f>
        <v/>
      </c>
    </row>
    <row r="667" spans="1:19" x14ac:dyDescent="0.3">
      <c r="A667" s="1" t="str">
        <f t="shared" si="442"/>
        <v>LP_PaybackSp_07</v>
      </c>
      <c r="B667" s="1" t="s">
        <v>531</v>
      </c>
      <c r="C667" s="1" t="str">
        <f>IF(ISERROR(VLOOKUP(B667,AffectorValueTable!$A:$A,1,0)),"어펙터밸류없음","")</f>
        <v/>
      </c>
      <c r="D667" s="1">
        <v>7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0.51945031712473577</v>
      </c>
      <c r="K667" s="1">
        <v>0.63488372093023271</v>
      </c>
      <c r="O667" s="7" t="str">
        <f t="shared" ca="1" si="443"/>
        <v/>
      </c>
      <c r="S667" s="7" t="str">
        <f t="shared" ca="1" si="444"/>
        <v/>
      </c>
    </row>
    <row r="668" spans="1:19" x14ac:dyDescent="0.3">
      <c r="A668" s="1" t="str">
        <f t="shared" si="442"/>
        <v>LP_PaybackSp_08</v>
      </c>
      <c r="B668" s="1" t="s">
        <v>531</v>
      </c>
      <c r="C668" s="1" t="str">
        <f>IF(ISERROR(VLOOKUP(B668,AffectorValueTable!$A:$A,1,0)),"어펙터밸류없음","")</f>
        <v/>
      </c>
      <c r="D668" s="1">
        <v>8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0.55648854961832062</v>
      </c>
      <c r="K668" s="1">
        <v>0.68015267175572525</v>
      </c>
      <c r="O668" s="7" t="str">
        <f t="shared" ca="1" si="443"/>
        <v/>
      </c>
      <c r="S668" s="7" t="str">
        <f t="shared" ca="1" si="444"/>
        <v/>
      </c>
    </row>
    <row r="669" spans="1:19" x14ac:dyDescent="0.3">
      <c r="A669" s="1" t="str">
        <f t="shared" si="442"/>
        <v>LP_PaybackSp_09</v>
      </c>
      <c r="B669" s="1" t="s">
        <v>531</v>
      </c>
      <c r="C669" s="1" t="str">
        <f>IF(ISERROR(VLOOKUP(B669,AffectorValueTable!$A:$A,1,0)),"어펙터밸류없음","")</f>
        <v/>
      </c>
      <c r="D669" s="1">
        <v>9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0.58858131487889276</v>
      </c>
      <c r="K669" s="1">
        <v>0.71937716262975782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ref="A670:A677" si="445">B670&amp;"_"&amp;TEXT(D670,"00")</f>
        <v>LP_SpUpOnMaxHp_01</v>
      </c>
      <c r="B670" s="1" t="s">
        <v>941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AddSpGainByHp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ref="J670:J674" si="446">J207*5/3*2</f>
        <v>0.5</v>
      </c>
      <c r="N670" s="1">
        <v>1</v>
      </c>
      <c r="O670" s="7">
        <f t="shared" ref="O670:O677" ca="1" si="447">IF(NOT(ISBLANK(N670)),N670,
IF(ISBLANK(M670),"",
VLOOKUP(M670,OFFSET(INDIRECT("$A:$B"),0,MATCH(M$1&amp;"_Verify",INDIRECT("$1:$1"),0)-1),2,0)
))</f>
        <v>1</v>
      </c>
      <c r="S670" s="7" t="str">
        <f t="shared" ref="S670:S677" ca="1" si="448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si="445"/>
        <v>LP_SpUpOnMaxHp_02</v>
      </c>
      <c r="B671" s="1" t="s">
        <v>941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46"/>
        <v>1.05</v>
      </c>
      <c r="N671" s="1">
        <v>1</v>
      </c>
      <c r="O671" s="7">
        <f t="shared" ca="1" si="447"/>
        <v>1</v>
      </c>
      <c r="S671" s="7" t="str">
        <f t="shared" ca="1" si="448"/>
        <v/>
      </c>
    </row>
    <row r="672" spans="1:19" x14ac:dyDescent="0.3">
      <c r="A672" s="1" t="str">
        <f t="shared" si="445"/>
        <v>LP_SpUpOnMaxHp_03</v>
      </c>
      <c r="B672" s="1" t="s">
        <v>941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si="446"/>
        <v>1.6500000000000001</v>
      </c>
      <c r="N672" s="1">
        <v>1</v>
      </c>
      <c r="O672" s="7">
        <f t="shared" ca="1" si="447"/>
        <v>1</v>
      </c>
      <c r="S672" s="7" t="str">
        <f t="shared" ca="1" si="448"/>
        <v/>
      </c>
    </row>
    <row r="673" spans="1:19" x14ac:dyDescent="0.3">
      <c r="A673" s="1" t="str">
        <f t="shared" ref="A673:A674" si="449">B673&amp;"_"&amp;TEXT(D673,"00")</f>
        <v>LP_SpUpOnMaxHp_04</v>
      </c>
      <c r="B673" s="1" t="s">
        <v>941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2.2999999999999998</v>
      </c>
      <c r="N673" s="1">
        <v>1</v>
      </c>
      <c r="O673" s="7">
        <f t="shared" ref="O673:O674" ca="1" si="450">IF(NOT(ISBLANK(N673)),N673,
IF(ISBLANK(M673),"",
VLOOKUP(M673,OFFSET(INDIRECT("$A:$B"),0,MATCH(M$1&amp;"_Verify",INDIRECT("$1:$1"),0)-1),2,0)
))</f>
        <v>1</v>
      </c>
      <c r="S673" s="7" t="str">
        <f t="shared" ref="S673:S674" ca="1" si="451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49"/>
        <v>LP_SpUpOnMaxHp_05</v>
      </c>
      <c r="B674" s="1" t="s">
        <v>941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3</v>
      </c>
      <c r="N674" s="1">
        <v>1</v>
      </c>
      <c r="O674" s="7">
        <f t="shared" ca="1" si="450"/>
        <v>1</v>
      </c>
      <c r="S674" s="7" t="str">
        <f t="shared" ca="1" si="451"/>
        <v/>
      </c>
    </row>
    <row r="675" spans="1:19" x14ac:dyDescent="0.3">
      <c r="A675" s="1" t="str">
        <f t="shared" si="445"/>
        <v>LP_SpUpOnMaxHpBetter_01</v>
      </c>
      <c r="B675" s="1" t="s">
        <v>942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ref="J675:J677" si="452">J216*5/3*2</f>
        <v>0.83333333333333337</v>
      </c>
      <c r="N675" s="1">
        <v>1</v>
      </c>
      <c r="O675" s="7">
        <f t="shared" ca="1" si="447"/>
        <v>1</v>
      </c>
      <c r="S675" s="7" t="str">
        <f t="shared" ca="1" si="448"/>
        <v/>
      </c>
    </row>
    <row r="676" spans="1:19" x14ac:dyDescent="0.3">
      <c r="A676" s="1" t="str">
        <f t="shared" si="445"/>
        <v>LP_SpUpOnMaxHpBetter_02</v>
      </c>
      <c r="B676" s="1" t="s">
        <v>942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52"/>
        <v>1.75</v>
      </c>
      <c r="N676" s="1">
        <v>1</v>
      </c>
      <c r="O676" s="7">
        <f t="shared" ca="1" si="447"/>
        <v>1</v>
      </c>
      <c r="S676" s="7" t="str">
        <f t="shared" ca="1" si="448"/>
        <v/>
      </c>
    </row>
    <row r="677" spans="1:19" x14ac:dyDescent="0.3">
      <c r="A677" s="1" t="str">
        <f t="shared" si="445"/>
        <v>LP_SpUpOnMaxHpBetter_03</v>
      </c>
      <c r="B677" s="1" t="s">
        <v>942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52"/>
        <v>2.75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ref="A678" si="453">B678&amp;"_"&amp;TEXT(D678,"00")</f>
        <v>LP_HitSizeDown_01</v>
      </c>
      <c r="B678" s="1" t="s">
        <v>940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ChangeHitColliderSize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0.9</v>
      </c>
      <c r="O678" s="7" t="str">
        <f t="shared" ref="O678" ca="1" si="454">IF(NOT(ISBLANK(N678)),N678,
IF(ISBLANK(M678),"",
VLOOKUP(M678,OFFSET(INDIRECT("$A:$B"),0,MATCH(M$1&amp;"_Verify",INDIRECT("$1:$1"),0)-1),2,0)
))</f>
        <v/>
      </c>
      <c r="S678" s="7" t="str">
        <f t="shared" ref="S678" ca="1" si="455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ref="A679:A682" si="456">B679&amp;"_"&amp;TEXT(D679,"00")</f>
        <v>LP_HitSizeDown_02</v>
      </c>
      <c r="B679" s="1" t="s">
        <v>940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ChangeHitColliderSize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0.8</v>
      </c>
      <c r="O679" s="7" t="str">
        <f t="shared" ref="O679:O682" ca="1" si="457">IF(NOT(ISBLANK(N679)),N679,
IF(ISBLANK(M679),"",
VLOOKUP(M679,OFFSET(INDIRECT("$A:$B"),0,MATCH(M$1&amp;"_Verify",INDIRECT("$1:$1"),0)-1),2,0)
))</f>
        <v/>
      </c>
      <c r="S679" s="7" t="str">
        <f t="shared" ref="S679:S682" ca="1" si="458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56"/>
        <v>LP_HitSizeDown_03</v>
      </c>
      <c r="B680" s="1" t="s">
        <v>940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0.7</v>
      </c>
      <c r="O680" s="7" t="str">
        <f t="shared" ca="1" si="457"/>
        <v/>
      </c>
      <c r="S680" s="7" t="str">
        <f t="shared" ca="1" si="458"/>
        <v/>
      </c>
    </row>
    <row r="681" spans="1:19" x14ac:dyDescent="0.3">
      <c r="A681" s="1" t="str">
        <f t="shared" si="456"/>
        <v>LP_HitSizeDown_04</v>
      </c>
      <c r="B681" s="1" t="s">
        <v>940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0.6</v>
      </c>
      <c r="O681" s="7" t="str">
        <f t="shared" ca="1" si="457"/>
        <v/>
      </c>
      <c r="S681" s="7" t="str">
        <f t="shared" ca="1" si="458"/>
        <v/>
      </c>
    </row>
    <row r="682" spans="1:19" x14ac:dyDescent="0.3">
      <c r="A682" s="1" t="str">
        <f t="shared" si="456"/>
        <v>LP_HitSizeDown_05</v>
      </c>
      <c r="B682" s="1" t="s">
        <v>940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0.5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36"/>
        <v>PN_Magic1.5Times_01</v>
      </c>
      <c r="B683" s="1" t="s">
        <v>809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392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</v>
      </c>
      <c r="O683" s="7" t="str">
        <f t="shared" ca="1" si="437"/>
        <v/>
      </c>
      <c r="S683" s="7" t="str">
        <f t="shared" ca="1" si="438"/>
        <v/>
      </c>
    </row>
    <row r="684" spans="1:19" x14ac:dyDescent="0.3">
      <c r="A684" s="1" t="str">
        <f t="shared" si="436"/>
        <v>PN_Machine1.5Times_01</v>
      </c>
      <c r="B684" s="1" t="s">
        <v>811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816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37"/>
        <v/>
      </c>
      <c r="S684" s="7" t="str">
        <f t="shared" ca="1" si="438"/>
        <v/>
      </c>
    </row>
    <row r="685" spans="1:19" x14ac:dyDescent="0.3">
      <c r="A685" s="1" t="str">
        <f t="shared" si="436"/>
        <v>PN_Nature1.5Times_01</v>
      </c>
      <c r="B685" s="1" t="s">
        <v>813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395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PN_Qigong1.5Times_01</v>
      </c>
      <c r="B686" s="1" t="s">
        <v>815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817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ref="A687:A688" si="459">B687&amp;"_"&amp;TEXT(D687,"00")</f>
        <v>PN_Magic2Times_01</v>
      </c>
      <c r="B687" s="1" t="s">
        <v>383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392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</v>
      </c>
      <c r="O687" s="7" t="str">
        <f t="shared" ref="O687:O688" ca="1" si="460">IF(NOT(ISBLANK(N687)),N687,
IF(ISBLANK(M687),"",
VLOOKUP(M687,OFFSET(INDIRECT("$A:$B"),0,MATCH(M$1&amp;"_Verify",INDIRECT("$1:$1"),0)-1),2,0)
))</f>
        <v/>
      </c>
      <c r="S687" s="7" t="str">
        <f t="shared" ref="S687:S688" ca="1" si="461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59"/>
        <v>PN_Machine2Times_01</v>
      </c>
      <c r="B688" s="1" t="s">
        <v>400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402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</v>
      </c>
      <c r="O688" s="7" t="str">
        <f t="shared" ca="1" si="460"/>
        <v/>
      </c>
      <c r="S688" s="7" t="str">
        <f t="shared" ca="1" si="461"/>
        <v/>
      </c>
    </row>
    <row r="689" spans="1:19" x14ac:dyDescent="0.3">
      <c r="A689" s="1" t="str">
        <f t="shared" ref="A689:A692" si="462">B689&amp;"_"&amp;TEXT(D689,"00")</f>
        <v>PN_Nature2Times_01</v>
      </c>
      <c r="B689" s="1" t="s">
        <v>385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395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ref="O689:O692" ca="1" si="463">IF(NOT(ISBLANK(N689)),N689,
IF(ISBLANK(M689),"",
VLOOKUP(M689,OFFSET(INDIRECT("$A:$B"),0,MATCH(M$1&amp;"_Verify",INDIRECT("$1:$1"),0)-1),2,0)
))</f>
        <v/>
      </c>
      <c r="S689" s="7" t="str">
        <f t="shared" ref="S689:S692" ca="1" si="464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62"/>
        <v>PN_Qigong2Times_01</v>
      </c>
      <c r="B690" s="1" t="s">
        <v>401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403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ca="1" si="463"/>
        <v/>
      </c>
      <c r="S690" s="7" t="str">
        <f t="shared" ca="1" si="464"/>
        <v/>
      </c>
    </row>
    <row r="691" spans="1:19" x14ac:dyDescent="0.3">
      <c r="A691" s="1" t="str">
        <f t="shared" si="462"/>
        <v>PN_Magic3Times_01</v>
      </c>
      <c r="B691" s="1" t="s">
        <v>766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</v>
      </c>
      <c r="O691" s="7" t="str">
        <f t="shared" ca="1" si="463"/>
        <v/>
      </c>
      <c r="S691" s="7" t="str">
        <f t="shared" ca="1" si="464"/>
        <v/>
      </c>
    </row>
    <row r="692" spans="1:19" x14ac:dyDescent="0.3">
      <c r="A692" s="1" t="str">
        <f t="shared" si="462"/>
        <v>PN_Machine3Times_01</v>
      </c>
      <c r="B692" s="1" t="s">
        <v>763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394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2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ref="A693:A694" si="465">B693&amp;"_"&amp;TEXT(D693,"00")</f>
        <v>PN_Nature3Times_01</v>
      </c>
      <c r="B693" s="1" t="s">
        <v>767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395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ref="O693:O694" ca="1" si="466">IF(NOT(ISBLANK(N693)),N693,
IF(ISBLANK(M693),"",
VLOOKUP(M693,OFFSET(INDIRECT("$A:$B"),0,MATCH(M$1&amp;"_Verify",INDIRECT("$1:$1"),0)-1),2,0)
))</f>
        <v/>
      </c>
      <c r="S693" s="7" t="str">
        <f t="shared" ref="S693:S694" ca="1" si="467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65"/>
        <v>PN_Qigong3Times_01</v>
      </c>
      <c r="B694" s="1" t="s">
        <v>765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397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6"/>
        <v/>
      </c>
      <c r="S694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0:Q694 M3:M694 Q3:Q45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G460:G465 G165:G173 G200:G203 G207:G451 G3:G57 G60:G152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6"/>
  <sheetViews>
    <sheetView zoomScaleNormal="100" workbookViewId="0">
      <pane ySplit="1" topLeftCell="A81" activePane="bottomLeft" state="frozen"/>
      <selection pane="bottomLeft" activeCell="J86" sqref="J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1123</v>
      </c>
      <c r="B86" s="3" t="s">
        <v>1125</v>
      </c>
      <c r="C86" s="3"/>
      <c r="D86" s="4" t="s">
        <v>1126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2021-03-29T03:12:48Z</dcterms:modified>
</cp:coreProperties>
</file>