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6CB58EF-3552-4123-A1BE-697B297C0D5F}"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54" i="2" l="1"/>
  <c r="O54" i="2"/>
  <c r="H54" i="2"/>
  <c r="R53" i="2"/>
  <c r="O53" i="2"/>
  <c r="H53" i="2"/>
  <c r="R52" i="2"/>
  <c r="O52" i="2"/>
  <c r="H52" i="2"/>
  <c r="R51" i="2"/>
  <c r="O51" i="2"/>
  <c r="H51" i="2"/>
  <c r="R50" i="2"/>
  <c r="O50" i="2"/>
  <c r="H50" i="2"/>
  <c r="R49" i="2"/>
  <c r="O49" i="2"/>
  <c r="H49" i="2"/>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0" i="3"/>
  <c r="B189" i="3"/>
  <c r="B187" i="3"/>
  <c r="B186" i="3"/>
  <c r="B185" i="3"/>
  <c r="B184" i="3"/>
  <c r="B183" i="3"/>
  <c r="Y160" i="3"/>
  <c r="Y159" i="3"/>
  <c r="Y158" i="3"/>
  <c r="Y157" i="3"/>
  <c r="G67" i="2" l="1"/>
  <c r="R41" i="2" l="1"/>
  <c r="O41" i="2"/>
  <c r="H41" i="2"/>
  <c r="F73" i="2" l="1"/>
  <c r="F71" i="2"/>
  <c r="F68" i="2"/>
  <c r="R37" i="2" l="1"/>
  <c r="O37" i="2"/>
  <c r="H37" i="2"/>
  <c r="R36" i="2"/>
  <c r="O36" i="2"/>
  <c r="H36"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72" i="2"/>
  <c r="R48" i="2"/>
  <c r="O48" i="2"/>
  <c r="H48" i="2"/>
  <c r="R19" i="2"/>
  <c r="O19" i="2"/>
  <c r="H19" i="2"/>
  <c r="AF185" i="1" l="1"/>
  <c r="AG185" i="1" s="1"/>
  <c r="AF175" i="1"/>
  <c r="AG175" i="1" s="1"/>
  <c r="AF165" i="1"/>
  <c r="AG165" i="1" s="1"/>
  <c r="AF155" i="1"/>
  <c r="AG155" i="1" s="1"/>
  <c r="AF145" i="1"/>
  <c r="AG145" i="1" s="1"/>
  <c r="H57" i="2" l="1"/>
  <c r="H58" i="2"/>
  <c r="H59" i="2"/>
  <c r="H60" i="2"/>
  <c r="H61" i="2"/>
  <c r="H62" i="2"/>
  <c r="H63" i="2"/>
  <c r="H68" i="2"/>
  <c r="H70" i="2"/>
  <c r="H69" i="2"/>
  <c r="H71" i="2"/>
  <c r="H72" i="2"/>
  <c r="H73" i="2"/>
  <c r="H28" i="2"/>
  <c r="H29" i="2"/>
  <c r="H30" i="2"/>
  <c r="H31" i="2"/>
  <c r="H32" i="2"/>
  <c r="H34" i="2"/>
  <c r="H35" i="2"/>
  <c r="H38" i="2"/>
  <c r="H39" i="2"/>
  <c r="H40" i="2"/>
  <c r="H42" i="2"/>
  <c r="H43" i="2"/>
  <c r="H44" i="2"/>
  <c r="H45" i="2"/>
  <c r="H46" i="2"/>
  <c r="H47" i="2"/>
  <c r="H23" i="2"/>
  <c r="H24" i="2"/>
  <c r="H18" i="2"/>
  <c r="H20" i="2"/>
  <c r="H21" i="2"/>
  <c r="H2" i="2"/>
  <c r="H3" i="2"/>
  <c r="H4" i="2"/>
  <c r="H5" i="2"/>
  <c r="H6" i="2"/>
  <c r="H7" i="2"/>
  <c r="H8" i="2"/>
  <c r="H9" i="2"/>
  <c r="H10" i="2"/>
  <c r="H11" i="2"/>
  <c r="H13" i="2"/>
  <c r="H14" i="2"/>
  <c r="H15" i="2"/>
  <c r="H16" i="2"/>
  <c r="H22" i="2" l="1"/>
  <c r="F65"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6" i="2" l="1"/>
  <c r="E55" i="2" l="1"/>
  <c r="E56" i="2"/>
  <c r="F57" i="2"/>
  <c r="E57" i="2" s="1"/>
  <c r="F58" i="2"/>
  <c r="E58" i="2" s="1"/>
  <c r="F59" i="2"/>
  <c r="E59" i="2" s="1"/>
  <c r="F60" i="2"/>
  <c r="E60" i="2" s="1"/>
  <c r="F61" i="2"/>
  <c r="E61" i="2" s="1"/>
  <c r="F62" i="2"/>
  <c r="E62" i="2" s="1"/>
  <c r="F63" i="2"/>
  <c r="E63" i="2" s="1"/>
  <c r="E64" i="2"/>
  <c r="E65" i="2"/>
  <c r="E66" i="2"/>
  <c r="F67" i="2"/>
  <c r="E67" i="2" s="1"/>
  <c r="E68" i="2"/>
  <c r="F70" i="2"/>
  <c r="E70" i="2" s="1"/>
  <c r="F69" i="2"/>
  <c r="E69" i="2" s="1"/>
  <c r="E71" i="2"/>
  <c r="E72" i="2"/>
  <c r="E73" i="2"/>
  <c r="R66" i="2" l="1"/>
  <c r="O66" i="2"/>
  <c r="R65" i="2" l="1"/>
  <c r="O65"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62" i="2" l="1"/>
  <c r="O62" i="2"/>
  <c r="R59" i="2"/>
  <c r="O59"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3" i="2"/>
  <c r="O63" i="2"/>
  <c r="R61" i="2"/>
  <c r="O61" i="2"/>
  <c r="R47" i="2" l="1"/>
  <c r="O47" i="2"/>
  <c r="R46" i="2" l="1"/>
  <c r="O46" i="2"/>
  <c r="O45" i="2" l="1"/>
  <c r="R45" i="2"/>
  <c r="R44" i="2" l="1"/>
  <c r="O44"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3" i="2" l="1"/>
  <c r="O43"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3" i="2" l="1"/>
  <c r="O72" i="2"/>
  <c r="O71" i="2"/>
  <c r="O69" i="2"/>
  <c r="O70" i="2"/>
  <c r="O64" i="2"/>
  <c r="O68" i="2"/>
  <c r="O67" i="2"/>
  <c r="O60" i="2"/>
  <c r="O58" i="2"/>
  <c r="O57" i="2"/>
  <c r="O42" i="2"/>
  <c r="O40" i="2"/>
  <c r="O39" i="2"/>
  <c r="O38" i="2"/>
  <c r="O35" i="2"/>
  <c r="O34" i="2"/>
  <c r="O32" i="2"/>
  <c r="O31" i="2"/>
  <c r="O30" i="2"/>
  <c r="O29" i="2"/>
  <c r="O28" i="2"/>
  <c r="O27" i="2"/>
  <c r="O25" i="2"/>
  <c r="O23" i="2"/>
  <c r="O22" i="2"/>
  <c r="O20" i="2"/>
  <c r="O18" i="2"/>
  <c r="O17" i="2"/>
  <c r="O16" i="2"/>
  <c r="O15" i="2"/>
  <c r="O14" i="2"/>
  <c r="O13" i="2"/>
  <c r="O56" i="2"/>
  <c r="O55" i="2"/>
  <c r="O11" i="2"/>
  <c r="O10" i="2"/>
  <c r="O8" i="2"/>
  <c r="R56"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3" i="2" l="1"/>
  <c r="R72" i="2"/>
  <c r="R71" i="2"/>
  <c r="R69" i="2"/>
  <c r="R70" i="2"/>
  <c r="R31" i="2"/>
  <c r="R30" i="2"/>
  <c r="R64" i="2" l="1"/>
  <c r="R68" i="2"/>
  <c r="R67" i="2"/>
  <c r="R60" i="2"/>
  <c r="R58" i="2" l="1"/>
  <c r="R57" i="2"/>
  <c r="R42"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5"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<sst xmlns="http://schemas.openxmlformats.org/spreadsheetml/2006/main" count="5667" uniqueCount="1041">
  <si>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</si>
  <si>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</si>
  <si>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</si>
  <si>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</si>
  <si>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</si>
  <si>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</si>
  <si>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</si>
  <si>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</si>
  <si>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</si>
  <si>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</si>
  <si>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</si>
  <si>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</si>
  <si>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</si>
  <si>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</si>
  <si>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</si>
  <si>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</si>
  <si>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</si>
  <si>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</si>
  <si>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</si>
  <si>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</si>
  <si>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</si>
  <si>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</si>
  <si>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</si>
  <si>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</si>
  <si>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</si>
  <si>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</si>
  <si>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</si>
  <si>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</si>
  <si>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</si>
  <si>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</si>
  <si>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</si>
  <si>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</si>
  <si>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</si>
  <si>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</si>
  <si>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</si>
  <si>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</si>
  <si>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</si>
  <si>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</si>
  <si>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</si>
  <si>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</si>
  <si>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</si>
  <si>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</si>
  <si>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</si>
  <si>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</si>
  <si>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</si>
  <si>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</si>
  <si>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</si>
  <si>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</si>
  <si>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</si>
  <si>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</si>
  <si>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</si>
  <si>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</si>
  <si>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</si>
  <si>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</si>
  <si>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</si>
  <si>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</si>
  <si>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</si>
  <si>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</si>
  <si>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</si>
  <si>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</si>
  <si>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</si>
  <si>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</si>
  <si>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</si>
  <si>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</si>
  <si>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</si>
  <si>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</si>
  <si>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</si>
  <si>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</si>
  <si>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</si>
  <si>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</si>
  <si>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</si>
  <si>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</si>
  <si>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</si>
  <si>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</si>
  <si>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</si>
  <si>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</si>
  <si>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</si>
  <si>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</si>
  <si>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</si>
  <si>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</si>
  <si>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</si>
  <si>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</si>
  <si>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</si>
  <si>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</si>
  <si>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</si>
  <si>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</si>
  <si>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</si>
  <si>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</si>
  <si>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</si>
  <si>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</si>
  <si>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</si>
  <si>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</si>
  <si>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</si>
  <si>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</si>
  <si>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</si>
  <si>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</si>
  <si>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</si>
  <si>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</si>
  <si>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</si>
  <si>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</si>
  <si>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</si>
  <si>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</si>
  <si>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</si>
  <si>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</si>
  <si>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</si>
  <si>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</si>
  <si>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</si>
  <si>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</si>
  <si>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</si>
  <si>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</si>
  <si>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</si>
  <si>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</si>
  <si>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</si>
  <si>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</si>
  <si>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</si>
  <si>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</si>
  <si>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</si>
  <si>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</si>
  <si>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</si>
  <si>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</si>
  <si>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</si>
  <si>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</si>
  <si>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</si>
  <si>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</si>
  <si>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</si>
  <si>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</si>
  <si>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</si>
  <si>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</si>
  <si>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</si>
  <si>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</si>
  <si>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</si>
  <si>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</si>
  <si>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</si>
  <si>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</si>
  <si>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</si>
  <si>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</si>
  <si>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</si>
  <si>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</si>
  <si>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</si>
  <si>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</si>
  <si>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</si>
  <si>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</si>
  <si>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</si>
  <si>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</si>
  <si>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</si>
  <si>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</si>
  <si>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</si>
  <si>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</si>
  <si>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</si>
  <si>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</si>
  <si>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</si>
  <si>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</si>
  <si>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</si>
  <si>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</si>
  <si>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</si>
  <si>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</si>
  <si>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</si>
  <si>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</si>
  <si>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</si>
  <si>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</si>
  <si>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</si>
  <si>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</si>
  <si>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</si>
  <si>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</si>
  <si>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</si>
  <si>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</si>
  <si>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</si>
  <si>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</si>
  <si>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</si>
  <si>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</si>
  <si>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</si>
  <si>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</si>
  <si>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</si>
  <si>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</si>
  <si>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</si>
  <si>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</si>
  <si>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</si>
  <si>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</si>
  <si>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</si>
  <si>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</si>
  <si>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</si>
  <si>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</si>
  <si>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</si>
  <si>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</si>
  <si>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</si>
  <si>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</si>
  <si>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</si>
  <si>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</si>
  <si>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</si>
  <si>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</si>
  <si>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</si>
  <si>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</si>
  <si>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</si>
  <si>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</si>
  <si>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</si>
  <si>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</si>
  <si>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</si>
  <si>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</si>
  <si>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</si>
  <si>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</si>
  <si>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</si>
  <si>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</si>
  <si>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</si>
  <si>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</si>
  <si>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</si>
  <si>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</si>
  <si>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</si>
  <si>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</si>
  <si>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</si>
  <si>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</si>
  <si>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</si>
  <si>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</si>
  <si>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</si>
  <si>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</si>
  <si>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</si>
  <si>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</si>
  <si>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</si>
  <si>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</si>
  <si>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</si>
  <si>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</si>
  <si>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</si>
  <si>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</si>
  <si>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</si>
  <si>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</si>
  <si>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</si>
  <si>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</si>
  <si>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</si>
  <si>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</si>
  <si>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</si>
  <si>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</si>
  <si>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</si>
  <si>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</si>
  <si>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</si>
  <si>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</si>
  <si>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</si>
  <si>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</si>
  <si>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</si>
  <si>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</si>
  <si>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</si>
  <si>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</si>
  <si>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</si>
  <si>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</si>
  <si>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</si>
  <si>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</si>
  <si>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</si>
  <si>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</si>
  <si>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</si>
  <si>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</si>
  <si>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</si>
  <si>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</si>
  <si>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</si>
  <si>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</si>
  <si>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</si>
  <si>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</si>
  <si>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</si>
  <si>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</si>
  <si>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</si>
  <si>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</si>
  <si>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</si>
  <si>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</si>
  <si>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</si>
  <si>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</si>
  <si>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</si>
  <si>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</si>
  <si>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</si>
  <si>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</si>
  <si>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</si>
  <si>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</si>
  <si>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</si>
  <si>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</si>
  <si>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</si>
  <si>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</si>
  <si>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</si>
  <si>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</si>
  <si>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</si>
  <si>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</si>
  <si>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</si>
  <si>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</si>
  <si>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</si>
  <si>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</si>
  <si>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</si>
  <si>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</si>
  <si>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</si>
  <si>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</si>
  <si>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</si>
  <si>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</si>
  <si>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</si>
  <si>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</si>
  <si>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</si>
  <si>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</si>
  <si>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</si>
  <si>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</si>
  <si>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</si>
  <si>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</si>
  <si>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</si>
  <si>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</si>
  <si>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</si>
  <si>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</si>
  <si>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</si>
  <si>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</si>
  <si>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</si>
  <si>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</si>
  <si>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</si>
  <si>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</si>
  <si>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</si>
  <si>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</si>
  <si>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</si>
  <si>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</si>
  <si>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</si>
  <si>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</si>
  <si>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</si>
  <si>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</si>
  <si>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</si>
  <si>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</si>
  <si>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</si>
  <si>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</si>
  <si>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</si>
  <si>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</si>
  <si>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</si>
  <si>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</si>
  <si>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</si>
  <si>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</si>
  <si>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</si>
  <si>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</si>
  <si>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</si>
  <si>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</si>
  <si>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</si>
  <si>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</si>
  <si>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</si>
  <si>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</si>
  <si>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</si>
  <si>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</si>
  <si>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</si>
  <si>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</si>
  <si>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</si>
  <si>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</si>
  <si>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</si>
  <si>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</si>
  <si>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</si>
  <si>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</si>
  <si>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</si>
  <si>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</si>
  <si>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</si>
  <si>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</si>
  <si>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</si>
  <si>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</si>
  <si>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</si>
  <si>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</si>
  <si>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</si>
  <si>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</si>
  <si>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</si>
  <si>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</si>
  <si>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</si>
  <si>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</si>
  <si>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</si>
  <si>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</si>
  <si>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</si>
  <si>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</si>
  <si>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</si>
  <si>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</si>
  <si>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</si>
  <si>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</si>
  <si>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</si>
  <si>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</si>
  <si>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</si>
  <si>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</si>
  <si>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</si>
  <si>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</si>
  <si>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</si>
  <si>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</si>
  <si>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</si>
  <si>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</si>
  <si>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</si>
  <si>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</si>
  <si>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</si>
  <si>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</si>
  <si>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</si>
  <si>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</si>
  <si>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</si>
  <si>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</si>
  <si>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</si>
  <si>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</si>
  <si>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</si>
  <si>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</si>
  <si>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</si>
  <si>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</si>
  <si>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</si>
  <si>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</si>
  <si>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</si>
  <si>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</si>
  <si>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</si>
  <si>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</si>
  <si>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</si>
  <si>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</si>
  <si>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</si>
  <si>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</si>
  <si>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</si>
  <si>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</si>
  <si>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</si>
  <si>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</si>
  <si>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</si>
  <si>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</si>
  <si>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</si>
  <si>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</si>
  <si>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</si>
  <si>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</si>
  <si>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</si>
  <si>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</si>
  <si>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</si>
  <si>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</si>
  <si>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</si>
  <si>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</si>
  <si>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</si>
  <si>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</si>
  <si>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</si>
  <si>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</si>
  <si>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</si>
  <si>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</si>
  <si>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</si>
  <si>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</si>
  <si>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</si>
  <si>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</si>
  <si>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</si>
  <si>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</si>
  <si>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</si>
  <si>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</si>
  <si>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</si>
  <si>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</si>
  <si>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</si>
  <si>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</si>
  <si>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</si>
  <si>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</si>
  <si>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</si>
  <si>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</si>
  <si>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</si>
  <si>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</si>
  <si>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</si>
  <si>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</si>
  <si>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</si>
  <si>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</si>
  <si>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</si>
  <si>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</si>
  <si>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</si>
  <si>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</si>
  <si>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</si>
  <si>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</si>
  <si>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</si>
  <si>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</si>
  <si>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</si>
  <si>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</si>
  <si>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</si>
  <si>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</si>
  <si>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</si>
  <si>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</si>
  <si>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</si>
  <si>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</si>
  <si>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</si>
  <si>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</si>
  <si>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</si>
  <si>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</si>
  <si>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</si>
  <si>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</si>
  <si>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</si>
  <si>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</si>
  <si>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</si>
  <si>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</si>
  <si>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</si>
  <si>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</si>
  <si>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</si>
  <si>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</si>
  <si>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</si>
  <si>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</si>
  <si>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</si>
  <si>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</si>
  <si>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</si>
  <si>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</si>
  <si>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</si>
  <si>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</si>
  <si>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</si>
  <si>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</si>
  <si>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</si>
  <si>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</si>
  <si>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</si>
  <si>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</si>
  <si>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</si>
  <si>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</si>
  <si>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</si>
  <si>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</si>
  <si>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</si>
  <si>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</si>
  <si>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</si>
  <si>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</si>
  <si>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</si>
  <si>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</si>
  <si>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</si>
  <si>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</si>
  <si>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</si>
  <si>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</si>
  <si>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</si>
  <si>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</si>
  <si>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</si>
  <si>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</si>
  <si>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</si>
  <si>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</si>
  <si>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</si>
  <si>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</si>
  <si>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</si>
  <si>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</si>
  <si>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</si>
  <si>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</si>
  <si>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</si>
  <si>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</si>
  <si>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</si>
  <si>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</si>
  <si>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</si>
  <si>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</si>
  <si>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</si>
  <si>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</si>
  <si>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</si>
  <si>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</si>
  <si>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</si>
  <si>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</si>
  <si>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</si>
  <si>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</si>
  <si>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</si>
  <si>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</si>
  <si>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</si>
  <si>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</si>
  <si>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</si>
  <si>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</si>
  <si>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</si>
  <si>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</si>
  <si>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</si>
  <si>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</si>
  <si>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</si>
  <si>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</si>
  <si>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</si>
  <si>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</si>
  <si>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</si>
  <si>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</si>
  <si>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</si>
  <si>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</si>
  <si>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</si>
  <si>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</si>
  <si>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</si>
  <si>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</si>
  <si>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</si>
  <si>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</si>
  <si>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</si>
  <si>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</si>
  <si>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</si>
  <si>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</si>
  <si>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</si>
  <si>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</si>
  <si>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</si>
  <si>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</si>
  <si>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</si>
  <si>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</si>
  <si>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</si>
  <si>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</si>
  <si>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</si>
  <si>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</si>
  <si>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</si>
  <si>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</si>
  <si>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</si>
  <si>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</si>
  <si>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</si>
  <si>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</si>
  <si>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</si>
  <si>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</si>
  <si>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</si>
  <si>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</si>
  <si>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</si>
  <si>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</si>
  <si>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</si>
  <si>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</si>
  <si>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</si>
  <si>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</si>
  <si>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</si>
  <si>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</si>
  <si>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</si>
  <si>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</si>
  <si>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</si>
  <si>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</si>
  <si>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</si>
  <si>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</si>
  <si>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</si>
  <si>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</si>
  <si>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</si>
  <si>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</si>
  <si>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</si>
  <si>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</si>
  <si>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</si>
  <si>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</si>
  <si>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</si>
  <si>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</si>
  <si>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</si>
  <si>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</si>
  <si>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</si>
  <si>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</si>
  <si>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</si>
  <si>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</si>
  <si>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</si>
  <si>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</si>
  <si>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</si>
  <si>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</si>
  <si>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</si>
  <si>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</si>
  <si>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</si>
  <si>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</si>
  <si>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</si>
  <si>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</si>
  <si>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</si>
  <si>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</si>
  <si>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</si>
  <si>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</si>
  <si>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</si>
  <si>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</si>
  <si>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</si>
  <si>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</si>
  <si>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</si>
  <si>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</si>
  <si>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</si>
  <si>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</si>
  <si>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</si>
  <si>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</si>
  <si>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</si>
  <si>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</si>
  <si>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</si>
  <si>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</si>
  <si>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</si>
  <si>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</si>
  <si>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</si>
  <si>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</si>
  <si>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</si>
  <si>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</si>
  <si>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</si>
  <si>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</si>
  <si>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</si>
  <si>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</si>
  <si>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</si>
  <si>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</si>
  <si>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</si>
  <si>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</si>
  <si>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</si>
  <si>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</si>
  <si>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</si>
  <si>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</si>
  <si>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</si>
  <si>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</si>
  <si>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</si>
  <si>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</si>
  <si>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</si>
  <si>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</si>
  <si>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</si>
  <si>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</si>
  <si>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</si>
  <si>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</si>
  <si>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</si>
  <si>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</si>
  <si>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</si>
  <si>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</si>
  <si>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</si>
  <si>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</si>
  <si>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</si>
  <si>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</si>
  <si>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</si>
  <si>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</si>
  <si>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</si>
  <si>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</si>
  <si>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</si>
  <si>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</si>
  <si>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</si>
  <si>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</si>
  <si>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</si>
  <si>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</si>
  <si>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</si>
  <si>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</si>
  <si>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</si>
  <si>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</si>
  <si>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</si>
  <si>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</si>
  <si>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</si>
  <si>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</si>
  <si>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</si>
  <si>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</si>
  <si>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</si>
  <si>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</si>
  <si>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</si>
  <si>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</si>
  <si>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</si>
  <si>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</si>
  <si>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</si>
  <si>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</si>
  <si>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</si>
  <si>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</si>
  <si>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</si>
  <si>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</si>
  <si>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</si>
  <si>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</si>
  <si>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</si>
  <si>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</si>
  <si>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</si>
  <si>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</si>
  <si>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</si>
  <si>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</si>
  <si>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</si>
  <si>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</si>
  <si>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</si>
  <si>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</si>
  <si>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</si>
  <si>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</si>
  <si>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</si>
  <si>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</si>
  <si>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</si>
  <si>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</si>
  <si>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</si>
  <si>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</si>
  <si>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</si>
  <si>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</si>
  <si>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</si>
  <si>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</si>
  <si>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</si>
  <si>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</si>
  <si>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</si>
  <si>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</si>
  <si>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</si>
  <si>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</si>
  <si>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</si>
  <si>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</si>
  <si>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</si>
  <si>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</si>
  <si>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</si>
  <si>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</si>
  <si>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</si>
  <si>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</si>
  <si>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</si>
  <si>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</si>
  <si>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</si>
  <si>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</si>
  <si>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</si>
  <si>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</si>
  <si>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</si>
  <si>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</si>
  <si>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</si>
  <si>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</si>
  <si>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</si>
  <si>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</si>
  <si>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</si>
  <si>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</si>
  <si>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</si>
  <si>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</si>
  <si>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</si>
  <si>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</si>
  <si>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</si>
  <si>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</si>
  <si>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</si>
  <si>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</si>
  <si>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</si>
  <si>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</si>
  <si>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</si>
  <si>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</si>
  <si>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</si>
  <si>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</si>
  <si>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</si>
  <si>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</si>
  <si>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</si>
  <si>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</si>
  <si>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</si>
  <si>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</si>
  <si>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</si>
  <si>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</si>
  <si>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</si>
  <si>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</si>
  <si>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</si>
  <si>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</si>
  <si>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</si>
  <si>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</si>
  <si>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</si>
  <si>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</si>
  <si>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</si>
  <si>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</si>
  <si>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</si>
  <si>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</si>
  <si>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</si>
  <si>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</si>
  <si>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</si>
  <si>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</si>
  <si>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</si>
  <si>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</si>
  <si>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</si>
  <si>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</si>
  <si>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</si>
  <si>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</si>
  <si>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</si>
  <si>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</si>
  <si>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</si>
  <si>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</si>
  <si>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</si>
  <si>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</si>
  <si>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</si>
  <si>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</si>
  <si>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</si>
  <si>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</si>
  <si>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</si>
  <si>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</si>
  <si>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</si>
  <si>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</si>
  <si>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</si>
  <si>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</si>
  <si>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</si>
  <si>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</si>
  <si>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</si>
  <si>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</si>
  <si>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</si>
  <si>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</si>
  <si>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</si>
  <si>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</si>
  <si>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</si>
  <si>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</si>
  <si>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</si>
  <si>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</si>
  <si>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</si>
  <si>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</si>
  <si>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</si>
  <si>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</si>
  <si>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</si>
  <si>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</si>
  <si>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</si>
  <si>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</si>
  <si>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</si>
  <si>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</si>
  <si>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</si>
  <si>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</si>
  <si>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</si>
  <si>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</si>
  <si>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</si>
  <si>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</si>
  <si>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</si>
  <si>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</si>
  <si>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</si>
  <si>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</si>
  <si>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</si>
  <si>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</si>
  <si>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</si>
  <si>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</si>
  <si>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</si>
  <si>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</si>
  <si>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</si>
  <si>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</si>
  <si>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</si>
  <si>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</si>
  <si>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</si>
  <si>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</si>
  <si>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</si>
  <si>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</si>
  <si>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</si>
  <si>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</si>
  <si>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</si>
  <si>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</si>
  <si>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</si>
  <si>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</si>
  <si>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</si>
  <si>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</si>
  <si>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</si>
  <si>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</si>
  <si>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</si>
  <si>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</si>
  <si>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</si>
  <si>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</si>
  <si>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</si>
  <si>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</si>
  <si>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</si>
  <si>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</si>
  <si>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</si>
  <si>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</si>
  <si>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</si>
  <si>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</si>
  <si>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</si>
  <si>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</si>
  <si>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</si>
  <si>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</si>
  <si>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</si>
  <si>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</si>
  <si>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</si>
  <si>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</si>
  <si>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</si>
  <si>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</si>
  <si>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</si>
  <si>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</si>
  <si>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</si>
  <si>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</si>
  <si>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</si>
  <si>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</si>
  <si>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</si>
  <si>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</si>
  <si>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</si>
  <si>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</si>
  <si>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</si>
  <si>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</si>
  <si>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</si>
  <si>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</si>
  <si>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</si>
  <si>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</si>
  <si>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</si>
  <si>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</si>
  <si>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</si>
  <si>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</si>
  <si>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</si>
  <si>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</si>
  <si>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</si>
  <si>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</si>
  <si>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</si>
  <si>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</si>
  <si>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</si>
  <si>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</si>
  <si>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</si>
  <si>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</si>
  <si>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</si>
  <si>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</si>
  <si>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</si>
  <si>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</si>
  <si>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</si>
  <si>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</si>
  <si>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</si>
  <si>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</si>
  <si>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</si>
  <si>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</si>
  <si>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</si>
  <si>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</si>
  <si>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</si>
  <si>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</si>
  <si>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</si>
  <si>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</si>
  <si>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</si>
  <si>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</si>
  <si>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</si>
  <si>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</si>
  <si>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</si>
  <si>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</si>
  <si>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</si>
  <si>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</si>
  <si>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</si>
  <si>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</si>
  <si>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</si>
  <si>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</si>
  <si>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</si>
  <si>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</si>
  <si>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</si>
  <si>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</si>
  <si>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</si>
  <si>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</si>
  <si>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</si>
  <si>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</si>
  <si>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</si>
  <si>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</si>
  <si>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</si>
  <si>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</si>
  <si>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</si>
  <si>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</si>
  <si>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</si>
  <si>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</si>
  <si>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</si>
  <si>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</si>
  <si>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</si>
  <si>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</si>
  <si>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</si>
  <si>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</si>
  <si>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</si>
  <si>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</si>
  <si>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</si>
  <si>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</si>
  <si>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</si>
  <si>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</si>
  <si>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</si>
  <si>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</si>
  <si>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</si>
  <si>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</si>
  <si>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</si>
  <si>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</si>
  <si>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</si>
  <si>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</si>
  <si>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</si>
  <si>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</si>
  <si>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</si>
  <si>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</si>
  <si>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</si>
  <si>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</si>
  <si>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</si>
  <si>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</si>
  <si>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</si>
  <si>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</si>
  <si>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</si>
  <si>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</si>
  <si>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</si>
  <si>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</si>
  <si>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</si>
  <si>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</si>
  <si>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</si>
  <si>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</si>
  <si>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</si>
  <si>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</si>
  <si>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</si>
  <si>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</si>
  <si>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</si>
  <si>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</si>
  <si>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</si>
  <si>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</si>
  <si>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</si>
  <si>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</si>
  <si>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</si>
  <si>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</si>
  <si>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</si>
  <si>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</si>
  <si>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</si>
  <si>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</si>
  <si>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</si>
  <si>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</si>
  <si>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</si>
  <si>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</si>
  <si>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</si>
  <si>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</si>
  <si>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</si>
  <si>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</si>
  <si>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</si>
  <si>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</si>
  <si>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</si>
  <si>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</si>
  <si>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</si>
  <si>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</si>
  <si>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</si>
  <si>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Wall_12_40_4_Middle1</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</si>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</sst>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BossDesc_SlimeRabbit</v>
          </cell>
          <cell r="B396" t="str">
            <v>친구들을 계속 불러내는 슬라임 무리입니다. 광역 공격을 할 수 있는 {0} 등 캐릭터를 사용하세요!</v>
          </cell>
          <cell r="C396" t="str">
            <v>In progress of translating…(396)</v>
          </cell>
        </row>
        <row r="397">
          <cell r="A397" t="str">
            <v>BossDesc_SlimeRabbit_Red</v>
          </cell>
          <cell r="B397" t="str">
            <v>좀 더 공격적인 슬라임 무리입니다. 광역 공격을 할 수 있는 {0} 등 캐릭터를 사용하세요!</v>
          </cell>
          <cell r="C397" t="str">
            <v>In progress of translating…(397)</v>
          </cell>
        </row>
        <row r="398">
          <cell r="A398" t="str">
            <v>BossDesc_TerribleStump_Purple</v>
          </cell>
          <cell r="B398" t="str">
            <v>화가 단단히 난 듯한 나무 귀신입니다. {0} 등 단일 개체에게 강한 캐릭터로 저지하세요!</v>
          </cell>
          <cell r="C398" t="str">
            <v>In progress of translating…(398)</v>
          </cell>
        </row>
        <row r="399">
          <cell r="A399" t="str">
            <v>BossDesc_PolygonalMetalon_Red</v>
          </cell>
          <cell r="B399" t="str">
            <v>거대한 몸집의 풍뎅이네요. {0} 등 단일 개체에게 강한 캐릭터로 저지하세요!</v>
          </cell>
          <cell r="C399" t="str">
            <v>In progress of translating…(399)</v>
          </cell>
        </row>
        <row r="400">
          <cell r="A400" t="str">
            <v>BossDesc_SpiritKing</v>
          </cell>
          <cell r="B400" t="str">
            <v>무시무시한 눈빛과 거대한 몸집을 가진 스피릿 킹입니다. {0} 등 큰 개체에게 공격할 수 있는 캐릭터를 써보세요!</v>
          </cell>
          <cell r="C400" t="str">
            <v>In progress of translating…(400)</v>
          </cell>
        </row>
        <row r="401">
          <cell r="A401" t="str">
            <v>BossDesc_CuteUniq</v>
          </cell>
          <cell r="B401" t="str">
            <v>돌진하여 공격하는 강력한 몬스터예요. {0} 등 근거리에서 강한 캐릭터로 저지하세요!</v>
          </cell>
          <cell r="C401" t="str">
            <v>In progress of translating…(401)</v>
          </cell>
        </row>
        <row r="402">
          <cell r="A402" t="str">
            <v>BossDesc_RobotSphere</v>
          </cell>
          <cell r="B402" t="str">
            <v>데굴데굴 굴러다니는 로봇이에요. {0} 등 근거리에서 강한 캐릭터를 써보세요!</v>
          </cell>
          <cell r="C402" t="str">
            <v>In progress of translating…(402)</v>
          </cell>
        </row>
        <row r="403">
          <cell r="A403" t="str">
            <v>BossDesc_CreatureStump_Brown</v>
          </cell>
          <cell r="B403" t="str">
            <v>떼로 몰려오네요. {0} 등 광역 개체에게 강한 캐릭터로 저지하세요!</v>
          </cell>
          <cell r="C403" t="str">
            <v>In progress of translating…(403)</v>
          </cell>
        </row>
        <row r="404">
          <cell r="A404" t="str">
            <v>BossDesc_RpgDemon_Violet</v>
          </cell>
          <cell r="B404" t="str">
            <v>단일 공격을 할 수 있는 {0} 등 캐릭터를 사용하세요!</v>
          </cell>
          <cell r="C404" t="str">
            <v>In progress of translating…(404)</v>
          </cell>
        </row>
        <row r="405">
          <cell r="A405" t="str">
            <v>BossDesc_BigBatCrab</v>
          </cell>
          <cell r="B405" t="str">
            <v>단일 공격을 할 수 있는 {0} 등 캐릭터를 사용하세요!</v>
          </cell>
          <cell r="C405" t="str">
            <v>In progress of translating…(405)</v>
          </cell>
        </row>
        <row r="406">
          <cell r="A406" t="str">
            <v>BossDesc_DemonBladeLord</v>
          </cell>
          <cell r="B406" t="str">
            <v>가만히 있을 때도 등 뒤의 마법 원형체가 공격을 하니 조심하세요! {0} 등 사거리를 유지할 수 있는 캐릭터를 쓰세요!</v>
          </cell>
          <cell r="C406" t="str">
            <v>In progress of translating…(406)</v>
          </cell>
        </row>
        <row r="407">
          <cell r="A407" t="str">
            <v>BossDesc_FallenAngel</v>
          </cell>
          <cell r="B407" t="str">
            <v>단일 공격을 할 수 있는 {0} 등 캐릭터를 사용하세요!</v>
          </cell>
          <cell r="C407" t="str">
            <v>In progress of translating…(407)</v>
          </cell>
        </row>
        <row r="408">
          <cell r="A408" t="str">
            <v>BossDesc_LowPolyCyc</v>
          </cell>
          <cell r="B408" t="str">
            <v>단일 공격을 할 수 있는 {0} 등 캐릭터를 사용하세요!</v>
          </cell>
          <cell r="C408" t="str">
            <v>In progress of translating…(408)</v>
          </cell>
        </row>
        <row r="409">
          <cell r="A409" t="str">
            <v>BossDesc_WarAssassin</v>
          </cell>
          <cell r="B409" t="str">
            <v>등 뒤로 순간이동하여 암살하는 악명 높은 3인방입니다. {0} 등 근거리에서 강한 캐릭터로 저지하세요!</v>
          </cell>
          <cell r="C409" t="str">
            <v>In progress of translating…(409)</v>
          </cell>
        </row>
        <row r="410">
          <cell r="A410" t="str">
            <v>BossDesc_EvilLich</v>
          </cell>
          <cell r="B410" t="str">
            <v>현혹하여 소환하는 스킬을 사용하는 리치왕입니다. {0} 등 다수 적에게 강한 캐릭터를 써보세요!</v>
          </cell>
          <cell r="C410" t="str">
            <v>In progress of translating…(410)</v>
          </cell>
        </row>
        <row r="411">
          <cell r="A411" t="str">
            <v>PenaltyUIName_One</v>
          </cell>
          <cell r="B411" t="str">
            <v>&lt;color=#FF0000&gt;{0}&lt;/color&gt; 계열 캐릭터의 &lt;color=#FF0000&gt;대미지 피해 {1}배&lt;/color&gt;</v>
          </cell>
          <cell r="C411" t="str">
            <v>In progress of translating…(411)</v>
          </cell>
        </row>
        <row r="412">
          <cell r="A412" t="str">
            <v>PenaltyUIMind_One</v>
          </cell>
          <cell r="B412" t="str">
            <v>던전의 으스스한 기운으로 &lt;color=#FF0000&gt;{0}&lt;/color&gt; 계열이 &lt;color=#FF0000&gt;더 많은 대미지&lt;/color&gt;를 입게 됩니다</v>
          </cell>
          <cell r="C412" t="str">
            <v>In progress of translating…(412)</v>
          </cell>
        </row>
        <row r="413">
          <cell r="A413" t="str">
            <v>PenaltyUIRepre_OneOfTwo</v>
          </cell>
          <cell r="B413" t="str">
            <v>&lt;color=#FF0000&gt;{0}&lt;/color&gt; 또는 &lt;color=#FF0000&gt;{1}&lt;/color&gt; 계열 캐릭터의 &lt;color=#FF0000&gt;대미지 피해 {2}배&lt;/color&gt;</v>
          </cell>
          <cell r="C413" t="str">
            <v>In progress of translating…(413)</v>
          </cell>
        </row>
        <row r="414">
          <cell r="A414" t="str">
            <v>PenaltyUIName_Two</v>
          </cell>
          <cell r="B414" t="str">
            <v>&lt;color=#FF0000&gt;{0}&lt;/color&gt;, &lt;color=#FF0000&gt;{1}&lt;/color&gt; 계열 캐릭터의 &lt;color=#FF0000&gt;대미지 피해 {2}배&lt;/color&gt;</v>
          </cell>
          <cell r="C414" t="str">
            <v>In progress of translating…(414)</v>
          </cell>
        </row>
        <row r="415">
          <cell r="A415" t="str">
            <v>PenaltyUIMind_Two</v>
          </cell>
          <cell r="B415" t="str">
            <v>던전의 으스스한 기운으로 &lt;color=#FF0000&gt;{0}&lt;/color&gt;, &lt;color=#FF0000&gt;{1}&lt;/color&gt; 계열이 &lt;color=#FF0000&gt;더 많은 대미지&lt;/color&gt;를 입게 됩니다</v>
          </cell>
          <cell r="C415" t="str">
            <v>In progress of translating…(415)</v>
          </cell>
        </row>
        <row r="416">
          <cell r="A416" t="str">
            <v>PenaltyUIRepre_TwoOfFour</v>
          </cell>
          <cell r="B416" t="str">
            <v>&lt;color=#FF0000&gt;{0}&lt;/color&gt;, &lt;color=#FF0000&gt;{1}&lt;/color&gt;, &lt;color=#FF0000&gt;{2}&lt;/color&gt;, &lt;color=#FF0000&gt;{3}&lt;/color&gt; 계열 중 &lt;color=#FF0000&gt;{4} 계열&lt;/color&gt; 캐릭터의 &lt;color=#FF0000&gt;대미지 피해 {5}배&lt;/color&gt;</v>
          </cell>
          <cell r="C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cell r="J2" t="str">
            <v>어펙터를 콜할 확률</v>
          </cell>
          <cell r="K2" t="str">
            <v>전이제한 잔몹 HP 배율 이보다 클 때만 발동된다</v>
          </cell>
          <cell r="L2" t="str">
            <v>전이제한 보스 HP 배율 이보다 클 때만 발동된다</v>
          </cell>
          <cell r="M2" t="str">
            <v/>
          </cell>
          <cell r="N2" t="str">
            <v>오버라이딩
우측 입력은 여기</v>
          </cell>
          <cell r="O2" t="str">
            <v>전이할 최대잔몹개수</v>
          </cell>
          <cell r="P2" t="str">
            <v>버로우, 돈다이인 적에게 면역일지 유무</v>
          </cell>
          <cell r="Q2" t="str">
            <v/>
          </cell>
          <cell r="R2" t="str">
            <v>오버라이딩
우측 입력은 여기</v>
          </cell>
          <cell r="S2" t="str">
            <v>전이할 최대보스몹개수</v>
          </cell>
          <cell r="T2" t="str">
            <v/>
          </cell>
          <cell r="U2" t="str">
            <v>텔레포티드 어펙터밸류아이디
레벨이 전달된다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cell r="W67" t="str">
            <v>Portal_D</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cell r="W68" t="str">
            <v>SoulExplosionOrange_D</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0.16666666699999999</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0.27777777833333334</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1.6842105263157891E-2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2.8990509059534077E-2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3.8067772170151414E-2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4.5042839657282757E-2</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5.052631578947369E-2</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J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J446">
            <v>10</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J447">
            <v>10</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BossDesc_SlimeRabbit</v>
          </cell>
          <cell r="B396">
            <v>1</v>
          </cell>
          <cell r="C396" t="str">
            <v>친구들을 계속 불러내는 슬라임 무리입니다. 광역 공격을 할 수 있는 {0} 등 캐릭터를 사용하세요!</v>
          </cell>
          <cell r="D396" t="str">
            <v>In progress of translating…(396)</v>
          </cell>
        </row>
        <row r="397">
          <cell r="A397" t="str">
            <v>BossDesc_SlimeRabbit_Red</v>
          </cell>
          <cell r="B397">
            <v>1</v>
          </cell>
          <cell r="C397" t="str">
            <v>좀 더 공격적인 슬라임 무리입니다. 광역 공격을 할 수 있는 {0} 등 캐릭터를 사용하세요!</v>
          </cell>
          <cell r="D397" t="str">
            <v>In progress of translating…(397)</v>
          </cell>
        </row>
        <row r="398">
          <cell r="A398" t="str">
            <v>BossDesc_TerribleStump_Purple</v>
          </cell>
          <cell r="B398">
            <v>1</v>
          </cell>
          <cell r="C398" t="str">
            <v>화가 단단히 난 듯한 나무 귀신입니다. {0} 등 단일 개체에게 강한 캐릭터로 저지하세요!</v>
          </cell>
          <cell r="D398" t="str">
            <v>In progress of translating…(398)</v>
          </cell>
        </row>
        <row r="399">
          <cell r="A399" t="str">
            <v>BossDesc_PolygonalMetalon_Red</v>
          </cell>
          <cell r="B399">
            <v>1</v>
          </cell>
          <cell r="C399" t="str">
            <v>거대한 몸집의 풍뎅이네요. {0} 등 단일 개체에게 강한 캐릭터로 저지하세요!</v>
          </cell>
          <cell r="D399" t="str">
            <v>In progress of translating…(399)</v>
          </cell>
        </row>
        <row r="400">
          <cell r="A400" t="str">
            <v>BossDesc_SpiritKing</v>
          </cell>
          <cell r="B400">
            <v>1</v>
          </cell>
          <cell r="C400" t="str">
            <v>무시무시한 눈빛과 거대한 몸집을 가진 스피릿 킹입니다. {0} 등 큰 개체에게 공격할 수 있는 캐릭터를 써보세요!</v>
          </cell>
          <cell r="D400" t="str">
            <v>In progress of translating…(400)</v>
          </cell>
        </row>
        <row r="401">
          <cell r="A401" t="str">
            <v>BossDesc_CuteUniq</v>
          </cell>
          <cell r="B401">
            <v>1</v>
          </cell>
          <cell r="C401" t="str">
            <v>돌진하여 공격하는 강력한 몬스터예요. {0} 등 근거리에서 강한 캐릭터로 저지하세요!</v>
          </cell>
          <cell r="D401" t="str">
            <v>In progress of translating…(401)</v>
          </cell>
        </row>
        <row r="402">
          <cell r="A402" t="str">
            <v>BossDesc_RobotSphere</v>
          </cell>
          <cell r="B402">
            <v>1</v>
          </cell>
          <cell r="C402" t="str">
            <v>데굴데굴 굴러다니는 로봇이에요. {0} 등 근거리에서 강한 캐릭터를 써보세요!</v>
          </cell>
          <cell r="D402" t="str">
            <v>In progress of translating…(402)</v>
          </cell>
        </row>
        <row r="403">
          <cell r="A403" t="str">
            <v>BossDesc_CreatureStump_Brown</v>
          </cell>
          <cell r="B403">
            <v>1</v>
          </cell>
          <cell r="C403" t="str">
            <v>떼로 몰려오네요. {0} 등 광역 개체에게 강한 캐릭터로 저지하세요!</v>
          </cell>
          <cell r="D403" t="str">
            <v>In progress of translating…(403)</v>
          </cell>
        </row>
        <row r="404">
          <cell r="A404" t="str">
            <v>BossDesc_RpgDemon_Violet</v>
          </cell>
          <cell r="B404">
            <v>1</v>
          </cell>
          <cell r="C404" t="str">
            <v>단일 공격을 할 수 있는 {0} 등 캐릭터를 사용하세요!</v>
          </cell>
          <cell r="D404" t="str">
            <v>In progress of translating…(404)</v>
          </cell>
        </row>
        <row r="405">
          <cell r="A405" t="str">
            <v>BossDesc_BigBatCrab</v>
          </cell>
          <cell r="B405">
            <v>1</v>
          </cell>
          <cell r="C405" t="str">
            <v>단일 공격을 할 수 있는 {0} 등 캐릭터를 사용하세요!</v>
          </cell>
          <cell r="D405" t="str">
            <v>In progress of translating…(405)</v>
          </cell>
        </row>
        <row r="406">
          <cell r="A406" t="str">
            <v>BossDesc_DemonBladeLord</v>
          </cell>
          <cell r="B406">
            <v>1</v>
          </cell>
          <cell r="C406" t="str">
            <v>가만히 있을 때도 등 뒤의 마법 원형체가 공격을 하니 조심하세요! {0} 등 사거리를 유지할 수 있는 캐릭터를 쓰세요!</v>
          </cell>
          <cell r="D406" t="str">
            <v>In progress of translating…(406)</v>
          </cell>
        </row>
        <row r="407">
          <cell r="A407" t="str">
            <v>BossDesc_FallenAngel</v>
          </cell>
          <cell r="B407">
            <v>1</v>
          </cell>
          <cell r="C407" t="str">
            <v>단일 공격을 할 수 있는 {0} 등 캐릭터를 사용하세요!</v>
          </cell>
          <cell r="D407" t="str">
            <v>In progress of translating…(407)</v>
          </cell>
        </row>
        <row r="408">
          <cell r="A408" t="str">
            <v>BossDesc_LowPolyCyc</v>
          </cell>
          <cell r="B408">
            <v>1</v>
          </cell>
          <cell r="C408" t="str">
            <v>단일 공격을 할 수 있는 {0} 등 캐릭터를 사용하세요!</v>
          </cell>
          <cell r="D408" t="str">
            <v>In progress of translating…(408)</v>
          </cell>
        </row>
        <row r="409">
          <cell r="A409" t="str">
            <v>BossDesc_WarAssassin</v>
          </cell>
          <cell r="B409">
            <v>1</v>
          </cell>
          <cell r="C409" t="str">
            <v>등 뒤로 순간이동하여 암살하는 악명 높은 3인방입니다. {0} 등 근거리에서 강한 캐릭터로 저지하세요!</v>
          </cell>
          <cell r="D409" t="str">
            <v>In progress of translating…(409)</v>
          </cell>
        </row>
        <row r="410">
          <cell r="A410" t="str">
            <v>BossDesc_EvilLich</v>
          </cell>
          <cell r="B410">
            <v>1</v>
          </cell>
          <cell r="C410" t="str">
            <v>현혹하여 소환하는 스킬을 사용하는 리치왕입니다. {0} 등 다수 적에게 강한 캐릭터를 써보세요!</v>
          </cell>
          <cell r="D410" t="str">
            <v>In progress of translating…(410)</v>
          </cell>
        </row>
        <row r="411">
          <cell r="A411" t="str">
            <v>PenaltyUIName_One</v>
          </cell>
          <cell r="B411">
            <v>1</v>
          </cell>
          <cell r="C411" t="str">
            <v>&lt;color=#FF0000&gt;{0}&lt;/color&gt; 계열 캐릭터의 &lt;color=#FF0000&gt;대미지 피해 {1}배&lt;/color&gt;</v>
          </cell>
          <cell r="D411" t="str">
            <v>In progress of translating…(411)</v>
          </cell>
        </row>
        <row r="412">
          <cell r="A412" t="str">
            <v>PenaltyUIMind_One</v>
          </cell>
          <cell r="B412">
            <v>1</v>
          </cell>
          <cell r="C412" t="str">
            <v>던전의 으스스한 기운으로 &lt;color=#FF0000&gt;{0}&lt;/color&gt; 계열이 &lt;color=#FF0000&gt;더 많은 대미지&lt;/color&gt;를 입게 됩니다</v>
          </cell>
          <cell r="D412" t="str">
            <v>In progress of translating…(412)</v>
          </cell>
        </row>
        <row r="413">
          <cell r="A413" t="str">
            <v>PenaltyUIRepre_OneOfTwo</v>
          </cell>
          <cell r="B413">
            <v>1</v>
          </cell>
          <cell r="C413" t="str">
            <v>&lt;color=#FF0000&gt;{0}&lt;/color&gt; 또는 &lt;color=#FF0000&gt;{1}&lt;/color&gt; 계열 캐릭터의 &lt;color=#FF0000&gt;대미지 피해 {2}배&lt;/color&gt;</v>
          </cell>
          <cell r="D413" t="str">
            <v>In progress of translating…(413)</v>
          </cell>
        </row>
        <row r="414">
          <cell r="A414" t="str">
            <v>PenaltyUIName_Two</v>
          </cell>
          <cell r="B414">
            <v>1</v>
          </cell>
          <cell r="C414" t="str">
            <v>&lt;color=#FF0000&gt;{0}&lt;/color&gt;, &lt;color=#FF0000&gt;{1}&lt;/color&gt; 계열 캐릭터의 &lt;color=#FF0000&gt;대미지 피해 {2}배&lt;/color&gt;</v>
          </cell>
          <cell r="D414" t="str">
            <v>In progress of translating…(414)</v>
          </cell>
        </row>
        <row r="415">
          <cell r="A415" t="str">
            <v>PenaltyUIMind_Two</v>
          </cell>
          <cell r="B415">
            <v>1</v>
          </cell>
          <cell r="C415" t="str">
            <v>던전의 으스스한 기운으로 &lt;color=#FF0000&gt;{0}&lt;/color&gt;, &lt;color=#FF0000&gt;{1}&lt;/color&gt; 계열이 &lt;color=#FF0000&gt;더 많은 대미지&lt;/color&gt;를 입게 됩니다</v>
          </cell>
          <cell r="D415" t="str">
            <v>In progress of translating…(415)</v>
          </cell>
        </row>
        <row r="416">
          <cell r="A416" t="str">
            <v>PenaltyUIRepre_TwoOfFour</v>
          </cell>
          <cell r="B416">
            <v>1</v>
          </cell>
          <cell r="C416" t="str">
            <v>&lt;color=#FF0000&gt;{0}&lt;/color&gt;, &lt;color=#FF0000&gt;{1}&lt;/color&gt;, &lt;color=#FF0000&gt;{2}&lt;/color&gt;, &lt;color=#FF0000&gt;{3}&lt;/color&gt; 계열 중 &lt;color=#FF0000&gt;{4} 계열&lt;/color&gt; 캐릭터의 &lt;color=#FF0000&gt;대미지 피해 {5}배&lt;/color&gt;</v>
          </cell>
          <cell r="D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tabSelected="1"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U2:U346 W183 W179 W172 W169 W161 W157 W152 W149 W141:W142 W138 W131 W125 W120 W115:W116 W106 W45:W46 W66:W67 W100</xm:sqref>
        </x14:dataValidation>
        <x14:dataValidation type="list" allowBlank="1" showInputMessage="1" xr:uid="{B0827B52-DC06-4A50-A03A-E674DAB41683}">
          <x14:formula1>
            <xm:f>OFFSET(MapTable!$A$1,1,0,COUNTA(MapTable!$A:$A)-1,1)</xm:f>
          </x14:formula1>
          <xm:sqref>W2:W44 W184:W346 W180:W182 W173:W178 W170:W171 W162:W168 W158:W160 W153:W156 W150:W151 W143:W148 W139:W140 W132:W137 W126:W130 W121:W124 W117:W119 W107:W114 W101:W105 W68:W99 W47:W65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235"/>
  <sheetViews>
    <sheetView workbookViewId="0">
      <pane xSplit="1" ySplit="1" topLeftCell="B215" activePane="bottomRight" state="frozen"/>
      <selection pane="topRight" activeCell="B1" sqref="B1"/>
      <selection pane="bottomLeft" activeCell="A2" sqref="A2"/>
      <selection pane="bottomRight" activeCell="E229" sqref="E229"/>
    </sheetView>
    <sheetView topLeftCell="A169" workbookViewId="1">
      <selection activeCell="A183" sqref="A183"/>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COUNTIF(C:C,R2)</f>
        <v>21</v>
      </c>
      <c r="U2" t="s">
        <v>65</v>
      </c>
      <c r="V2">
        <f>COUNTIF(D:D,U2)</f>
        <v>221</v>
      </c>
      <c r="X2" t="s">
        <v>348</v>
      </c>
      <c r="Y2">
        <f>COUNTIF(E:E,X2)</f>
        <v>18</v>
      </c>
      <c r="AA2" t="s">
        <v>74</v>
      </c>
      <c r="AB2">
        <f>COUNTIF(F:F,AA2)</f>
        <v>4</v>
      </c>
      <c r="AD2" t="s">
        <v>83</v>
      </c>
      <c r="AE2">
        <f>COUNTIF(J:J,AD2)</f>
        <v>192</v>
      </c>
    </row>
    <row r="3" spans="1:31" x14ac:dyDescent="0.3">
      <c r="A3" t="s">
        <v>21</v>
      </c>
      <c r="B3">
        <f>COUNTIF(StageTable!M:M,A3)
+COUNTIF(StageTable!U:U,A3)
+COUNTIF(StageTable!W:W,A3)</f>
        <v>1</v>
      </c>
      <c r="C3" t="s">
        <v>64</v>
      </c>
      <c r="D3" t="s">
        <v>65</v>
      </c>
      <c r="E3" t="s">
        <v>66</v>
      </c>
      <c r="F3" t="s">
        <v>75</v>
      </c>
      <c r="G3">
        <v>4</v>
      </c>
      <c r="H3">
        <f t="shared" ref="H3:H66" si="0">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COUNTIF(C:C,R3)</f>
        <v>19</v>
      </c>
      <c r="X3" t="s">
        <v>66</v>
      </c>
      <c r="Y3">
        <f>COUNTIF(E:E,X3)</f>
        <v>1</v>
      </c>
      <c r="AA3" t="s">
        <v>614</v>
      </c>
      <c r="AB3">
        <f>COUNTIF(F:F,AA3)</f>
        <v>15</v>
      </c>
      <c r="AD3" t="s">
        <v>467</v>
      </c>
      <c r="AE3">
        <f>COUNTIF(J:J,AD3)</f>
        <v>1</v>
      </c>
    </row>
    <row r="4" spans="1:31" x14ac:dyDescent="0.3">
      <c r="A4" t="s">
        <v>22</v>
      </c>
      <c r="B4">
        <f>COUNTIF(StageTable!M:M,A4)
+COUNTIF(StageTable!U:U,A4)
+COUNTIF(StageTable!W:W,A4)</f>
        <v>1</v>
      </c>
      <c r="C4" t="s">
        <v>64</v>
      </c>
      <c r="D4" t="s">
        <v>65</v>
      </c>
      <c r="E4" t="s">
        <v>369</v>
      </c>
      <c r="F4" t="s">
        <v>417</v>
      </c>
      <c r="G4">
        <v>6</v>
      </c>
      <c r="H4">
        <f t="shared" si="0"/>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COUNTIF(C:C,R4)</f>
        <v>19</v>
      </c>
      <c r="X4" t="s">
        <v>369</v>
      </c>
      <c r="Y4">
        <f>COUNTIF(E:E,X4)</f>
        <v>1</v>
      </c>
      <c r="AA4" t="s">
        <v>75</v>
      </c>
      <c r="AB4">
        <f>COUNTIF(F:F,AA4)</f>
        <v>1</v>
      </c>
    </row>
    <row r="5" spans="1:31" x14ac:dyDescent="0.3">
      <c r="A5" t="s">
        <v>23</v>
      </c>
      <c r="B5">
        <f>COUNTIF(StageTable!M:M,A5)
+COUNTIF(StageTable!U:U,A5)
+COUNTIF(StageTable!W:W,A5)</f>
        <v>1</v>
      </c>
      <c r="C5" t="s">
        <v>67</v>
      </c>
      <c r="D5" t="s">
        <v>65</v>
      </c>
      <c r="E5" t="s">
        <v>370</v>
      </c>
      <c r="F5" t="s">
        <v>418</v>
      </c>
      <c r="G5">
        <v>8</v>
      </c>
      <c r="H5">
        <f t="shared" si="0"/>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COUNTIF(C:C,R5)</f>
        <v>6</v>
      </c>
      <c r="X5" t="s">
        <v>370</v>
      </c>
      <c r="Y5">
        <f>COUNTIF(E:E,X5)</f>
        <v>1</v>
      </c>
      <c r="AA5" t="s">
        <v>417</v>
      </c>
      <c r="AB5">
        <f>COUNTIF(F:F,AA5)</f>
        <v>1</v>
      </c>
    </row>
    <row r="6" spans="1:31" x14ac:dyDescent="0.3">
      <c r="A6" t="s">
        <v>24</v>
      </c>
      <c r="B6">
        <f>COUNTIF(StageTable!M:M,A6)
+COUNTIF(StageTable!U:U,A6)
+COUNTIF(StageTable!W:W,A6)</f>
        <v>1107</v>
      </c>
      <c r="C6" t="s">
        <v>68</v>
      </c>
      <c r="D6" t="s">
        <v>65</v>
      </c>
      <c r="E6" t="s">
        <v>371</v>
      </c>
      <c r="F6" t="s">
        <v>419</v>
      </c>
      <c r="G6">
        <v>7</v>
      </c>
      <c r="H6">
        <f t="shared" si="0"/>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COUNTIF(C:C,R6)</f>
        <v>11</v>
      </c>
      <c r="X6" t="s">
        <v>371</v>
      </c>
      <c r="Y6">
        <f>COUNTIF(E:E,X6)</f>
        <v>1</v>
      </c>
      <c r="AA6" t="s">
        <v>418</v>
      </c>
      <c r="AB6">
        <f>COUNTIF(F:F,AA6)</f>
        <v>1</v>
      </c>
    </row>
    <row r="7" spans="1:31" x14ac:dyDescent="0.3">
      <c r="A7" t="s">
        <v>25</v>
      </c>
      <c r="B7">
        <f>COUNTIF(StageTable!M:M,A7)
+COUNTIF(StageTable!U:U,A7)
+COUNTIF(StageTable!W:W,A7)</f>
        <v>1</v>
      </c>
      <c r="C7" t="s">
        <v>69</v>
      </c>
      <c r="D7" t="s">
        <v>65</v>
      </c>
      <c r="E7" t="s">
        <v>372</v>
      </c>
      <c r="F7" t="s">
        <v>420</v>
      </c>
      <c r="G7">
        <v>6</v>
      </c>
      <c r="H7">
        <f t="shared" si="0"/>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COUNTIF(C:C,R7)</f>
        <v>8</v>
      </c>
      <c r="X7" t="s">
        <v>372</v>
      </c>
      <c r="Y7">
        <f>COUNTIF(E:E,X7)</f>
        <v>1</v>
      </c>
      <c r="AA7" t="s">
        <v>419</v>
      </c>
      <c r="AB7">
        <f>COUNTIF(F:F,AA7)</f>
        <v>1</v>
      </c>
    </row>
    <row r="8" spans="1:31" x14ac:dyDescent="0.3">
      <c r="A8" t="s">
        <v>26</v>
      </c>
      <c r="B8">
        <f>COUNTIF(StageTable!M:M,A8)
+COUNTIF(StageTable!U:U,A8)
+COUNTIF(StageTable!W:W,A8)</f>
        <v>1</v>
      </c>
      <c r="C8" t="s">
        <v>68</v>
      </c>
      <c r="D8" t="s">
        <v>65</v>
      </c>
      <c r="E8" t="s">
        <v>373</v>
      </c>
      <c r="F8" t="s">
        <v>421</v>
      </c>
      <c r="G8">
        <v>6</v>
      </c>
      <c r="H8">
        <f t="shared" si="0"/>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COUNTIF(C:C,R8)</f>
        <v>13</v>
      </c>
      <c r="X8" t="s">
        <v>373</v>
      </c>
      <c r="Y8">
        <f>COUNTIF(E:E,X8)</f>
        <v>1</v>
      </c>
      <c r="AA8" t="s">
        <v>420</v>
      </c>
      <c r="AB8">
        <f>COUNTIF(F:F,AA8)</f>
        <v>1</v>
      </c>
    </row>
    <row r="9" spans="1:31" x14ac:dyDescent="0.3">
      <c r="A9" t="s">
        <v>27</v>
      </c>
      <c r="B9">
        <f>COUNTIF(StageTable!M:M,A9)
+COUNTIF(StageTable!U:U,A9)
+COUNTIF(StageTable!W:W,A9)</f>
        <v>1</v>
      </c>
      <c r="C9" t="s">
        <v>64</v>
      </c>
      <c r="D9" t="s">
        <v>65</v>
      </c>
      <c r="E9" t="s">
        <v>374</v>
      </c>
      <c r="F9" t="s">
        <v>422</v>
      </c>
      <c r="G9">
        <v>6</v>
      </c>
      <c r="H9">
        <f t="shared" si="0"/>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COUNTIF(C:C,R9)</f>
        <v>11</v>
      </c>
      <c r="X9" t="s">
        <v>374</v>
      </c>
      <c r="Y9">
        <f>COUNTIF(E:E,X9)</f>
        <v>1</v>
      </c>
      <c r="AA9" t="s">
        <v>421</v>
      </c>
      <c r="AB9">
        <f>COUNTIF(F:F,AA9)</f>
        <v>1</v>
      </c>
    </row>
    <row r="10" spans="1:31" x14ac:dyDescent="0.3">
      <c r="A10" t="s">
        <v>28</v>
      </c>
      <c r="B10">
        <f>COUNTIF(StageTable!M:M,A10)
+COUNTIF(StageTable!U:U,A10)
+COUNTIF(StageTable!W:W,A10)</f>
        <v>1</v>
      </c>
      <c r="C10" t="s">
        <v>67</v>
      </c>
      <c r="D10" t="s">
        <v>65</v>
      </c>
      <c r="E10" t="s">
        <v>375</v>
      </c>
      <c r="F10" t="s">
        <v>423</v>
      </c>
      <c r="G10">
        <v>7</v>
      </c>
      <c r="H10">
        <f t="shared" si="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COUNTIF(C:C,R10)</f>
        <v>12</v>
      </c>
      <c r="X10" t="s">
        <v>375</v>
      </c>
      <c r="Y10">
        <f>COUNTIF(E:E,X10)</f>
        <v>1</v>
      </c>
      <c r="AA10" t="s">
        <v>422</v>
      </c>
      <c r="AB10">
        <f>COUNTIF(F:F,AA10)</f>
        <v>1</v>
      </c>
    </row>
    <row r="11" spans="1:31" x14ac:dyDescent="0.3">
      <c r="A11" t="s">
        <v>292</v>
      </c>
      <c r="B11">
        <f>COUNTIF(StageTable!M:M,A11)
+COUNTIF(StageTable!U:U,A11)
+COUNTIF(StageTable!W:W,A11)</f>
        <v>1</v>
      </c>
      <c r="C11" t="s">
        <v>293</v>
      </c>
      <c r="D11" t="s">
        <v>65</v>
      </c>
      <c r="E11" t="s">
        <v>376</v>
      </c>
      <c r="F11" t="s">
        <v>424</v>
      </c>
      <c r="G11">
        <v>9</v>
      </c>
      <c r="H11">
        <f t="shared" si="0"/>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COUNTIF(C:C,R11)</f>
        <v>17</v>
      </c>
      <c r="X11" t="s">
        <v>376</v>
      </c>
      <c r="Y11">
        <f>COUNTIF(E:E,X11)</f>
        <v>1</v>
      </c>
      <c r="AA11" t="s">
        <v>423</v>
      </c>
      <c r="AB11">
        <f>COUNTIF(F:F,AA11)</f>
        <v>1</v>
      </c>
    </row>
    <row r="12" spans="1:31" x14ac:dyDescent="0.3">
      <c r="A12" t="s">
        <v>29</v>
      </c>
      <c r="B12">
        <f>COUNTIF(StageTable!M:M,A12)
+COUNTIF(StageTable!U:U,A12)
+COUNTIF(StageTable!W:W,A12)</f>
        <v>1</v>
      </c>
      <c r="C12" t="s">
        <v>68</v>
      </c>
      <c r="D12" t="s">
        <v>65</v>
      </c>
      <c r="E12" t="s">
        <v>377</v>
      </c>
      <c r="F12" t="s">
        <v>425</v>
      </c>
      <c r="G12">
        <v>12</v>
      </c>
      <c r="H12">
        <f t="shared" si="0"/>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COUNTIF(C:C,R12)</f>
        <v>27</v>
      </c>
      <c r="X12" t="s">
        <v>377</v>
      </c>
      <c r="Y12">
        <f>COUNTIF(E:E,X12)</f>
        <v>1</v>
      </c>
      <c r="AA12" t="s">
        <v>424</v>
      </c>
      <c r="AB12">
        <f>COUNTIF(F:F,AA12)</f>
        <v>1</v>
      </c>
    </row>
    <row r="13" spans="1:31" x14ac:dyDescent="0.3">
      <c r="A13" t="s">
        <v>31</v>
      </c>
      <c r="B13">
        <f>COUNTIF(StageTable!M:M,A13)
+COUNTIF(StageTable!U:U,A13)
+COUNTIF(StageTable!W:W,A13)</f>
        <v>1</v>
      </c>
      <c r="C13" t="s">
        <v>64</v>
      </c>
      <c r="D13" t="s">
        <v>65</v>
      </c>
      <c r="E13" t="s">
        <v>378</v>
      </c>
      <c r="F13" t="s">
        <v>426</v>
      </c>
      <c r="G13">
        <v>10</v>
      </c>
      <c r="H13">
        <f t="shared" si="0"/>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COUNTIF(C:C,R13)</f>
        <v>17</v>
      </c>
      <c r="X13" t="s">
        <v>378</v>
      </c>
      <c r="Y13">
        <f>COUNTIF(E:E,X13)</f>
        <v>1</v>
      </c>
      <c r="AA13" t="s">
        <v>425</v>
      </c>
      <c r="AB13">
        <f>COUNTIF(F:F,AA13)</f>
        <v>1</v>
      </c>
    </row>
    <row r="14" spans="1:31" x14ac:dyDescent="0.3">
      <c r="A14" t="s">
        <v>32</v>
      </c>
      <c r="B14">
        <f>COUNTIF(StageTable!M:M,A14)
+COUNTIF(StageTable!U:U,A14)
+COUNTIF(StageTable!W:W,A14)</f>
        <v>1</v>
      </c>
      <c r="C14" t="s">
        <v>67</v>
      </c>
      <c r="D14" t="s">
        <v>65</v>
      </c>
      <c r="E14" t="s">
        <v>379</v>
      </c>
      <c r="F14" t="s">
        <v>427</v>
      </c>
      <c r="G14">
        <v>10</v>
      </c>
      <c r="H14">
        <f t="shared" si="0"/>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COUNTIF(E:E,X14)</f>
        <v>1</v>
      </c>
      <c r="AA14" t="s">
        <v>426</v>
      </c>
      <c r="AB14">
        <f>COUNTIF(F:F,AA14)</f>
        <v>1</v>
      </c>
    </row>
    <row r="15" spans="1:31" x14ac:dyDescent="0.3">
      <c r="A15" t="s">
        <v>319</v>
      </c>
      <c r="B15">
        <f>COUNTIF(StageTable!M:M,A15)
+COUNTIF(StageTable!U:U,A15)
+COUNTIF(StageTable!W:W,A15)</f>
        <v>1</v>
      </c>
      <c r="C15" t="s">
        <v>68</v>
      </c>
      <c r="D15" t="s">
        <v>65</v>
      </c>
      <c r="E15" t="s">
        <v>380</v>
      </c>
      <c r="F15" t="s">
        <v>428</v>
      </c>
      <c r="G15">
        <v>10</v>
      </c>
      <c r="H15">
        <f t="shared" si="0"/>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COUNTIF(E:E,X15)</f>
        <v>1</v>
      </c>
      <c r="AA15" t="s">
        <v>427</v>
      </c>
      <c r="AB15">
        <f>COUNTIF(F:F,AA15)</f>
        <v>1</v>
      </c>
    </row>
    <row r="16" spans="1:31" x14ac:dyDescent="0.3">
      <c r="A16" t="s">
        <v>33</v>
      </c>
      <c r="B16">
        <f>COUNTIF(StageTable!M:M,A16)
+COUNTIF(StageTable!U:U,A16)
+COUNTIF(StageTable!W:W,A16)</f>
        <v>1</v>
      </c>
      <c r="C16" t="s">
        <v>64</v>
      </c>
      <c r="D16" t="s">
        <v>65</v>
      </c>
      <c r="E16" t="s">
        <v>381</v>
      </c>
      <c r="F16" t="s">
        <v>429</v>
      </c>
      <c r="G16">
        <v>7</v>
      </c>
      <c r="H16">
        <f t="shared" si="0"/>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COUNTIF(E:E,X16)</f>
        <v>1</v>
      </c>
      <c r="AA16" t="s">
        <v>428</v>
      </c>
      <c r="AB16">
        <f>COUNTIF(F:F,AA16)</f>
        <v>1</v>
      </c>
    </row>
    <row r="17" spans="1:28" x14ac:dyDescent="0.3">
      <c r="A17" t="s">
        <v>321</v>
      </c>
      <c r="B17">
        <f>COUNTIF(StageTable!M:M,A17)
+COUNTIF(StageTable!U:U,A17)
+COUNTIF(StageTable!W:W,A17)</f>
        <v>1</v>
      </c>
      <c r="C17" t="s">
        <v>68</v>
      </c>
      <c r="D17" t="s">
        <v>65</v>
      </c>
      <c r="E17" t="s">
        <v>382</v>
      </c>
      <c r="F17" t="s">
        <v>430</v>
      </c>
      <c r="G17">
        <v>10</v>
      </c>
      <c r="H17">
        <f t="shared" si="0"/>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COUNTIF(E:E,X17)</f>
        <v>1</v>
      </c>
      <c r="AA17" t="s">
        <v>429</v>
      </c>
      <c r="AB17">
        <f>COUNTIF(F:F,AA17)</f>
        <v>1</v>
      </c>
    </row>
    <row r="18" spans="1:28" x14ac:dyDescent="0.3">
      <c r="A18" t="s">
        <v>34</v>
      </c>
      <c r="B18">
        <f>COUNTIF(StageTable!M:M,A18)
+COUNTIF(StageTable!U:U,A18)
+COUNTIF(StageTable!W:W,A18)</f>
        <v>1</v>
      </c>
      <c r="C18" t="s">
        <v>67</v>
      </c>
      <c r="D18" t="s">
        <v>65</v>
      </c>
      <c r="E18" t="s">
        <v>383</v>
      </c>
      <c r="F18" t="s">
        <v>431</v>
      </c>
      <c r="G18">
        <v>12</v>
      </c>
      <c r="H18">
        <f t="shared" si="0"/>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COUNTIF(E:E,X18)</f>
        <v>1</v>
      </c>
      <c r="AA18" t="s">
        <v>430</v>
      </c>
      <c r="AB18">
        <f>COUNTIF(F:F,AA18)</f>
        <v>1</v>
      </c>
    </row>
    <row r="19" spans="1:28" x14ac:dyDescent="0.3">
      <c r="A19" t="s">
        <v>35</v>
      </c>
      <c r="B19">
        <f>COUNTIF(StageTable!M:M,A19)
+COUNTIF(StageTable!U:U,A19)
+COUNTIF(StageTable!W:W,A19)</f>
        <v>1</v>
      </c>
      <c r="C19" t="s">
        <v>64</v>
      </c>
      <c r="D19" t="s">
        <v>65</v>
      </c>
      <c r="E19" t="s">
        <v>384</v>
      </c>
      <c r="F19" t="s">
        <v>432</v>
      </c>
      <c r="G19">
        <v>10</v>
      </c>
      <c r="H19">
        <f t="shared" si="0"/>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COUNTIF(E:E,X19)</f>
        <v>1</v>
      </c>
      <c r="AA19" t="s">
        <v>431</v>
      </c>
      <c r="AB19">
        <f>COUNTIF(F:F,AA19)</f>
        <v>1</v>
      </c>
    </row>
    <row r="20" spans="1:28" x14ac:dyDescent="0.3">
      <c r="A20" t="s">
        <v>36</v>
      </c>
      <c r="B20">
        <f>COUNTIF(StageTable!M:M,A20)
+COUNTIF(StageTable!U:U,A20)
+COUNTIF(StageTable!W:W,A20)</f>
        <v>1</v>
      </c>
      <c r="C20" t="s">
        <v>67</v>
      </c>
      <c r="D20" t="s">
        <v>65</v>
      </c>
      <c r="E20" t="s">
        <v>385</v>
      </c>
      <c r="F20" t="s">
        <v>433</v>
      </c>
      <c r="G20">
        <v>8</v>
      </c>
      <c r="H20">
        <f t="shared" si="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COUNTIF(E:E,X20)</f>
        <v>2</v>
      </c>
      <c r="AA20" t="s">
        <v>432</v>
      </c>
      <c r="AB20">
        <f>COUNTIF(F:F,AA20)</f>
        <v>1</v>
      </c>
    </row>
    <row r="21" spans="1:28" x14ac:dyDescent="0.3">
      <c r="A21" t="s">
        <v>37</v>
      </c>
      <c r="B21">
        <f>COUNTIF(StageTable!M:M,A21)
+COUNTIF(StageTable!U:U,A21)
+COUNTIF(StageTable!W:W,A21)</f>
        <v>1</v>
      </c>
      <c r="C21" t="s">
        <v>64</v>
      </c>
      <c r="D21" t="s">
        <v>70</v>
      </c>
      <c r="E21" t="s">
        <v>386</v>
      </c>
      <c r="F21" t="s">
        <v>434</v>
      </c>
      <c r="G21">
        <v>10</v>
      </c>
      <c r="H21">
        <f t="shared" si="0"/>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COUNTIF(E:E,X21)</f>
        <v>2</v>
      </c>
      <c r="AA21" t="s">
        <v>433</v>
      </c>
      <c r="AB21">
        <f>COUNTIF(F:F,AA21)</f>
        <v>1</v>
      </c>
    </row>
    <row r="22" spans="1:28" x14ac:dyDescent="0.3">
      <c r="A22" t="s">
        <v>38</v>
      </c>
      <c r="B22">
        <f>COUNTIF(StageTable!M:M,A22)
+COUNTIF(StageTable!U:U,A22)
+COUNTIF(StageTable!W:W,A22)</f>
        <v>1</v>
      </c>
      <c r="C22" t="s">
        <v>64</v>
      </c>
      <c r="D22" t="s">
        <v>70</v>
      </c>
      <c r="E22" t="s">
        <v>387</v>
      </c>
      <c r="F22" t="s">
        <v>435</v>
      </c>
      <c r="G22">
        <v>13</v>
      </c>
      <c r="H22">
        <f t="shared" si="0"/>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COUNTIF(E:E,X22)</f>
        <v>1</v>
      </c>
      <c r="AA22" t="s">
        <v>434</v>
      </c>
      <c r="AB22">
        <f>COUNTIF(F:F,AA22)</f>
        <v>1</v>
      </c>
    </row>
    <row r="23" spans="1:28" x14ac:dyDescent="0.3">
      <c r="A23" t="s">
        <v>294</v>
      </c>
      <c r="B23">
        <f>COUNTIF(StageTable!M:M,A23)
+COUNTIF(StageTable!U:U,A23)
+COUNTIF(StageTable!W:W,A23)</f>
        <v>1</v>
      </c>
      <c r="C23" t="s">
        <v>68</v>
      </c>
      <c r="D23" t="s">
        <v>70</v>
      </c>
      <c r="E23" t="s">
        <v>388</v>
      </c>
      <c r="F23" t="s">
        <v>436</v>
      </c>
      <c r="G23">
        <v>12</v>
      </c>
      <c r="H23">
        <f t="shared" si="0"/>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COUNTIF(E:E,X23)</f>
        <v>1</v>
      </c>
      <c r="AA23" t="s">
        <v>435</v>
      </c>
      <c r="AB23">
        <f>COUNTIF(F:F,AA23)</f>
        <v>1</v>
      </c>
    </row>
    <row r="24" spans="1:28" x14ac:dyDescent="0.3">
      <c r="A24" t="s">
        <v>295</v>
      </c>
      <c r="B24">
        <f>COUNTIF(StageTable!M:M,A24)
+COUNTIF(StageTable!U:U,A24)
+COUNTIF(StageTable!W:W,A24)</f>
        <v>1</v>
      </c>
      <c r="C24" t="s">
        <v>64</v>
      </c>
      <c r="D24" t="s">
        <v>70</v>
      </c>
      <c r="E24" t="s">
        <v>389</v>
      </c>
      <c r="F24" t="s">
        <v>437</v>
      </c>
      <c r="G24">
        <v>12</v>
      </c>
      <c r="H24">
        <f t="shared" si="0"/>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COUNTIF(E:E,X24)</f>
        <v>1</v>
      </c>
      <c r="AA24" t="s">
        <v>436</v>
      </c>
      <c r="AB24">
        <f>COUNTIF(F:F,AA24)</f>
        <v>1</v>
      </c>
    </row>
    <row r="25" spans="1:28" x14ac:dyDescent="0.3">
      <c r="A25" t="s">
        <v>296</v>
      </c>
      <c r="B25">
        <f>COUNTIF(StageTable!M:M,A25)
+COUNTIF(StageTable!U:U,A25)
+COUNTIF(StageTable!W:W,A25)</f>
        <v>1</v>
      </c>
      <c r="C25" t="s">
        <v>67</v>
      </c>
      <c r="D25" t="s">
        <v>70</v>
      </c>
      <c r="E25" t="s">
        <v>390</v>
      </c>
      <c r="F25" t="s">
        <v>438</v>
      </c>
      <c r="G25">
        <v>13</v>
      </c>
      <c r="H25">
        <f t="shared" si="0"/>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COUNTIF(E:E,X25)</f>
        <v>1</v>
      </c>
      <c r="AA25" t="s">
        <v>437</v>
      </c>
      <c r="AB25">
        <f>COUNTIF(F:F,AA25)</f>
        <v>1</v>
      </c>
    </row>
    <row r="26" spans="1:28" x14ac:dyDescent="0.3">
      <c r="A26" t="s">
        <v>323</v>
      </c>
      <c r="B26">
        <f>COUNTIF(StageTable!M:M,A26)
+COUNTIF(StageTable!U:U,A26)
+COUNTIF(StageTable!W:W,A26)</f>
        <v>1</v>
      </c>
      <c r="C26" t="s">
        <v>67</v>
      </c>
      <c r="D26" t="s">
        <v>70</v>
      </c>
      <c r="E26" t="s">
        <v>391</v>
      </c>
      <c r="F26" t="s">
        <v>438</v>
      </c>
      <c r="G26">
        <v>13</v>
      </c>
      <c r="H26">
        <f t="shared" si="0"/>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COUNTIF(E:E,X26)</f>
        <v>1</v>
      </c>
      <c r="AA26" t="s">
        <v>438</v>
      </c>
      <c r="AB26">
        <f>COUNTIF(F:F,AA26)</f>
        <v>2</v>
      </c>
    </row>
    <row r="27" spans="1:28" x14ac:dyDescent="0.3">
      <c r="A27" t="s">
        <v>297</v>
      </c>
      <c r="B27">
        <f>COUNTIF(StageTable!M:M,A27)
+COUNTIF(StageTable!U:U,A27)
+COUNTIF(StageTable!W:W,A27)</f>
        <v>1</v>
      </c>
      <c r="C27" t="s">
        <v>68</v>
      </c>
      <c r="D27" t="s">
        <v>70</v>
      </c>
      <c r="E27" t="s">
        <v>392</v>
      </c>
      <c r="F27" t="s">
        <v>439</v>
      </c>
      <c r="G27">
        <v>13</v>
      </c>
      <c r="H27">
        <f t="shared" si="0"/>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COUNTIF(E:E,X27)</f>
        <v>1</v>
      </c>
      <c r="AA27" t="s">
        <v>439</v>
      </c>
      <c r="AB27">
        <f>COUNTIF(F:F,AA27)</f>
        <v>1</v>
      </c>
    </row>
    <row r="28" spans="1:28" x14ac:dyDescent="0.3">
      <c r="A28" t="s">
        <v>298</v>
      </c>
      <c r="B28">
        <f>COUNTIF(StageTable!M:M,A28)
+COUNTIF(StageTable!U:U,A28)
+COUNTIF(StageTable!W:W,A28)</f>
        <v>1</v>
      </c>
      <c r="C28" t="s">
        <v>67</v>
      </c>
      <c r="D28" t="s">
        <v>70</v>
      </c>
      <c r="E28" t="s">
        <v>393</v>
      </c>
      <c r="F28" t="s">
        <v>440</v>
      </c>
      <c r="G28">
        <v>12</v>
      </c>
      <c r="H28">
        <f t="shared" si="0"/>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COUNTIF(E:E,X28)</f>
        <v>1</v>
      </c>
      <c r="AA28" t="s">
        <v>440</v>
      </c>
      <c r="AB28">
        <f>COUNTIF(F:F,AA28)</f>
        <v>1</v>
      </c>
    </row>
    <row r="29" spans="1:28" x14ac:dyDescent="0.3">
      <c r="A29" t="s">
        <v>299</v>
      </c>
      <c r="B29">
        <f>COUNTIF(StageTable!M:M,A29)
+COUNTIF(StageTable!U:U,A29)
+COUNTIF(StageTable!W:W,A29)</f>
        <v>1</v>
      </c>
      <c r="C29" t="s">
        <v>68</v>
      </c>
      <c r="D29" t="s">
        <v>70</v>
      </c>
      <c r="E29" t="s">
        <v>394</v>
      </c>
      <c r="F29" t="s">
        <v>441</v>
      </c>
      <c r="G29">
        <v>13</v>
      </c>
      <c r="H29">
        <f t="shared" si="0"/>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COUNTIF(E:E,X29)</f>
        <v>1</v>
      </c>
      <c r="AA29" t="s">
        <v>441</v>
      </c>
      <c r="AB29">
        <f>COUNTIF(F:F,AA29)</f>
        <v>1</v>
      </c>
    </row>
    <row r="30" spans="1:28" x14ac:dyDescent="0.3">
      <c r="A30" t="s">
        <v>300</v>
      </c>
      <c r="B30">
        <f>COUNTIF(StageTable!M:M,A30)
+COUNTIF(StageTable!U:U,A30)
+COUNTIF(StageTable!W:W,A30)</f>
        <v>1</v>
      </c>
      <c r="C30" t="s">
        <v>64</v>
      </c>
      <c r="D30" t="s">
        <v>70</v>
      </c>
      <c r="E30" t="s">
        <v>395</v>
      </c>
      <c r="F30" t="s">
        <v>442</v>
      </c>
      <c r="G30">
        <v>16</v>
      </c>
      <c r="H30">
        <f t="shared" si="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COUNTIF(E:E,X30)</f>
        <v>1</v>
      </c>
      <c r="AA30" t="s">
        <v>442</v>
      </c>
      <c r="AB30">
        <f>COUNTIF(F:F,AA30)</f>
        <v>1</v>
      </c>
    </row>
    <row r="31" spans="1:28" x14ac:dyDescent="0.3">
      <c r="A31" t="s">
        <v>301</v>
      </c>
      <c r="B31">
        <f>COUNTIF(StageTable!M:M,A31)
+COUNTIF(StageTable!U:U,A31)
+COUNTIF(StageTable!W:W,A31)</f>
        <v>1</v>
      </c>
      <c r="C31" t="s">
        <v>67</v>
      </c>
      <c r="D31" t="s">
        <v>70</v>
      </c>
      <c r="E31" t="s">
        <v>396</v>
      </c>
      <c r="F31" t="s">
        <v>443</v>
      </c>
      <c r="G31">
        <v>14</v>
      </c>
      <c r="H31">
        <f t="shared" si="0"/>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COUNTIF(E:E,X31)</f>
        <v>2</v>
      </c>
      <c r="AA31" t="s">
        <v>443</v>
      </c>
      <c r="AB31">
        <f>COUNTIF(F:F,AA31)</f>
        <v>1</v>
      </c>
    </row>
    <row r="32" spans="1:28" x14ac:dyDescent="0.3">
      <c r="A32" t="s">
        <v>302</v>
      </c>
      <c r="B32">
        <f>COUNTIF(StageTable!M:M,A32)
+COUNTIF(StageTable!U:U,A32)
+COUNTIF(StageTable!W:W,A32)</f>
        <v>1</v>
      </c>
      <c r="C32" t="s">
        <v>64</v>
      </c>
      <c r="D32" t="s">
        <v>70</v>
      </c>
      <c r="E32" t="s">
        <v>397</v>
      </c>
      <c r="F32" t="s">
        <v>444</v>
      </c>
      <c r="G32">
        <v>15</v>
      </c>
      <c r="H32">
        <f t="shared" si="0"/>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COUNTIF(E:E,X32)</f>
        <v>1</v>
      </c>
      <c r="AA32" t="s">
        <v>444</v>
      </c>
      <c r="AB32">
        <f>COUNTIF(F:F,AA32)</f>
        <v>1</v>
      </c>
    </row>
    <row r="33" spans="1:28" x14ac:dyDescent="0.3">
      <c r="A33" t="s">
        <v>303</v>
      </c>
      <c r="B33">
        <f>COUNTIF(StageTable!M:M,A33)
+COUNTIF(StageTable!U:U,A33)
+COUNTIF(StageTable!W:W,A33)</f>
        <v>1</v>
      </c>
      <c r="C33" t="s">
        <v>67</v>
      </c>
      <c r="D33" t="s">
        <v>70</v>
      </c>
      <c r="E33" t="s">
        <v>398</v>
      </c>
      <c r="F33" t="s">
        <v>445</v>
      </c>
      <c r="G33">
        <v>18</v>
      </c>
      <c r="H33">
        <f t="shared" si="0"/>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COUNTIF(E:E,X33)</f>
        <v>1</v>
      </c>
      <c r="AA33" t="s">
        <v>445</v>
      </c>
      <c r="AB33">
        <f>COUNTIF(F:F,AA33)</f>
        <v>1</v>
      </c>
    </row>
    <row r="34" spans="1:28" x14ac:dyDescent="0.3">
      <c r="A34" t="s">
        <v>304</v>
      </c>
      <c r="B34">
        <f>COUNTIF(StageTable!M:M,A34)
+COUNTIF(StageTable!U:U,A34)
+COUNTIF(StageTable!W:W,A34)</f>
        <v>1</v>
      </c>
      <c r="C34" t="s">
        <v>68</v>
      </c>
      <c r="D34" t="s">
        <v>70</v>
      </c>
      <c r="E34" t="s">
        <v>399</v>
      </c>
      <c r="F34" t="s">
        <v>446</v>
      </c>
      <c r="G34">
        <v>18</v>
      </c>
      <c r="H34">
        <f t="shared" si="0"/>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COUNTIF(E:E,X34)</f>
        <v>1</v>
      </c>
      <c r="AA34" t="s">
        <v>446</v>
      </c>
      <c r="AB34">
        <f>COUNTIF(F:F,AA34)</f>
        <v>1</v>
      </c>
    </row>
    <row r="35" spans="1:28" x14ac:dyDescent="0.3">
      <c r="A35" t="s">
        <v>341</v>
      </c>
      <c r="B35">
        <f>COUNTIF(StageTable!M:M,A35)
+COUNTIF(StageTable!U:U,A35)
+COUNTIF(StageTable!W:W,A35)</f>
        <v>1</v>
      </c>
      <c r="C35" t="s">
        <v>69</v>
      </c>
      <c r="D35" t="s">
        <v>70</v>
      </c>
      <c r="E35" t="s">
        <v>400</v>
      </c>
      <c r="F35" t="s">
        <v>447</v>
      </c>
      <c r="G35">
        <v>18</v>
      </c>
      <c r="H35">
        <f t="shared" si="0"/>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COUNTIF(E:E,X35)</f>
        <v>1</v>
      </c>
      <c r="AA35" t="s">
        <v>447</v>
      </c>
      <c r="AB35">
        <f>COUNTIF(F:F,AA35)</f>
        <v>1</v>
      </c>
    </row>
    <row r="36" spans="1:28" x14ac:dyDescent="0.3">
      <c r="A36" t="s">
        <v>305</v>
      </c>
      <c r="B36">
        <f>COUNTIF(StageTable!M:M,A36)
+COUNTIF(StageTable!U:U,A36)
+COUNTIF(StageTable!W:W,A36)</f>
        <v>1</v>
      </c>
      <c r="C36" t="s">
        <v>64</v>
      </c>
      <c r="D36" t="s">
        <v>70</v>
      </c>
      <c r="E36" t="s">
        <v>401</v>
      </c>
      <c r="F36" t="s">
        <v>448</v>
      </c>
      <c r="G36">
        <v>19</v>
      </c>
      <c r="H36">
        <f t="shared" si="0"/>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COUNTIF(E:E,X36)</f>
        <v>1</v>
      </c>
      <c r="AA36" t="s">
        <v>448</v>
      </c>
      <c r="AB36">
        <f>COUNTIF(F:F,AA36)</f>
        <v>2</v>
      </c>
    </row>
    <row r="37" spans="1:28" x14ac:dyDescent="0.3">
      <c r="A37" t="s">
        <v>343</v>
      </c>
      <c r="B37">
        <f>COUNTIF(StageTable!M:M,A37)
+COUNTIF(StageTable!U:U,A37)
+COUNTIF(StageTable!W:W,A37)</f>
        <v>1</v>
      </c>
      <c r="C37" t="s">
        <v>344</v>
      </c>
      <c r="D37" t="s">
        <v>70</v>
      </c>
      <c r="E37" t="s">
        <v>402</v>
      </c>
      <c r="F37" t="s">
        <v>448</v>
      </c>
      <c r="G37">
        <v>19</v>
      </c>
      <c r="H37">
        <f t="shared" si="0"/>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COUNTIF(E:E,X37)</f>
        <v>1</v>
      </c>
      <c r="AA37" t="s">
        <v>449</v>
      </c>
      <c r="AB37">
        <f>COUNTIF(F:F,AA37)</f>
        <v>1</v>
      </c>
    </row>
    <row r="38" spans="1:28" x14ac:dyDescent="0.3">
      <c r="A38" t="s">
        <v>306</v>
      </c>
      <c r="B38">
        <f>COUNTIF(StageTable!M:M,A38)
+COUNTIF(StageTable!U:U,A38)
+COUNTIF(StageTable!W:W,A38)</f>
        <v>1</v>
      </c>
      <c r="C38" t="s">
        <v>68</v>
      </c>
      <c r="D38" t="s">
        <v>70</v>
      </c>
      <c r="E38" t="s">
        <v>403</v>
      </c>
      <c r="F38" t="s">
        <v>449</v>
      </c>
      <c r="G38">
        <v>22</v>
      </c>
      <c r="H38">
        <f t="shared" si="0"/>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COUNTIF(E:E,X38)</f>
        <v>1</v>
      </c>
      <c r="AA38" t="s">
        <v>450</v>
      </c>
      <c r="AB38">
        <f>COUNTIF(F:F,AA38)</f>
        <v>1</v>
      </c>
    </row>
    <row r="39" spans="1:28" x14ac:dyDescent="0.3">
      <c r="A39" t="s">
        <v>307</v>
      </c>
      <c r="B39">
        <f>COUNTIF(StageTable!M:M,A39)
+COUNTIF(StageTable!U:U,A39)
+COUNTIF(StageTable!W:W,A39)</f>
        <v>1</v>
      </c>
      <c r="C39" t="s">
        <v>64</v>
      </c>
      <c r="D39" t="s">
        <v>70</v>
      </c>
      <c r="E39" t="s">
        <v>404</v>
      </c>
      <c r="F39" t="s">
        <v>450</v>
      </c>
      <c r="G39">
        <v>17</v>
      </c>
      <c r="H39">
        <f t="shared" si="0"/>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COUNTIF(E:E,X39)</f>
        <v>2</v>
      </c>
      <c r="AA39" t="s">
        <v>451</v>
      </c>
      <c r="AB39">
        <f>COUNTIF(F:F,AA39)</f>
        <v>1</v>
      </c>
    </row>
    <row r="40" spans="1:28" x14ac:dyDescent="0.3">
      <c r="A40" t="s">
        <v>308</v>
      </c>
      <c r="B40">
        <f>COUNTIF(StageTable!M:M,A40)
+COUNTIF(StageTable!U:U,A40)
+COUNTIF(StageTable!W:W,A40)</f>
        <v>1</v>
      </c>
      <c r="C40" t="s">
        <v>67</v>
      </c>
      <c r="D40" t="s">
        <v>70</v>
      </c>
      <c r="E40" t="s">
        <v>405</v>
      </c>
      <c r="F40" t="s">
        <v>451</v>
      </c>
      <c r="G40">
        <v>20</v>
      </c>
      <c r="H40">
        <f t="shared" si="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COUNTIF(E:E,X40)</f>
        <v>1</v>
      </c>
      <c r="AA40" t="s">
        <v>452</v>
      </c>
      <c r="AB40">
        <f>COUNTIF(F:F,AA40)</f>
        <v>1</v>
      </c>
    </row>
    <row r="41" spans="1:28" x14ac:dyDescent="0.3">
      <c r="A41" t="s">
        <v>309</v>
      </c>
      <c r="B41">
        <f>COUNTIF(StageTable!M:M,A41)
+COUNTIF(StageTable!U:U,A41)
+COUNTIF(StageTable!W:W,A41)</f>
        <v>1</v>
      </c>
      <c r="C41" t="s">
        <v>68</v>
      </c>
      <c r="D41" t="s">
        <v>70</v>
      </c>
      <c r="E41" t="s">
        <v>406</v>
      </c>
      <c r="F41" t="s">
        <v>452</v>
      </c>
      <c r="G41">
        <v>22</v>
      </c>
      <c r="H41">
        <f t="shared" si="0"/>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COUNTIF(E:E,X41)</f>
        <v>1</v>
      </c>
      <c r="AA41" t="s">
        <v>453</v>
      </c>
      <c r="AB41">
        <f>COUNTIF(F:F,AA41)</f>
        <v>1</v>
      </c>
    </row>
    <row r="42" spans="1:28" x14ac:dyDescent="0.3">
      <c r="A42" t="s">
        <v>346</v>
      </c>
      <c r="B42">
        <f>COUNTIF(StageTable!M:M,A42)
+COUNTIF(StageTable!U:U,A42)
+COUNTIF(StageTable!W:W,A42)</f>
        <v>1</v>
      </c>
      <c r="C42" t="s">
        <v>68</v>
      </c>
      <c r="D42" t="s">
        <v>70</v>
      </c>
      <c r="E42" t="s">
        <v>407</v>
      </c>
      <c r="F42" t="s">
        <v>453</v>
      </c>
      <c r="G42">
        <v>23</v>
      </c>
      <c r="H42">
        <f t="shared" si="0"/>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COUNTIF(E:E,X42)</f>
        <v>1</v>
      </c>
      <c r="AA42" t="s">
        <v>454</v>
      </c>
      <c r="AB42">
        <f>COUNTIF(F:F,AA42)</f>
        <v>1</v>
      </c>
    </row>
    <row r="43" spans="1:28" x14ac:dyDescent="0.3">
      <c r="A43" t="s">
        <v>310</v>
      </c>
      <c r="B43">
        <f>COUNTIF(StageTable!M:M,A43)
+COUNTIF(StageTable!U:U,A43)
+COUNTIF(StageTable!W:W,A43)</f>
        <v>1</v>
      </c>
      <c r="C43" t="s">
        <v>67</v>
      </c>
      <c r="D43" t="s">
        <v>70</v>
      </c>
      <c r="E43" t="s">
        <v>408</v>
      </c>
      <c r="F43" t="s">
        <v>454</v>
      </c>
      <c r="G43">
        <v>20</v>
      </c>
      <c r="H43">
        <f t="shared" si="0"/>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COUNTIF(E:E,X43)</f>
        <v>1</v>
      </c>
      <c r="AA43" t="s">
        <v>455</v>
      </c>
      <c r="AB43">
        <f>COUNTIF(F:F,AA43)</f>
        <v>1</v>
      </c>
    </row>
    <row r="44" spans="1:28" x14ac:dyDescent="0.3">
      <c r="A44" t="s">
        <v>311</v>
      </c>
      <c r="B44">
        <f>COUNTIF(StageTable!M:M,A44)
+COUNTIF(StageTable!U:U,A44)
+COUNTIF(StageTable!W:W,A44)</f>
        <v>1</v>
      </c>
      <c r="C44" t="s">
        <v>68</v>
      </c>
      <c r="D44" t="s">
        <v>70</v>
      </c>
      <c r="E44" t="s">
        <v>409</v>
      </c>
      <c r="F44" t="s">
        <v>455</v>
      </c>
      <c r="G44">
        <v>21</v>
      </c>
      <c r="H44">
        <f t="shared" si="0"/>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COUNTIF(E:E,X44)</f>
        <v>1</v>
      </c>
      <c r="AA44" t="s">
        <v>456</v>
      </c>
      <c r="AB44">
        <f>COUNTIF(F:F,AA44)</f>
        <v>1</v>
      </c>
    </row>
    <row r="45" spans="1:28" x14ac:dyDescent="0.3">
      <c r="A45" t="s">
        <v>312</v>
      </c>
      <c r="B45">
        <f>COUNTIF(StageTable!M:M,A45)
+COUNTIF(StageTable!U:U,A45)
+COUNTIF(StageTable!W:W,A45)</f>
        <v>1</v>
      </c>
      <c r="C45" t="s">
        <v>64</v>
      </c>
      <c r="D45" t="s">
        <v>70</v>
      </c>
      <c r="E45" t="s">
        <v>410</v>
      </c>
      <c r="F45" t="s">
        <v>456</v>
      </c>
      <c r="G45">
        <v>21</v>
      </c>
      <c r="H45">
        <f t="shared" si="0"/>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COUNTIF(E:E,X45)</f>
        <v>1</v>
      </c>
      <c r="AA45" t="s">
        <v>457</v>
      </c>
      <c r="AB45">
        <f>COUNTIF(F:F,AA45)</f>
        <v>1</v>
      </c>
    </row>
    <row r="46" spans="1:28" x14ac:dyDescent="0.3">
      <c r="A46" t="s">
        <v>313</v>
      </c>
      <c r="B46">
        <f>COUNTIF(StageTable!M:M,A46)
+COUNTIF(StageTable!U:U,A46)
+COUNTIF(StageTable!W:W,A46)</f>
        <v>1</v>
      </c>
      <c r="C46" t="s">
        <v>67</v>
      </c>
      <c r="D46" t="s">
        <v>70</v>
      </c>
      <c r="E46" t="s">
        <v>411</v>
      </c>
      <c r="F46" t="s">
        <v>457</v>
      </c>
      <c r="G46">
        <v>21</v>
      </c>
      <c r="H46">
        <f t="shared" si="0"/>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COUNTIF(E:E,X46)</f>
        <v>1</v>
      </c>
      <c r="AA46" t="s">
        <v>458</v>
      </c>
      <c r="AB46">
        <f>COUNTIF(F:F,AA46)</f>
        <v>1</v>
      </c>
    </row>
    <row r="47" spans="1:28" x14ac:dyDescent="0.3">
      <c r="A47" t="s">
        <v>314</v>
      </c>
      <c r="B47">
        <f>COUNTIF(StageTable!M:M,A47)
+COUNTIF(StageTable!U:U,A47)
+COUNTIF(StageTable!W:W,A47)</f>
        <v>1</v>
      </c>
      <c r="C47" t="s">
        <v>64</v>
      </c>
      <c r="D47" t="s">
        <v>70</v>
      </c>
      <c r="E47" t="s">
        <v>412</v>
      </c>
      <c r="F47" t="s">
        <v>458</v>
      </c>
      <c r="G47">
        <v>19</v>
      </c>
      <c r="H47">
        <f t="shared" si="0"/>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COUNTIF(E:E,X47)</f>
        <v>1</v>
      </c>
      <c r="AA47" t="s">
        <v>459</v>
      </c>
      <c r="AB47">
        <f>COUNTIF(F:F,AA47)</f>
        <v>1</v>
      </c>
    </row>
    <row r="48" spans="1:28" x14ac:dyDescent="0.3">
      <c r="A48" t="s">
        <v>315</v>
      </c>
      <c r="B48">
        <f>COUNTIF(StageTable!M:M,A48)
+COUNTIF(StageTable!U:U,A48)
+COUNTIF(StageTable!W:W,A48)</f>
        <v>1</v>
      </c>
      <c r="C48" t="s">
        <v>67</v>
      </c>
      <c r="D48" t="s">
        <v>70</v>
      </c>
      <c r="E48" t="s">
        <v>413</v>
      </c>
      <c r="F48" t="s">
        <v>459</v>
      </c>
      <c r="G48">
        <v>19</v>
      </c>
      <c r="H48">
        <f t="shared" si="0"/>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COUNTIF(E:E,X48)</f>
        <v>1</v>
      </c>
      <c r="AA48" t="s">
        <v>460</v>
      </c>
      <c r="AB48">
        <f>COUNTIF(F:F,AA48)</f>
        <v>1</v>
      </c>
    </row>
    <row r="49" spans="1:28" x14ac:dyDescent="0.3">
      <c r="A49" t="s">
        <v>316</v>
      </c>
      <c r="B49">
        <f>COUNTIF(StageTable!M:M,A49)
+COUNTIF(StageTable!U:U,A49)
+COUNTIF(StageTable!W:W,A49)</f>
        <v>1</v>
      </c>
      <c r="C49" t="s">
        <v>68</v>
      </c>
      <c r="D49" t="s">
        <v>70</v>
      </c>
      <c r="E49" t="s">
        <v>414</v>
      </c>
      <c r="F49" t="s">
        <v>460</v>
      </c>
      <c r="G49">
        <v>18</v>
      </c>
      <c r="H49">
        <f t="shared" si="0"/>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COUNTIF(E:E,X49)</f>
        <v>1</v>
      </c>
      <c r="AA49" t="s">
        <v>461</v>
      </c>
      <c r="AB49">
        <f>COUNTIF(F:F,AA49)</f>
        <v>1</v>
      </c>
    </row>
    <row r="50" spans="1:28" x14ac:dyDescent="0.3">
      <c r="A50" t="s">
        <v>317</v>
      </c>
      <c r="B50">
        <f>COUNTIF(StageTable!M:M,A50)
+COUNTIF(StageTable!U:U,A50)
+COUNTIF(StageTable!W:W,A50)</f>
        <v>1</v>
      </c>
      <c r="C50" t="s">
        <v>64</v>
      </c>
      <c r="D50" t="s">
        <v>70</v>
      </c>
      <c r="E50" t="s">
        <v>415</v>
      </c>
      <c r="F50" t="s">
        <v>461</v>
      </c>
      <c r="G50">
        <v>17</v>
      </c>
      <c r="H50">
        <f t="shared" si="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COUNTIF(E:E,X50)</f>
        <v>1</v>
      </c>
      <c r="AA50" t="s">
        <v>462</v>
      </c>
      <c r="AB50">
        <f>COUNTIF(F:F,AA50)</f>
        <v>1</v>
      </c>
    </row>
    <row r="51" spans="1:28" x14ac:dyDescent="0.3">
      <c r="A51" t="s">
        <v>30</v>
      </c>
      <c r="B51">
        <f>COUNTIF(StageTable!M:M,A51)
+COUNTIF(StageTable!U:U,A51)
+COUNTIF(StageTable!W:W,A51)</f>
        <v>1</v>
      </c>
      <c r="C51" t="s">
        <v>71</v>
      </c>
      <c r="D51" t="s">
        <v>70</v>
      </c>
      <c r="E51" t="s">
        <v>416</v>
      </c>
      <c r="F51" t="s">
        <v>462</v>
      </c>
      <c r="G51">
        <v>0</v>
      </c>
      <c r="H51">
        <f t="shared" si="0"/>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COUNTIF(E:E,X51)</f>
        <v>2</v>
      </c>
      <c r="AA51" t="s">
        <v>463</v>
      </c>
      <c r="AB51">
        <f>COUNTIF(F:F,AA51)</f>
        <v>1</v>
      </c>
    </row>
    <row r="52" spans="1:28" x14ac:dyDescent="0.3">
      <c r="A52" t="s">
        <v>39</v>
      </c>
      <c r="B52">
        <f>COUNTIF(StageTable!M:M,A52)
+COUNTIF(StageTable!U:U,A52)
+COUNTIF(StageTable!W:W,A52)</f>
        <v>1</v>
      </c>
      <c r="C52" t="s">
        <v>344</v>
      </c>
      <c r="D52" t="s">
        <v>70</v>
      </c>
      <c r="E52" t="s">
        <v>416</v>
      </c>
      <c r="F52" t="s">
        <v>463</v>
      </c>
      <c r="G52">
        <v>0</v>
      </c>
      <c r="H52">
        <f t="shared" si="0"/>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COUNTIF(E:E,X52)</f>
        <v>2</v>
      </c>
      <c r="AA52" t="s">
        <v>464</v>
      </c>
      <c r="AB52">
        <f>COUNTIF(F:F,AA52)</f>
        <v>1</v>
      </c>
    </row>
    <row r="53" spans="1:28" x14ac:dyDescent="0.3">
      <c r="A53" t="s">
        <v>334</v>
      </c>
      <c r="B53">
        <f>COUNTIF(StageTable!M:M,A53)
+COUNTIF(StageTable!U:U,A53)
+COUNTIF(StageTable!W:W,A53)</f>
        <v>1</v>
      </c>
      <c r="C53" t="s">
        <v>69</v>
      </c>
      <c r="D53" t="s">
        <v>70</v>
      </c>
      <c r="E53" t="s">
        <v>51</v>
      </c>
      <c r="F53" t="s">
        <v>464</v>
      </c>
      <c r="G53">
        <v>0</v>
      </c>
      <c r="H53">
        <f t="shared" si="0"/>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COUNTIF(E:E,X53)</f>
        <v>1</v>
      </c>
      <c r="AA53" t="s">
        <v>465</v>
      </c>
      <c r="AB53">
        <f>COUNTIF(F:F,AA53)</f>
        <v>1</v>
      </c>
    </row>
    <row r="54" spans="1:28" x14ac:dyDescent="0.3">
      <c r="A54" t="s">
        <v>336</v>
      </c>
      <c r="B54">
        <f>COUNTIF(StageTable!M:M,A54)
+COUNTIF(StageTable!U:U,A54)
+COUNTIF(StageTable!W:W,A54)</f>
        <v>1</v>
      </c>
      <c r="C54" t="s">
        <v>68</v>
      </c>
      <c r="D54" t="s">
        <v>70</v>
      </c>
      <c r="E54" t="s">
        <v>51</v>
      </c>
      <c r="F54" t="s">
        <v>465</v>
      </c>
      <c r="G54">
        <v>0</v>
      </c>
      <c r="H54">
        <f t="shared" si="0"/>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COUNTIF(E:E,X54)</f>
        <v>1</v>
      </c>
      <c r="AA54" t="s">
        <v>466</v>
      </c>
      <c r="AB54">
        <f>COUNTIF(F:F,AA54)</f>
        <v>1</v>
      </c>
    </row>
    <row r="55" spans="1:28" x14ac:dyDescent="0.3">
      <c r="A55" t="s">
        <v>338</v>
      </c>
      <c r="B55">
        <f>COUNTIF(StageTable!M:M,A55)
+COUNTIF(StageTable!U:U,A55)
+COUNTIF(StageTable!W:W,A55)</f>
        <v>1</v>
      </c>
      <c r="C55" t="s">
        <v>344</v>
      </c>
      <c r="D55" t="s">
        <v>70</v>
      </c>
      <c r="E55" t="s">
        <v>51</v>
      </c>
      <c r="F55" t="s">
        <v>466</v>
      </c>
      <c r="G55">
        <v>0</v>
      </c>
      <c r="H55">
        <f t="shared" si="0"/>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COUNTIF(E:E,X55)</f>
        <v>1</v>
      </c>
      <c r="AA55" t="s">
        <v>537</v>
      </c>
      <c r="AB55">
        <f>COUNTIF(F:F,AA55)</f>
        <v>1</v>
      </c>
    </row>
    <row r="56" spans="1:28" x14ac:dyDescent="0.3">
      <c r="A56" t="s">
        <v>40</v>
      </c>
      <c r="B56">
        <f>COUNTIF(StageTable!M:M,A56)
+COUNTIF(StageTable!U:U,A56)
+COUNTIF(StageTable!W:W,A56)</f>
        <v>1</v>
      </c>
      <c r="C56" t="s">
        <v>64</v>
      </c>
      <c r="D56" t="s">
        <v>65</v>
      </c>
      <c r="E56" t="s">
        <v>51</v>
      </c>
      <c r="F56" t="s">
        <v>614</v>
      </c>
      <c r="G56">
        <v>0</v>
      </c>
      <c r="H56">
        <f t="shared" si="0"/>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COUNTIF(E:E,X56)</f>
        <v>1</v>
      </c>
      <c r="AA56" t="s">
        <v>538</v>
      </c>
      <c r="AB56">
        <f>COUNTIF(F:F,AA56)</f>
        <v>1</v>
      </c>
    </row>
    <row r="57" spans="1:28" x14ac:dyDescent="0.3">
      <c r="A57" t="s">
        <v>41</v>
      </c>
      <c r="B57">
        <f>COUNTIF(StageTable!M:M,A57)
+COUNTIF(StageTable!U:U,A57)
+COUNTIF(StageTable!W:W,A57)</f>
        <v>1</v>
      </c>
      <c r="C57" t="s">
        <v>67</v>
      </c>
      <c r="D57" t="s">
        <v>65</v>
      </c>
      <c r="E57" t="s">
        <v>404</v>
      </c>
      <c r="F57" t="s">
        <v>614</v>
      </c>
      <c r="G57">
        <v>0</v>
      </c>
      <c r="H57">
        <f t="shared" si="0"/>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COUNTIF(E:E,X57)</f>
        <v>1</v>
      </c>
      <c r="AA57" t="s">
        <v>549</v>
      </c>
      <c r="AB57">
        <f>COUNTIF(F:F,AA57)</f>
        <v>1</v>
      </c>
    </row>
    <row r="58" spans="1:28" x14ac:dyDescent="0.3">
      <c r="A58" t="s">
        <v>328</v>
      </c>
      <c r="B58">
        <f>COUNTIF(StageTable!M:M,A58)
+COUNTIF(StageTable!U:U,A58)
+COUNTIF(StageTable!W:W,A58)</f>
        <v>1</v>
      </c>
      <c r="C58" t="s">
        <v>349</v>
      </c>
      <c r="D58" t="s">
        <v>65</v>
      </c>
      <c r="E58" t="s">
        <v>396</v>
      </c>
      <c r="F58" t="s">
        <v>614</v>
      </c>
      <c r="G58">
        <v>0</v>
      </c>
      <c r="H58">
        <f t="shared" si="0"/>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COUNTIF(E:E,X58)</f>
        <v>1</v>
      </c>
      <c r="AA58" t="s">
        <v>539</v>
      </c>
      <c r="AB58">
        <f>COUNTIF(F:F,AA58)</f>
        <v>1</v>
      </c>
    </row>
    <row r="59" spans="1:28" x14ac:dyDescent="0.3">
      <c r="A59" t="s">
        <v>330</v>
      </c>
      <c r="B59">
        <f>COUNTIF(StageTable!M:M,A59)
+COUNTIF(StageTable!U:U,A59)
+COUNTIF(StageTable!W:W,A59)</f>
        <v>1</v>
      </c>
      <c r="C59" t="s">
        <v>350</v>
      </c>
      <c r="D59" t="s">
        <v>65</v>
      </c>
      <c r="E59" t="s">
        <v>385</v>
      </c>
      <c r="F59" t="s">
        <v>614</v>
      </c>
      <c r="G59">
        <v>0</v>
      </c>
      <c r="H59">
        <f t="shared" si="0"/>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COUNTIF(E:E,X59)</f>
        <v>1</v>
      </c>
      <c r="AA59" t="s">
        <v>540</v>
      </c>
      <c r="AB59">
        <f>COUNTIF(F:F,AA59)</f>
        <v>1</v>
      </c>
    </row>
    <row r="60" spans="1:28" x14ac:dyDescent="0.3">
      <c r="A60" t="s">
        <v>332</v>
      </c>
      <c r="B60">
        <f>COUNTIF(StageTable!M:M,A60)
+COUNTIF(StageTable!U:U,A60)
+COUNTIF(StageTable!W:W,A60)</f>
        <v>1</v>
      </c>
      <c r="C60" t="s">
        <v>67</v>
      </c>
      <c r="D60" t="s">
        <v>65</v>
      </c>
      <c r="E60" t="s">
        <v>386</v>
      </c>
      <c r="F60" t="s">
        <v>614</v>
      </c>
      <c r="G60">
        <v>0</v>
      </c>
      <c r="H60">
        <f t="shared" si="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COUNTIF(E:E,X60)</f>
        <v>1</v>
      </c>
      <c r="AA60" t="s">
        <v>541</v>
      </c>
      <c r="AB60">
        <f>COUNTIF(F:F,AA60)</f>
        <v>1</v>
      </c>
    </row>
    <row r="61" spans="1:28" x14ac:dyDescent="0.3">
      <c r="A61" t="s">
        <v>361</v>
      </c>
      <c r="B61">
        <f>COUNTIF(StageTable!M:M,A61)
+COUNTIF(StageTable!U:U,A61)
+COUNTIF(StageTable!W:W,A61)</f>
        <v>1</v>
      </c>
      <c r="C61" t="s">
        <v>532</v>
      </c>
      <c r="D61" t="s">
        <v>70</v>
      </c>
      <c r="E61" t="s">
        <v>51</v>
      </c>
      <c r="F61" t="s">
        <v>74</v>
      </c>
      <c r="G61">
        <v>0</v>
      </c>
      <c r="H61">
        <f t="shared" si="0"/>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COUNTIF(E:E,X61)</f>
        <v>1</v>
      </c>
      <c r="AA61" t="s">
        <v>550</v>
      </c>
      <c r="AB61">
        <f>COUNTIF(F:F,AA61)</f>
        <v>1</v>
      </c>
    </row>
    <row r="62" spans="1:28" x14ac:dyDescent="0.3">
      <c r="A62" t="s">
        <v>533</v>
      </c>
      <c r="B62">
        <f>COUNTIF(StageTable!M:M,A62)
+COUNTIF(StageTable!U:U,A62)
+COUNTIF(StageTable!W:W,A62)</f>
        <v>1</v>
      </c>
      <c r="C62" t="s">
        <v>532</v>
      </c>
      <c r="D62" t="s">
        <v>70</v>
      </c>
      <c r="E62" t="s">
        <v>534</v>
      </c>
      <c r="F62" t="s">
        <v>535</v>
      </c>
      <c r="G62">
        <v>5</v>
      </c>
      <c r="H62">
        <f t="shared" si="0"/>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COUNTIF(E:E,X62)</f>
        <v>1</v>
      </c>
      <c r="AA62" t="s">
        <v>542</v>
      </c>
      <c r="AB62">
        <f>COUNTIF(F:F,AA62)</f>
        <v>1</v>
      </c>
    </row>
    <row r="63" spans="1:28" x14ac:dyDescent="0.3">
      <c r="A63" t="s">
        <v>552</v>
      </c>
      <c r="B63">
        <f>COUNTIF(StageTable!M:M,A63)
+COUNTIF(StageTable!U:U,A63)
+COUNTIF(StageTable!W:W,A63)</f>
        <v>1</v>
      </c>
      <c r="C63" t="s">
        <v>530</v>
      </c>
      <c r="D63" t="s">
        <v>70</v>
      </c>
      <c r="E63" t="s">
        <v>480</v>
      </c>
      <c r="F63" t="s">
        <v>538</v>
      </c>
      <c r="H63">
        <f t="shared" si="0"/>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COUNTIF(E:E,X63)</f>
        <v>1</v>
      </c>
      <c r="AA63" t="s">
        <v>543</v>
      </c>
      <c r="AB63">
        <f>COUNTIF(F:F,AA63)</f>
        <v>1</v>
      </c>
    </row>
    <row r="64" spans="1:28" x14ac:dyDescent="0.3">
      <c r="A64" t="s">
        <v>563</v>
      </c>
      <c r="B64">
        <f>COUNTIF(StageTable!M:M,A64)
+COUNTIF(StageTable!U:U,A64)
+COUNTIF(StageTable!W:W,A64)</f>
        <v>1</v>
      </c>
      <c r="C64" t="s">
        <v>529</v>
      </c>
      <c r="D64" t="s">
        <v>70</v>
      </c>
      <c r="E64" t="s">
        <v>564</v>
      </c>
      <c r="F64" t="s">
        <v>565</v>
      </c>
      <c r="H64">
        <f t="shared" si="0"/>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COUNTIF(E:E,X64)</f>
        <v>1</v>
      </c>
      <c r="AA64" t="s">
        <v>544</v>
      </c>
      <c r="AB64">
        <f>COUNTIF(F:F,AA64)</f>
        <v>1</v>
      </c>
    </row>
    <row r="65" spans="1:28" x14ac:dyDescent="0.3">
      <c r="A65" t="s">
        <v>553</v>
      </c>
      <c r="B65">
        <f>COUNTIF(StageTable!M:M,A65)
+COUNTIF(StageTable!U:U,A65)
+COUNTIF(StageTable!W:W,A65)</f>
        <v>1</v>
      </c>
      <c r="C65" t="s">
        <v>531</v>
      </c>
      <c r="D65" t="s">
        <v>70</v>
      </c>
      <c r="E65" t="s">
        <v>481</v>
      </c>
      <c r="F65" t="s">
        <v>539</v>
      </c>
      <c r="H65">
        <f t="shared" si="0"/>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COUNTIF(E:E,X65)</f>
        <v>1</v>
      </c>
      <c r="AA65" t="s">
        <v>545</v>
      </c>
      <c r="AB65">
        <f>COUNTIF(F:F,AA65)</f>
        <v>1</v>
      </c>
    </row>
    <row r="66" spans="1:28" x14ac:dyDescent="0.3">
      <c r="A66" t="s">
        <v>554</v>
      </c>
      <c r="B66">
        <f>COUNTIF(StageTable!M:M,A66)
+COUNTIF(StageTable!U:U,A66)
+COUNTIF(StageTable!W:W,A66)</f>
        <v>1</v>
      </c>
      <c r="C66" t="s">
        <v>529</v>
      </c>
      <c r="D66" t="s">
        <v>70</v>
      </c>
      <c r="E66" t="s">
        <v>482</v>
      </c>
      <c r="F66" t="s">
        <v>540</v>
      </c>
      <c r="H66">
        <f t="shared" si="0"/>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COUNTIF(E:E,X66)</f>
        <v>1</v>
      </c>
      <c r="AA66" t="s">
        <v>730</v>
      </c>
      <c r="AB66">
        <f>COUNTIF(F:F,AA66)</f>
        <v>1</v>
      </c>
    </row>
    <row r="67" spans="1:28" x14ac:dyDescent="0.3">
      <c r="A67" t="s">
        <v>555</v>
      </c>
      <c r="B67">
        <f>COUNTIF(StageTable!M:M,A67)
+COUNTIF(StageTable!U:U,A67)
+COUNTIF(StageTable!W:W,A67)</f>
        <v>1</v>
      </c>
      <c r="C67" t="s">
        <v>529</v>
      </c>
      <c r="D67" t="s">
        <v>70</v>
      </c>
      <c r="E67" t="s">
        <v>483</v>
      </c>
      <c r="F67" t="s">
        <v>541</v>
      </c>
      <c r="H67">
        <f t="shared" ref="H67:H130" si="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COUNTIF(E:E,X67)</f>
        <v>1</v>
      </c>
      <c r="AA67" t="s">
        <v>551</v>
      </c>
      <c r="AB67">
        <f>COUNTIF(F:F,AA67)</f>
        <v>1</v>
      </c>
    </row>
    <row r="68" spans="1:28" x14ac:dyDescent="0.3">
      <c r="A68" t="s">
        <v>566</v>
      </c>
      <c r="B68">
        <f>COUNTIF(StageTable!M:M,A68)
+COUNTIF(StageTable!U:U,A68)
+COUNTIF(StageTable!W:W,A68)</f>
        <v>1</v>
      </c>
      <c r="C68" t="s">
        <v>531</v>
      </c>
      <c r="D68" t="s">
        <v>70</v>
      </c>
      <c r="E68" t="s">
        <v>567</v>
      </c>
      <c r="F68" t="s">
        <v>568</v>
      </c>
      <c r="H68">
        <f t="shared" si="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COUNTIF(E:E,X68)</f>
        <v>1</v>
      </c>
      <c r="AA68" t="s">
        <v>547</v>
      </c>
      <c r="AB68">
        <f>COUNTIF(F:F,AA68)</f>
        <v>1</v>
      </c>
    </row>
    <row r="69" spans="1:28" x14ac:dyDescent="0.3">
      <c r="A69" t="s">
        <v>556</v>
      </c>
      <c r="B69">
        <f>COUNTIF(StageTable!M:M,A69)
+COUNTIF(StageTable!U:U,A69)
+COUNTIF(StageTable!W:W,A69)</f>
        <v>1</v>
      </c>
      <c r="C69" t="s">
        <v>530</v>
      </c>
      <c r="D69" t="s">
        <v>70</v>
      </c>
      <c r="E69" t="s">
        <v>484</v>
      </c>
      <c r="F69" t="s">
        <v>542</v>
      </c>
      <c r="H69">
        <f t="shared" si="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COUNTIF(E:E,X69)</f>
        <v>1</v>
      </c>
      <c r="AA69" t="s">
        <v>548</v>
      </c>
      <c r="AB69">
        <f>COUNTIF(F:F,AA69)</f>
        <v>1</v>
      </c>
    </row>
    <row r="70" spans="1:28" x14ac:dyDescent="0.3">
      <c r="A70" t="s">
        <v>557</v>
      </c>
      <c r="B70">
        <f>COUNTIF(StageTable!M:M,A70)
+COUNTIF(StageTable!U:U,A70)
+COUNTIF(StageTable!W:W,A70)</f>
        <v>1</v>
      </c>
      <c r="C70" t="s">
        <v>531</v>
      </c>
      <c r="D70" t="s">
        <v>70</v>
      </c>
      <c r="E70" t="s">
        <v>485</v>
      </c>
      <c r="F70" t="s">
        <v>543</v>
      </c>
      <c r="H70">
        <f t="shared" si="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COUNTIF(E:E,X70)</f>
        <v>1</v>
      </c>
      <c r="AA70" t="s">
        <v>621</v>
      </c>
      <c r="AB70">
        <f>COUNTIF(F:F,AA70)</f>
        <v>1</v>
      </c>
    </row>
    <row r="71" spans="1:28" x14ac:dyDescent="0.3">
      <c r="A71" t="s">
        <v>558</v>
      </c>
      <c r="B71">
        <f>COUNTIF(StageTable!M:M,A71)
+COUNTIF(StageTable!U:U,A71)
+COUNTIF(StageTable!W:W,A71)</f>
        <v>1</v>
      </c>
      <c r="C71" t="s">
        <v>530</v>
      </c>
      <c r="D71" t="s">
        <v>70</v>
      </c>
      <c r="E71" t="s">
        <v>486</v>
      </c>
      <c r="F71" t="s">
        <v>544</v>
      </c>
      <c r="H71">
        <f t="shared" si="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COUNTIF(E:E,X71)</f>
        <v>1</v>
      </c>
      <c r="AA71" t="s">
        <v>680</v>
      </c>
      <c r="AB71">
        <f>COUNTIF(F:F,AA71)</f>
        <v>1</v>
      </c>
    </row>
    <row r="72" spans="1:28" x14ac:dyDescent="0.3">
      <c r="A72" t="s">
        <v>559</v>
      </c>
      <c r="B72">
        <f>COUNTIF(StageTable!M:M,A72)
+COUNTIF(StageTable!U:U,A72)
+COUNTIF(StageTable!W:W,A72)</f>
        <v>1</v>
      </c>
      <c r="C72" t="s">
        <v>531</v>
      </c>
      <c r="D72" t="s">
        <v>70</v>
      </c>
      <c r="E72" t="s">
        <v>487</v>
      </c>
      <c r="F72" t="s">
        <v>545</v>
      </c>
      <c r="H72">
        <f t="shared" si="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COUNTIF(E:E,X72)</f>
        <v>1</v>
      </c>
      <c r="AA72" t="s">
        <v>622</v>
      </c>
      <c r="AB72">
        <f>COUNTIF(F:F,AA72)</f>
        <v>1</v>
      </c>
    </row>
    <row r="73" spans="1:28" x14ac:dyDescent="0.3">
      <c r="A73" t="s">
        <v>560</v>
      </c>
      <c r="B73">
        <f>COUNTIF(StageTable!M:M,A73)
+COUNTIF(StageTable!U:U,A73)
+COUNTIF(StageTable!W:W,A73)</f>
        <v>1</v>
      </c>
      <c r="C73" t="s">
        <v>530</v>
      </c>
      <c r="D73" t="s">
        <v>70</v>
      </c>
      <c r="E73" t="s">
        <v>488</v>
      </c>
      <c r="F73" t="s">
        <v>546</v>
      </c>
      <c r="H73">
        <f t="shared" si="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COUNTIF(E:E,X73)</f>
        <v>1</v>
      </c>
      <c r="AA73" t="s">
        <v>623</v>
      </c>
      <c r="AB73">
        <f>COUNTIF(F:F,AA73)</f>
        <v>1</v>
      </c>
    </row>
    <row r="74" spans="1:28" x14ac:dyDescent="0.3">
      <c r="A74" t="s">
        <v>569</v>
      </c>
      <c r="B74">
        <f>COUNTIF(StageTable!M:M,A74)
+COUNTIF(StageTable!U:U,A74)
+COUNTIF(StageTable!W:W,A74)</f>
        <v>1</v>
      </c>
      <c r="C74" t="s">
        <v>531</v>
      </c>
      <c r="D74" t="s">
        <v>70</v>
      </c>
      <c r="E74" t="s">
        <v>570</v>
      </c>
      <c r="F74" t="s">
        <v>571</v>
      </c>
      <c r="H74">
        <f t="shared" si="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COUNTIF(E:E,X74)</f>
        <v>1</v>
      </c>
      <c r="AA74" t="s">
        <v>624</v>
      </c>
      <c r="AB74">
        <f>COUNTIF(F:F,AA74)</f>
        <v>1</v>
      </c>
    </row>
    <row r="75" spans="1:28" x14ac:dyDescent="0.3">
      <c r="A75" t="s">
        <v>561</v>
      </c>
      <c r="B75">
        <f>COUNTIF(StageTable!M:M,A75)
+COUNTIF(StageTable!U:U,A75)
+COUNTIF(StageTable!W:W,A75)</f>
        <v>1</v>
      </c>
      <c r="C75" t="s">
        <v>529</v>
      </c>
      <c r="D75" t="s">
        <v>70</v>
      </c>
      <c r="E75" t="s">
        <v>490</v>
      </c>
      <c r="F75" t="s">
        <v>547</v>
      </c>
      <c r="H75">
        <f t="shared" si="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COUNTIF(E:E,X75)</f>
        <v>1</v>
      </c>
      <c r="AA75" t="s">
        <v>625</v>
      </c>
      <c r="AB75">
        <f>COUNTIF(F:F,AA75)</f>
        <v>1</v>
      </c>
    </row>
    <row r="76" spans="1:28" x14ac:dyDescent="0.3">
      <c r="A76" t="s">
        <v>562</v>
      </c>
      <c r="B76">
        <f>COUNTIF(StageTable!M:M,A76)
+COUNTIF(StageTable!U:U,A76)
+COUNTIF(StageTable!W:W,A76)</f>
        <v>1</v>
      </c>
      <c r="C76" t="s">
        <v>530</v>
      </c>
      <c r="D76" t="s">
        <v>70</v>
      </c>
      <c r="E76" t="s">
        <v>491</v>
      </c>
      <c r="F76" t="s">
        <v>548</v>
      </c>
      <c r="H76">
        <f t="shared" si="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COUNTIF(E:E,X76)</f>
        <v>1</v>
      </c>
      <c r="AA76" t="s">
        <v>626</v>
      </c>
      <c r="AB76">
        <f>COUNTIF(F:F,AA76)</f>
        <v>1</v>
      </c>
    </row>
    <row r="77" spans="1:28" x14ac:dyDescent="0.3">
      <c r="A77" t="s">
        <v>649</v>
      </c>
      <c r="B77">
        <f>COUNTIF(StageTable!M:M,A77)
+COUNTIF(StageTable!U:U,A77)
+COUNTIF(StageTable!W:W,A77)</f>
        <v>1</v>
      </c>
      <c r="C77" t="s">
        <v>529</v>
      </c>
      <c r="D77" t="s">
        <v>65</v>
      </c>
      <c r="E77" t="s">
        <v>492</v>
      </c>
      <c r="F77" t="s">
        <v>621</v>
      </c>
      <c r="H77">
        <f t="shared" si="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COUNTIF(E:E,X77)</f>
        <v>1</v>
      </c>
      <c r="AA77" t="s">
        <v>685</v>
      </c>
      <c r="AB77">
        <f>COUNTIF(F:F,AA77)</f>
        <v>1</v>
      </c>
    </row>
    <row r="78" spans="1:28" x14ac:dyDescent="0.3">
      <c r="A78" t="s">
        <v>678</v>
      </c>
      <c r="B78">
        <f>COUNTIF(StageTable!M:M,A78)
+COUNTIF(StageTable!U:U,A78)
+COUNTIF(StageTable!W:W,A78)</f>
        <v>1</v>
      </c>
      <c r="C78" t="s">
        <v>531</v>
      </c>
      <c r="D78" t="s">
        <v>65</v>
      </c>
      <c r="E78" t="s">
        <v>679</v>
      </c>
      <c r="F78" t="s">
        <v>681</v>
      </c>
      <c r="H78">
        <f t="shared" si="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COUNTIF(E:E,X78)</f>
        <v>2</v>
      </c>
      <c r="AA78" t="s">
        <v>627</v>
      </c>
      <c r="AB78">
        <f>COUNTIF(F:F,AA78)</f>
        <v>1</v>
      </c>
    </row>
    <row r="79" spans="1:28" x14ac:dyDescent="0.3">
      <c r="A79" t="s">
        <v>650</v>
      </c>
      <c r="B79">
        <f>COUNTIF(StageTable!M:M,A79)
+COUNTIF(StageTable!U:U,A79)
+COUNTIF(StageTable!W:W,A79)</f>
        <v>1</v>
      </c>
      <c r="C79" t="s">
        <v>529</v>
      </c>
      <c r="D79" t="s">
        <v>65</v>
      </c>
      <c r="E79" t="s">
        <v>493</v>
      </c>
      <c r="F79" t="s">
        <v>622</v>
      </c>
      <c r="H79">
        <f t="shared" si="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COUNTIF(E:E,X79)</f>
        <v>1</v>
      </c>
      <c r="AA79" t="s">
        <v>628</v>
      </c>
      <c r="AB79">
        <f>COUNTIF(F:F,AA79)</f>
        <v>1</v>
      </c>
    </row>
    <row r="80" spans="1:28" x14ac:dyDescent="0.3">
      <c r="A80" t="s">
        <v>651</v>
      </c>
      <c r="B80">
        <f>COUNTIF(StageTable!M:M,A80)
+COUNTIF(StageTable!U:U,A80)
+COUNTIF(StageTable!W:W,A80)</f>
        <v>1</v>
      </c>
      <c r="C80" t="s">
        <v>530</v>
      </c>
      <c r="D80" t="s">
        <v>70</v>
      </c>
      <c r="E80" t="s">
        <v>494</v>
      </c>
      <c r="F80" t="s">
        <v>623</v>
      </c>
      <c r="H80">
        <f t="shared" si="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COUNTIF(E:E,X80)</f>
        <v>1</v>
      </c>
      <c r="AA80" t="s">
        <v>629</v>
      </c>
      <c r="AB80">
        <f>COUNTIF(F:F,AA80)</f>
        <v>1</v>
      </c>
    </row>
    <row r="81" spans="1:28" x14ac:dyDescent="0.3">
      <c r="A81" t="s">
        <v>652</v>
      </c>
      <c r="B81">
        <f>COUNTIF(StageTable!M:M,A81)
+COUNTIF(StageTable!U:U,A81)
+COUNTIF(StageTable!W:W,A81)</f>
        <v>1</v>
      </c>
      <c r="C81" t="s">
        <v>529</v>
      </c>
      <c r="D81" t="s">
        <v>70</v>
      </c>
      <c r="E81" t="s">
        <v>619</v>
      </c>
      <c r="F81" t="s">
        <v>624</v>
      </c>
      <c r="H81">
        <f t="shared" si="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COUNTIF(E:E,X81)</f>
        <v>1</v>
      </c>
      <c r="AA81" t="s">
        <v>630</v>
      </c>
      <c r="AB81">
        <f>COUNTIF(F:F,AA81)</f>
        <v>1</v>
      </c>
    </row>
    <row r="82" spans="1:28" x14ac:dyDescent="0.3">
      <c r="A82" t="s">
        <v>653</v>
      </c>
      <c r="B82">
        <f>COUNTIF(StageTable!M:M,A82)
+COUNTIF(StageTable!U:U,A82)
+COUNTIF(StageTable!W:W,A82)</f>
        <v>1</v>
      </c>
      <c r="C82" t="s">
        <v>531</v>
      </c>
      <c r="D82" t="s">
        <v>70</v>
      </c>
      <c r="E82" t="s">
        <v>495</v>
      </c>
      <c r="F82" t="s">
        <v>625</v>
      </c>
      <c r="H82">
        <f t="shared" si="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COUNTIF(E:E,X82)</f>
        <v>1</v>
      </c>
      <c r="AA82" t="s">
        <v>631</v>
      </c>
      <c r="AB82">
        <f>COUNTIF(F:F,AA82)</f>
        <v>1</v>
      </c>
    </row>
    <row r="83" spans="1:28" x14ac:dyDescent="0.3">
      <c r="A83" t="s">
        <v>654</v>
      </c>
      <c r="B83">
        <f>COUNTIF(StageTable!M:M,A83)
+COUNTIF(StageTable!U:U,A83)
+COUNTIF(StageTable!W:W,A83)</f>
        <v>1</v>
      </c>
      <c r="C83" t="s">
        <v>529</v>
      </c>
      <c r="D83" t="s">
        <v>70</v>
      </c>
      <c r="E83" t="s">
        <v>496</v>
      </c>
      <c r="F83" t="s">
        <v>626</v>
      </c>
      <c r="H83">
        <f t="shared" si="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COUNTIF(E:E,X83)</f>
        <v>1</v>
      </c>
      <c r="AA83" t="s">
        <v>632</v>
      </c>
      <c r="AB83">
        <f>COUNTIF(F:F,AA83)</f>
        <v>1</v>
      </c>
    </row>
    <row r="84" spans="1:28" x14ac:dyDescent="0.3">
      <c r="A84" t="s">
        <v>683</v>
      </c>
      <c r="B84">
        <f>COUNTIF(StageTable!M:M,A84)
+COUNTIF(StageTable!U:U,A84)
+COUNTIF(StageTable!W:W,A84)</f>
        <v>1</v>
      </c>
      <c r="C84" t="s">
        <v>531</v>
      </c>
      <c r="D84" t="s">
        <v>70</v>
      </c>
      <c r="E84" t="s">
        <v>684</v>
      </c>
      <c r="F84" t="s">
        <v>686</v>
      </c>
      <c r="H84">
        <f t="shared" si="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COUNTIF(E:E,X84)</f>
        <v>1</v>
      </c>
      <c r="AA84" t="s">
        <v>633</v>
      </c>
      <c r="AB84">
        <f>COUNTIF(F:F,AA84)</f>
        <v>1</v>
      </c>
    </row>
    <row r="85" spans="1:28" x14ac:dyDescent="0.3">
      <c r="A85" t="s">
        <v>655</v>
      </c>
      <c r="B85">
        <f>COUNTIF(StageTable!M:M,A85)
+COUNTIF(StageTable!U:U,A85)
+COUNTIF(StageTable!W:W,A85)</f>
        <v>1</v>
      </c>
      <c r="C85" t="s">
        <v>529</v>
      </c>
      <c r="D85" t="s">
        <v>70</v>
      </c>
      <c r="E85" t="s">
        <v>497</v>
      </c>
      <c r="F85" t="s">
        <v>627</v>
      </c>
      <c r="H85">
        <f t="shared" si="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COUNTIF(E:E,X85)</f>
        <v>1</v>
      </c>
      <c r="AA85" t="s">
        <v>690</v>
      </c>
      <c r="AB85">
        <f>COUNTIF(F:F,AA85)</f>
        <v>1</v>
      </c>
    </row>
    <row r="86" spans="1:28" x14ac:dyDescent="0.3">
      <c r="A86" t="s">
        <v>656</v>
      </c>
      <c r="B86">
        <f>COUNTIF(StageTable!M:M,A86)
+COUNTIF(StageTable!U:U,A86)
+COUNTIF(StageTable!W:W,A86)</f>
        <v>1</v>
      </c>
      <c r="C86" t="s">
        <v>530</v>
      </c>
      <c r="D86" t="s">
        <v>70</v>
      </c>
      <c r="E86" t="s">
        <v>498</v>
      </c>
      <c r="F86" t="s">
        <v>628</v>
      </c>
      <c r="H86">
        <f t="shared" si="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COUNTIF(E:E,X86)</f>
        <v>1</v>
      </c>
      <c r="AA86" t="s">
        <v>634</v>
      </c>
      <c r="AB86">
        <f>COUNTIF(F:F,AA86)</f>
        <v>1</v>
      </c>
    </row>
    <row r="87" spans="1:28" x14ac:dyDescent="0.3">
      <c r="A87" t="s">
        <v>657</v>
      </c>
      <c r="B87">
        <f>COUNTIF(StageTable!M:M,A87)
+COUNTIF(StageTable!U:U,A87)
+COUNTIF(StageTable!W:W,A87)</f>
        <v>1</v>
      </c>
      <c r="C87" t="s">
        <v>531</v>
      </c>
      <c r="D87" t="s">
        <v>70</v>
      </c>
      <c r="E87" t="s">
        <v>620</v>
      </c>
      <c r="F87" t="s">
        <v>629</v>
      </c>
      <c r="H87">
        <f t="shared" si="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COUNTIF(E:E,X87)</f>
        <v>1</v>
      </c>
      <c r="AA87" t="s">
        <v>695</v>
      </c>
      <c r="AB87">
        <f>COUNTIF(F:F,AA87)</f>
        <v>1</v>
      </c>
    </row>
    <row r="88" spans="1:28" x14ac:dyDescent="0.3">
      <c r="A88" t="s">
        <v>658</v>
      </c>
      <c r="B88">
        <f>COUNTIF(StageTable!M:M,A88)
+COUNTIF(StageTable!U:U,A88)
+COUNTIF(StageTable!W:W,A88)</f>
        <v>1</v>
      </c>
      <c r="C88" t="s">
        <v>530</v>
      </c>
      <c r="D88" t="s">
        <v>70</v>
      </c>
      <c r="E88" t="s">
        <v>499</v>
      </c>
      <c r="F88" t="s">
        <v>630</v>
      </c>
      <c r="H88">
        <f t="shared" si="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COUNTIF(E:E,X88)</f>
        <v>1</v>
      </c>
      <c r="AA88" t="s">
        <v>635</v>
      </c>
      <c r="AB88">
        <f>COUNTIF(F:F,AA88)</f>
        <v>1</v>
      </c>
    </row>
    <row r="89" spans="1:28" x14ac:dyDescent="0.3">
      <c r="A89" t="s">
        <v>659</v>
      </c>
      <c r="B89">
        <f>COUNTIF(StageTable!M:M,A89)
+COUNTIF(StageTable!U:U,A89)
+COUNTIF(StageTable!W:W,A89)</f>
        <v>1</v>
      </c>
      <c r="C89" t="s">
        <v>531</v>
      </c>
      <c r="D89" t="s">
        <v>70</v>
      </c>
      <c r="E89" t="s">
        <v>500</v>
      </c>
      <c r="F89" t="s">
        <v>631</v>
      </c>
      <c r="H89">
        <f t="shared" si="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COUNTIF(E:E,X89)</f>
        <v>1</v>
      </c>
      <c r="AA89" t="s">
        <v>636</v>
      </c>
      <c r="AB89">
        <f>COUNTIF(F:F,AA89)</f>
        <v>1</v>
      </c>
    </row>
    <row r="90" spans="1:28" x14ac:dyDescent="0.3">
      <c r="A90" t="s">
        <v>660</v>
      </c>
      <c r="B90">
        <f>COUNTIF(StageTable!M:M,A90)
+COUNTIF(StageTable!U:U,A90)
+COUNTIF(StageTable!W:W,A90)</f>
        <v>1</v>
      </c>
      <c r="C90" t="s">
        <v>530</v>
      </c>
      <c r="D90" t="s">
        <v>70</v>
      </c>
      <c r="E90" t="s">
        <v>501</v>
      </c>
      <c r="F90" t="s">
        <v>632</v>
      </c>
      <c r="H90">
        <f t="shared" si="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COUNTIF(E:E,X90)</f>
        <v>2</v>
      </c>
      <c r="AA90" t="s">
        <v>637</v>
      </c>
      <c r="AB90">
        <f>COUNTIF(F:F,AA90)</f>
        <v>1</v>
      </c>
    </row>
    <row r="91" spans="1:28" x14ac:dyDescent="0.3">
      <c r="A91" t="s">
        <v>661</v>
      </c>
      <c r="B91">
        <f>COUNTIF(StageTable!M:M,A91)
+COUNTIF(StageTable!U:U,A91)
+COUNTIF(StageTable!W:W,A91)</f>
        <v>1</v>
      </c>
      <c r="C91" t="s">
        <v>526</v>
      </c>
      <c r="D91" t="s">
        <v>70</v>
      </c>
      <c r="E91" t="s">
        <v>502</v>
      </c>
      <c r="F91" t="s">
        <v>633</v>
      </c>
      <c r="H91">
        <f t="shared" si="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COUNTIF(E:E,X91)</f>
        <v>1</v>
      </c>
      <c r="AA91" t="s">
        <v>700</v>
      </c>
      <c r="AB91">
        <f>COUNTIF(F:F,AA91)</f>
        <v>1</v>
      </c>
    </row>
    <row r="92" spans="1:28" x14ac:dyDescent="0.3">
      <c r="A92" t="s">
        <v>688</v>
      </c>
      <c r="B92">
        <f>COUNTIF(StageTable!M:M,A92)
+COUNTIF(StageTable!U:U,A92)
+COUNTIF(StageTable!W:W,A92)</f>
        <v>1</v>
      </c>
      <c r="C92" t="s">
        <v>716</v>
      </c>
      <c r="D92" t="s">
        <v>70</v>
      </c>
      <c r="E92" t="s">
        <v>689</v>
      </c>
      <c r="F92" t="s">
        <v>691</v>
      </c>
      <c r="H92">
        <f t="shared" si="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COUNTIF(E:E,X92)</f>
        <v>1</v>
      </c>
      <c r="AA92" t="s">
        <v>638</v>
      </c>
      <c r="AB92">
        <f>COUNTIF(F:F,AA92)</f>
        <v>1</v>
      </c>
    </row>
    <row r="93" spans="1:28" x14ac:dyDescent="0.3">
      <c r="A93" t="s">
        <v>662</v>
      </c>
      <c r="B93">
        <f>COUNTIF(StageTable!M:M,A93)
+COUNTIF(StageTable!U:U,A93)
+COUNTIF(StageTable!W:W,A93)</f>
        <v>1</v>
      </c>
      <c r="C93" t="s">
        <v>734</v>
      </c>
      <c r="D93" t="s">
        <v>70</v>
      </c>
      <c r="E93" t="s">
        <v>503</v>
      </c>
      <c r="F93" t="s">
        <v>634</v>
      </c>
      <c r="H93">
        <f t="shared" si="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COUNTIF(E:E,X93)</f>
        <v>1</v>
      </c>
      <c r="AA93" t="s">
        <v>639</v>
      </c>
      <c r="AB93">
        <f>COUNTIF(F:F,AA93)</f>
        <v>1</v>
      </c>
    </row>
    <row r="94" spans="1:28" x14ac:dyDescent="0.3">
      <c r="A94" t="s">
        <v>693</v>
      </c>
      <c r="B94">
        <f>COUNTIF(StageTable!M:M,A94)
+COUNTIF(StageTable!U:U,A94)
+COUNTIF(StageTable!W:W,A94)</f>
        <v>1</v>
      </c>
      <c r="C94" t="s">
        <v>735</v>
      </c>
      <c r="D94" t="s">
        <v>70</v>
      </c>
      <c r="E94" t="s">
        <v>694</v>
      </c>
      <c r="F94" t="s">
        <v>696</v>
      </c>
      <c r="H94">
        <f t="shared" si="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COUNTIF(E:E,X94)</f>
        <v>1</v>
      </c>
      <c r="AA94" t="s">
        <v>640</v>
      </c>
      <c r="AB94">
        <f>COUNTIF(F:F,AA94)</f>
        <v>1</v>
      </c>
    </row>
    <row r="95" spans="1:28" x14ac:dyDescent="0.3">
      <c r="A95" t="s">
        <v>663</v>
      </c>
      <c r="B95">
        <f>COUNTIF(StageTable!M:M,A95)
+COUNTIF(StageTable!U:U,A95)
+COUNTIF(StageTable!W:W,A95)</f>
        <v>1</v>
      </c>
      <c r="C95" t="s">
        <v>735</v>
      </c>
      <c r="D95" t="s">
        <v>70</v>
      </c>
      <c r="E95" t="s">
        <v>504</v>
      </c>
      <c r="F95" t="s">
        <v>635</v>
      </c>
      <c r="H95">
        <f t="shared" si="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COUNTIF(E:E,X95)</f>
        <v>1</v>
      </c>
      <c r="AA95" t="s">
        <v>641</v>
      </c>
      <c r="AB95">
        <f>COUNTIF(F:F,AA95)</f>
        <v>1</v>
      </c>
    </row>
    <row r="96" spans="1:28" x14ac:dyDescent="0.3">
      <c r="A96" t="s">
        <v>664</v>
      </c>
      <c r="B96">
        <f>COUNTIF(StageTable!M:M,A96)
+COUNTIF(StageTable!U:U,A96)
+COUNTIF(StageTable!W:W,A96)</f>
        <v>1</v>
      </c>
      <c r="C96" t="s">
        <v>736</v>
      </c>
      <c r="D96" t="s">
        <v>70</v>
      </c>
      <c r="E96" t="s">
        <v>505</v>
      </c>
      <c r="F96" t="s">
        <v>636</v>
      </c>
      <c r="H96">
        <f t="shared" si="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COUNTIF(E:E,X96)</f>
        <v>1</v>
      </c>
      <c r="AA96" t="s">
        <v>705</v>
      </c>
      <c r="AB96">
        <f>COUNTIF(F:F,AA96)</f>
        <v>1</v>
      </c>
    </row>
    <row r="97" spans="1:28" x14ac:dyDescent="0.3">
      <c r="A97" t="s">
        <v>665</v>
      </c>
      <c r="B97">
        <f>COUNTIF(StageTable!M:M,A97)
+COUNTIF(StageTable!U:U,A97)
+COUNTIF(StageTable!W:W,A97)</f>
        <v>1</v>
      </c>
      <c r="C97" t="s">
        <v>734</v>
      </c>
      <c r="D97" t="s">
        <v>70</v>
      </c>
      <c r="E97" t="s">
        <v>506</v>
      </c>
      <c r="F97" t="s">
        <v>637</v>
      </c>
      <c r="H97">
        <f t="shared" si="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COUNTIF(E:E,X97)</f>
        <v>1</v>
      </c>
      <c r="AA97" t="s">
        <v>642</v>
      </c>
      <c r="AB97">
        <f>COUNTIF(F:F,AA97)</f>
        <v>1</v>
      </c>
    </row>
    <row r="98" spans="1:28" x14ac:dyDescent="0.3">
      <c r="A98" t="s">
        <v>698</v>
      </c>
      <c r="B98">
        <f>COUNTIF(StageTable!M:M,A98)
+COUNTIF(StageTable!U:U,A98)
+COUNTIF(StageTable!W:W,A98)</f>
        <v>1</v>
      </c>
      <c r="C98" t="s">
        <v>717</v>
      </c>
      <c r="D98" t="s">
        <v>70</v>
      </c>
      <c r="E98" t="s">
        <v>699</v>
      </c>
      <c r="F98" t="s">
        <v>701</v>
      </c>
      <c r="H98">
        <f t="shared" si="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COUNTIF(E:E,X98)</f>
        <v>1</v>
      </c>
      <c r="AA98" t="s">
        <v>643</v>
      </c>
      <c r="AB98">
        <f>COUNTIF(F:F,AA98)</f>
        <v>1</v>
      </c>
    </row>
    <row r="99" spans="1:28" x14ac:dyDescent="0.3">
      <c r="A99" t="s">
        <v>666</v>
      </c>
      <c r="B99">
        <f>COUNTIF(StageTable!M:M,A99)
+COUNTIF(StageTable!U:U,A99)
+COUNTIF(StageTable!W:W,A99)</f>
        <v>1</v>
      </c>
      <c r="C99" t="s">
        <v>526</v>
      </c>
      <c r="D99" t="s">
        <v>70</v>
      </c>
      <c r="E99" t="s">
        <v>507</v>
      </c>
      <c r="F99" t="s">
        <v>638</v>
      </c>
      <c r="H99">
        <f t="shared" si="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COUNTIF(E:E,X99)</f>
        <v>1</v>
      </c>
      <c r="AA99" t="s">
        <v>644</v>
      </c>
      <c r="AB99">
        <f>COUNTIF(F:F,AA99)</f>
        <v>1</v>
      </c>
    </row>
    <row r="100" spans="1:28" x14ac:dyDescent="0.3">
      <c r="A100" t="s">
        <v>667</v>
      </c>
      <c r="B100">
        <f>COUNTIF(StageTable!M:M,A100)
+COUNTIF(StageTable!U:U,A100)
+COUNTIF(StageTable!W:W,A100)</f>
        <v>1</v>
      </c>
      <c r="C100" t="s">
        <v>736</v>
      </c>
      <c r="D100" t="s">
        <v>70</v>
      </c>
      <c r="E100" t="s">
        <v>508</v>
      </c>
      <c r="F100" t="s">
        <v>639</v>
      </c>
      <c r="H100">
        <f t="shared" si="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COUNTIF(E:E,X100)</f>
        <v>1</v>
      </c>
      <c r="AA100" t="s">
        <v>645</v>
      </c>
      <c r="AB100">
        <f>COUNTIF(F:F,AA100)</f>
        <v>1</v>
      </c>
    </row>
    <row r="101" spans="1:28" x14ac:dyDescent="0.3">
      <c r="A101" t="s">
        <v>668</v>
      </c>
      <c r="B101">
        <f>COUNTIF(StageTable!M:M,A101)
+COUNTIF(StageTable!U:U,A101)
+COUNTIF(StageTable!W:W,A101)</f>
        <v>1</v>
      </c>
      <c r="C101" t="s">
        <v>734</v>
      </c>
      <c r="D101" t="s">
        <v>70</v>
      </c>
      <c r="E101" t="s">
        <v>509</v>
      </c>
      <c r="F101" t="s">
        <v>640</v>
      </c>
      <c r="H101">
        <f t="shared" si="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COUNTIF(E:E,X101)</f>
        <v>1</v>
      </c>
      <c r="AA101" t="s">
        <v>646</v>
      </c>
      <c r="AB101">
        <f>COUNTIF(F:F,AA101)</f>
        <v>1</v>
      </c>
    </row>
    <row r="102" spans="1:28" x14ac:dyDescent="0.3">
      <c r="A102" t="s">
        <v>669</v>
      </c>
      <c r="B102">
        <f>COUNTIF(StageTable!M:M,A102)
+COUNTIF(StageTable!U:U,A102)
+COUNTIF(StageTable!W:W,A102)</f>
        <v>1</v>
      </c>
      <c r="C102" t="s">
        <v>736</v>
      </c>
      <c r="D102" t="s">
        <v>70</v>
      </c>
      <c r="E102" t="s">
        <v>510</v>
      </c>
      <c r="F102" t="s">
        <v>641</v>
      </c>
      <c r="H102">
        <f t="shared" si="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COUNTIF(E:E,X102)</f>
        <v>1</v>
      </c>
      <c r="AA102" t="s">
        <v>710</v>
      </c>
      <c r="AB102">
        <f>COUNTIF(F:F,AA102)</f>
        <v>1</v>
      </c>
    </row>
    <row r="103" spans="1:28" x14ac:dyDescent="0.3">
      <c r="A103" t="s">
        <v>703</v>
      </c>
      <c r="B103">
        <f>COUNTIF(StageTable!M:M,A103)
+COUNTIF(StageTable!U:U,A103)
+COUNTIF(StageTable!W:W,A103)</f>
        <v>1</v>
      </c>
      <c r="C103" t="s">
        <v>734</v>
      </c>
      <c r="D103" t="s">
        <v>70</v>
      </c>
      <c r="E103" t="s">
        <v>704</v>
      </c>
      <c r="F103" t="s">
        <v>706</v>
      </c>
      <c r="H103">
        <f t="shared" si="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COUNTIF(E:E,X103)</f>
        <v>1</v>
      </c>
      <c r="AA103" t="s">
        <v>647</v>
      </c>
      <c r="AB103">
        <f>COUNTIF(F:F,AA103)</f>
        <v>1</v>
      </c>
    </row>
    <row r="104" spans="1:28" x14ac:dyDescent="0.3">
      <c r="A104" t="s">
        <v>670</v>
      </c>
      <c r="B104">
        <f>COUNTIF(StageTable!M:M,A104)
+COUNTIF(StageTable!U:U,A104)
+COUNTIF(StageTable!W:W,A104)</f>
        <v>1</v>
      </c>
      <c r="C104" t="s">
        <v>734</v>
      </c>
      <c r="D104" t="s">
        <v>70</v>
      </c>
      <c r="E104" t="s">
        <v>511</v>
      </c>
      <c r="F104" t="s">
        <v>642</v>
      </c>
      <c r="H104">
        <f t="shared" si="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COUNTIF(E:E,X104)</f>
        <v>1</v>
      </c>
      <c r="AA104" t="s">
        <v>648</v>
      </c>
      <c r="AB104">
        <f>COUNTIF(F:F,AA104)</f>
        <v>1</v>
      </c>
    </row>
    <row r="105" spans="1:28" x14ac:dyDescent="0.3">
      <c r="A105" t="s">
        <v>671</v>
      </c>
      <c r="B105">
        <f>COUNTIF(StageTable!M:M,A105)
+COUNTIF(StageTable!U:U,A105)
+COUNTIF(StageTable!W:W,A105)</f>
        <v>1</v>
      </c>
      <c r="C105" t="s">
        <v>735</v>
      </c>
      <c r="D105" t="s">
        <v>70</v>
      </c>
      <c r="E105" t="s">
        <v>512</v>
      </c>
      <c r="F105" t="s">
        <v>643</v>
      </c>
      <c r="H105">
        <f t="shared" si="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COUNTIF(E:E,X105)</f>
        <v>1</v>
      </c>
      <c r="AA105" t="s">
        <v>725</v>
      </c>
      <c r="AB105">
        <f>COUNTIF(F:F,AA105)</f>
        <v>1</v>
      </c>
    </row>
    <row r="106" spans="1:28" x14ac:dyDescent="0.3">
      <c r="A106" t="s">
        <v>672</v>
      </c>
      <c r="B106">
        <f>COUNTIF(StageTable!M:M,A106)
+COUNTIF(StageTable!U:U,A106)
+COUNTIF(StageTable!W:W,A106)</f>
        <v>1</v>
      </c>
      <c r="C106" t="s">
        <v>734</v>
      </c>
      <c r="D106" t="s">
        <v>70</v>
      </c>
      <c r="E106" t="s">
        <v>513</v>
      </c>
      <c r="F106" t="s">
        <v>644</v>
      </c>
      <c r="H106">
        <f t="shared" si="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COUNTIF(E:E,X106)</f>
        <v>1</v>
      </c>
      <c r="AA106" t="s">
        <v>726</v>
      </c>
      <c r="AB106">
        <f>COUNTIF(F:F,AA106)</f>
        <v>1</v>
      </c>
    </row>
    <row r="107" spans="1:28" x14ac:dyDescent="0.3">
      <c r="A107" t="s">
        <v>673</v>
      </c>
      <c r="B107">
        <f>COUNTIF(StageTable!M:M,A107)
+COUNTIF(StageTable!U:U,A107)
+COUNTIF(StageTable!W:W,A107)</f>
        <v>1</v>
      </c>
      <c r="C107" t="s">
        <v>736</v>
      </c>
      <c r="D107" t="s">
        <v>70</v>
      </c>
      <c r="E107" t="s">
        <v>514</v>
      </c>
      <c r="F107" t="s">
        <v>645</v>
      </c>
      <c r="H107">
        <f t="shared" si="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COUNTIF(E:E,X107)</f>
        <v>1</v>
      </c>
      <c r="AA107" t="s">
        <v>727</v>
      </c>
      <c r="AB107">
        <f>COUNTIF(F:F,AA107)</f>
        <v>1</v>
      </c>
    </row>
    <row r="108" spans="1:28" x14ac:dyDescent="0.3">
      <c r="A108" t="s">
        <v>674</v>
      </c>
      <c r="B108">
        <f>COUNTIF(StageTable!M:M,A108)
+COUNTIF(StageTable!U:U,A108)
+COUNTIF(StageTable!W:W,A108)</f>
        <v>1</v>
      </c>
      <c r="C108" t="s">
        <v>734</v>
      </c>
      <c r="D108" t="s">
        <v>70</v>
      </c>
      <c r="E108" t="s">
        <v>515</v>
      </c>
      <c r="F108" t="s">
        <v>646</v>
      </c>
      <c r="H108">
        <f t="shared" si="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COUNTIF(E:E,X108)</f>
        <v>1</v>
      </c>
      <c r="AA108" t="s">
        <v>728</v>
      </c>
      <c r="AB108">
        <f>COUNTIF(F:F,AA108)</f>
        <v>1</v>
      </c>
    </row>
    <row r="109" spans="1:28" x14ac:dyDescent="0.3">
      <c r="A109" t="s">
        <v>708</v>
      </c>
      <c r="B109">
        <f>COUNTIF(StageTable!M:M,A109)
+COUNTIF(StageTable!U:U,A109)
+COUNTIF(StageTable!W:W,A109)</f>
        <v>1</v>
      </c>
      <c r="C109" t="s">
        <v>717</v>
      </c>
      <c r="D109" t="s">
        <v>70</v>
      </c>
      <c r="E109" t="s">
        <v>709</v>
      </c>
      <c r="F109" t="s">
        <v>711</v>
      </c>
      <c r="H109">
        <f t="shared" si="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COUNTIF(E:E,X109)</f>
        <v>1</v>
      </c>
      <c r="AA109" t="s">
        <v>729</v>
      </c>
      <c r="AB109">
        <f>COUNTIF(F:F,AA109)</f>
        <v>1</v>
      </c>
    </row>
    <row r="110" spans="1:28" x14ac:dyDescent="0.3">
      <c r="A110" t="s">
        <v>675</v>
      </c>
      <c r="B110">
        <f>COUNTIF(StageTable!M:M,A110)
+COUNTIF(StageTable!U:U,A110)
+COUNTIF(StageTable!W:W,A110)</f>
        <v>1</v>
      </c>
      <c r="C110" t="s">
        <v>734</v>
      </c>
      <c r="D110" t="s">
        <v>70</v>
      </c>
      <c r="E110" t="s">
        <v>516</v>
      </c>
      <c r="F110" t="s">
        <v>647</v>
      </c>
      <c r="H110">
        <f t="shared" si="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COUNTIF(E:E,X110)</f>
        <v>1</v>
      </c>
      <c r="AA110" t="s">
        <v>879</v>
      </c>
      <c r="AB110">
        <f>COUNTIF(F:F,AA110)</f>
        <v>1</v>
      </c>
    </row>
    <row r="111" spans="1:28" x14ac:dyDescent="0.3">
      <c r="A111" t="s">
        <v>676</v>
      </c>
      <c r="B111">
        <f>COUNTIF(StageTable!M:M,A111)
+COUNTIF(StageTable!U:U,A111)
+COUNTIF(StageTable!W:W,A111)</f>
        <v>1</v>
      </c>
      <c r="C111" t="s">
        <v>735</v>
      </c>
      <c r="D111" t="s">
        <v>70</v>
      </c>
      <c r="E111" t="s">
        <v>517</v>
      </c>
      <c r="F111" t="s">
        <v>648</v>
      </c>
      <c r="H111">
        <f t="shared" si="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COUNTIF(E:E,X111)</f>
        <v>1</v>
      </c>
      <c r="AA111" t="s">
        <v>880</v>
      </c>
      <c r="AB111">
        <f>COUNTIF(F:F,AA111)</f>
        <v>1</v>
      </c>
    </row>
    <row r="112" spans="1:28" x14ac:dyDescent="0.3">
      <c r="A112" t="s">
        <v>599</v>
      </c>
      <c r="B112">
        <f>COUNTIF(StageTable!M:M,A112)
+COUNTIF(StageTable!U:U,A112)
+COUNTIF(StageTable!W:W,A112)</f>
        <v>1</v>
      </c>
      <c r="C112" t="s">
        <v>529</v>
      </c>
      <c r="D112" t="s">
        <v>70</v>
      </c>
      <c r="E112" t="s">
        <v>51</v>
      </c>
      <c r="F112" t="s">
        <v>608</v>
      </c>
      <c r="G112">
        <v>0</v>
      </c>
      <c r="H112">
        <f t="shared" si="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COUNTIF(E:E,X112)</f>
        <v>1</v>
      </c>
      <c r="AA112" t="s">
        <v>881</v>
      </c>
      <c r="AB112">
        <f>COUNTIF(F:F,AA112)</f>
        <v>1</v>
      </c>
    </row>
    <row r="113" spans="1:28" x14ac:dyDescent="0.3">
      <c r="A113" t="s">
        <v>601</v>
      </c>
      <c r="B113">
        <f>COUNTIF(StageTable!M:M,A113)
+COUNTIF(StageTable!U:U,A113)
+COUNTIF(StageTable!W:W,A113)</f>
        <v>1</v>
      </c>
      <c r="C113" t="s">
        <v>531</v>
      </c>
      <c r="D113" t="s">
        <v>70</v>
      </c>
      <c r="E113" t="s">
        <v>51</v>
      </c>
      <c r="F113" t="s">
        <v>609</v>
      </c>
      <c r="G113">
        <v>0</v>
      </c>
      <c r="H113">
        <f t="shared" si="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COUNTIF(E:E,X113)</f>
        <v>1</v>
      </c>
      <c r="AA113" t="s">
        <v>882</v>
      </c>
      <c r="AB113">
        <f>COUNTIF(F:F,AA113)</f>
        <v>1</v>
      </c>
    </row>
    <row r="114" spans="1:28" x14ac:dyDescent="0.3">
      <c r="A114" t="s">
        <v>603</v>
      </c>
      <c r="B114">
        <f>COUNTIF(StageTable!M:M,A114)
+COUNTIF(StageTable!U:U,A114)
+COUNTIF(StageTable!W:W,A114)</f>
        <v>1</v>
      </c>
      <c r="C114" t="s">
        <v>530</v>
      </c>
      <c r="D114" t="s">
        <v>70</v>
      </c>
      <c r="E114" t="s">
        <v>720</v>
      </c>
      <c r="F114" t="s">
        <v>610</v>
      </c>
      <c r="G114">
        <v>0</v>
      </c>
      <c r="H114">
        <f t="shared" si="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COUNTIF(E:E,X114)</f>
        <v>1</v>
      </c>
      <c r="AA114" t="s">
        <v>883</v>
      </c>
      <c r="AB114">
        <f>COUNTIF(F:F,AA114)</f>
        <v>1</v>
      </c>
    </row>
    <row r="115" spans="1:28" x14ac:dyDescent="0.3">
      <c r="A115" t="s">
        <v>605</v>
      </c>
      <c r="B115">
        <f>COUNTIF(StageTable!M:M,A115)
+COUNTIF(StageTable!U:U,A115)
+COUNTIF(StageTable!W:W,A115)</f>
        <v>1</v>
      </c>
      <c r="C115" t="s">
        <v>526</v>
      </c>
      <c r="D115" t="s">
        <v>70</v>
      </c>
      <c r="E115" t="s">
        <v>51</v>
      </c>
      <c r="F115" t="s">
        <v>611</v>
      </c>
      <c r="G115">
        <v>0</v>
      </c>
      <c r="H115">
        <f t="shared" si="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COUNTIF(E:E,X115)</f>
        <v>1</v>
      </c>
      <c r="AA115" t="s">
        <v>884</v>
      </c>
      <c r="AB115">
        <f>COUNTIF(F:F,AA115)</f>
        <v>1</v>
      </c>
    </row>
    <row r="116" spans="1:28" x14ac:dyDescent="0.3">
      <c r="A116" t="s">
        <v>607</v>
      </c>
      <c r="B116">
        <f>COUNTIF(StageTable!M:M,A116)
+COUNTIF(StageTable!U:U,A116)
+COUNTIF(StageTable!W:W,A116)</f>
        <v>1</v>
      </c>
      <c r="C116" t="s">
        <v>717</v>
      </c>
      <c r="D116" t="s">
        <v>70</v>
      </c>
      <c r="E116" t="s">
        <v>51</v>
      </c>
      <c r="F116" t="s">
        <v>612</v>
      </c>
      <c r="G116">
        <v>0</v>
      </c>
      <c r="H116">
        <f t="shared" si="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COUNTIF(E:E,X116)</f>
        <v>1</v>
      </c>
      <c r="AA116" t="s">
        <v>885</v>
      </c>
      <c r="AB116">
        <f>COUNTIF(F:F,AA116)</f>
        <v>1</v>
      </c>
    </row>
    <row r="117" spans="1:28" x14ac:dyDescent="0.3">
      <c r="A117" t="s">
        <v>589</v>
      </c>
      <c r="B117">
        <f>COUNTIF(StageTable!M:M,A117)
+COUNTIF(StageTable!U:U,A117)
+COUNTIF(StageTable!W:W,A117)</f>
        <v>1</v>
      </c>
      <c r="C117" t="s">
        <v>529</v>
      </c>
      <c r="D117" t="s">
        <v>65</v>
      </c>
      <c r="E117" t="s">
        <v>51</v>
      </c>
      <c r="F117" t="s">
        <v>613</v>
      </c>
      <c r="G117">
        <v>0</v>
      </c>
      <c r="H117">
        <f t="shared" si="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COUNTIF(E:E,X117)</f>
        <v>1</v>
      </c>
      <c r="AA117" t="s">
        <v>886</v>
      </c>
      <c r="AB117">
        <f>COUNTIF(F:F,AA117)</f>
        <v>1</v>
      </c>
    </row>
    <row r="118" spans="1:28" x14ac:dyDescent="0.3">
      <c r="A118" t="s">
        <v>591</v>
      </c>
      <c r="B118">
        <f>COUNTIF(StageTable!M:M,A118)
+COUNTIF(StageTable!U:U,A118)
+COUNTIF(StageTable!W:W,A118)</f>
        <v>1</v>
      </c>
      <c r="C118" t="s">
        <v>530</v>
      </c>
      <c r="D118" t="s">
        <v>65</v>
      </c>
      <c r="E118" t="s">
        <v>534</v>
      </c>
      <c r="F118" t="s">
        <v>613</v>
      </c>
      <c r="G118">
        <v>0</v>
      </c>
      <c r="H118">
        <f t="shared" si="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COUNTIF(E:E,X118)</f>
        <v>1</v>
      </c>
      <c r="AA118" t="s">
        <v>887</v>
      </c>
      <c r="AB118">
        <f>COUNTIF(F:F,AA118)</f>
        <v>1</v>
      </c>
    </row>
    <row r="119" spans="1:28" x14ac:dyDescent="0.3">
      <c r="A119" t="s">
        <v>593</v>
      </c>
      <c r="B119">
        <f>COUNTIF(StageTable!M:M,A119)
+COUNTIF(StageTable!U:U,A119)
+COUNTIF(StageTable!W:W,A119)</f>
        <v>1</v>
      </c>
      <c r="C119" t="s">
        <v>531</v>
      </c>
      <c r="D119" t="s">
        <v>65</v>
      </c>
      <c r="E119" t="s">
        <v>733</v>
      </c>
      <c r="F119" t="s">
        <v>613</v>
      </c>
      <c r="G119">
        <v>0</v>
      </c>
      <c r="H119">
        <f t="shared" si="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COUNTIF(E:E,X119)</f>
        <v>1</v>
      </c>
      <c r="AA119" t="s">
        <v>888</v>
      </c>
      <c r="AB119">
        <f>COUNTIF(F:F,AA119)</f>
        <v>1</v>
      </c>
    </row>
    <row r="120" spans="1:28" x14ac:dyDescent="0.3">
      <c r="A120" t="s">
        <v>595</v>
      </c>
      <c r="B120">
        <f>COUNTIF(StageTable!M:M,A120)
+COUNTIF(StageTable!U:U,A120)
+COUNTIF(StageTable!W:W,A120)</f>
        <v>1</v>
      </c>
      <c r="C120" t="s">
        <v>736</v>
      </c>
      <c r="D120" t="s">
        <v>65</v>
      </c>
      <c r="E120" t="s">
        <v>51</v>
      </c>
      <c r="F120" t="s">
        <v>613</v>
      </c>
      <c r="G120">
        <v>0</v>
      </c>
      <c r="H120">
        <f t="shared" si="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COUNTIF(E:E,X120)</f>
        <v>1</v>
      </c>
      <c r="AA120" t="s">
        <v>889</v>
      </c>
      <c r="AB120">
        <f>COUNTIF(F:F,AA120)</f>
        <v>1</v>
      </c>
    </row>
    <row r="121" spans="1:28" x14ac:dyDescent="0.3">
      <c r="A121" t="s">
        <v>597</v>
      </c>
      <c r="B121">
        <f>COUNTIF(StageTable!M:M,A121)
+COUNTIF(StageTable!U:U,A121)
+COUNTIF(StageTable!W:W,A121)</f>
        <v>1</v>
      </c>
      <c r="C121" t="s">
        <v>527</v>
      </c>
      <c r="D121" t="s">
        <v>65</v>
      </c>
      <c r="E121" t="s">
        <v>721</v>
      </c>
      <c r="F121" t="s">
        <v>613</v>
      </c>
      <c r="G121">
        <v>0</v>
      </c>
      <c r="H121">
        <f t="shared" si="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COUNTIF(E:E,X121)</f>
        <v>1</v>
      </c>
      <c r="AA121" t="s">
        <v>890</v>
      </c>
      <c r="AB121">
        <f>COUNTIF(F:F,AA121)</f>
        <v>1</v>
      </c>
    </row>
    <row r="122" spans="1:28" x14ac:dyDescent="0.3">
      <c r="A122" t="s">
        <v>755</v>
      </c>
      <c r="B122">
        <f>COUNTIF(StageTable!M:M,A122)
+COUNTIF(StageTable!U:U,A122)
+COUNTIF(StageTable!W:W,A122)</f>
        <v>1</v>
      </c>
      <c r="C122" t="s">
        <v>828</v>
      </c>
      <c r="D122" t="s">
        <v>65</v>
      </c>
      <c r="E122" t="s">
        <v>51</v>
      </c>
      <c r="F122" t="s">
        <v>74</v>
      </c>
      <c r="G122">
        <v>0</v>
      </c>
      <c r="H122">
        <f t="shared" si="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COUNTIF(E:E,X122)</f>
        <v>1</v>
      </c>
      <c r="AA122" t="s">
        <v>891</v>
      </c>
      <c r="AB122">
        <f>COUNTIF(F:F,AA122)</f>
        <v>1</v>
      </c>
    </row>
    <row r="123" spans="1:28" x14ac:dyDescent="0.3">
      <c r="A123" t="s">
        <v>757</v>
      </c>
      <c r="B123">
        <f>COUNTIF(StageTable!M:M,A123)
+COUNTIF(StageTable!U:U,A123)
+COUNTIF(StageTable!W:W,A123)</f>
        <v>1</v>
      </c>
      <c r="C123" t="s">
        <v>828</v>
      </c>
      <c r="D123" t="s">
        <v>65</v>
      </c>
      <c r="E123" t="s">
        <v>829</v>
      </c>
      <c r="F123" t="s">
        <v>879</v>
      </c>
      <c r="H123">
        <f t="shared" si="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COUNTIF(E:E,X123)</f>
        <v>1</v>
      </c>
      <c r="AA123" t="s">
        <v>892</v>
      </c>
      <c r="AB123">
        <f>COUNTIF(F:F,AA123)</f>
        <v>1</v>
      </c>
    </row>
    <row r="124" spans="1:28" x14ac:dyDescent="0.3">
      <c r="A124" t="s">
        <v>759</v>
      </c>
      <c r="B124">
        <f>COUNTIF(StageTable!M:M,A124)
+COUNTIF(StageTable!U:U,A124)
+COUNTIF(StageTable!W:W,A124)</f>
        <v>1</v>
      </c>
      <c r="C124" t="s">
        <v>935</v>
      </c>
      <c r="D124" t="s">
        <v>65</v>
      </c>
      <c r="E124" t="s">
        <v>830</v>
      </c>
      <c r="F124" t="s">
        <v>880</v>
      </c>
      <c r="H124">
        <f t="shared" si="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COUNTIF(E:E,X124)</f>
        <v>1</v>
      </c>
      <c r="AA124" t="s">
        <v>893</v>
      </c>
      <c r="AB124">
        <f>COUNTIF(F:F,AA124)</f>
        <v>1</v>
      </c>
    </row>
    <row r="125" spans="1:28" x14ac:dyDescent="0.3">
      <c r="A125" t="s">
        <v>761</v>
      </c>
      <c r="B125">
        <f>COUNTIF(StageTable!M:M,A125)
+COUNTIF(StageTable!U:U,A125)
+COUNTIF(StageTable!W:W,A125)</f>
        <v>1</v>
      </c>
      <c r="C125" t="s">
        <v>828</v>
      </c>
      <c r="D125" t="s">
        <v>65</v>
      </c>
      <c r="E125" t="s">
        <v>831</v>
      </c>
      <c r="F125" t="s">
        <v>881</v>
      </c>
      <c r="H125">
        <f t="shared" si="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COUNTIF(E:E,X125)</f>
        <v>1</v>
      </c>
      <c r="AA125" t="s">
        <v>894</v>
      </c>
      <c r="AB125">
        <f>COUNTIF(F:F,AA125)</f>
        <v>1</v>
      </c>
    </row>
    <row r="126" spans="1:28" x14ac:dyDescent="0.3">
      <c r="A126" t="s">
        <v>800</v>
      </c>
      <c r="B126">
        <f>COUNTIF(StageTable!M:M,A126)
+COUNTIF(StageTable!U:U,A126)
+COUNTIF(StageTable!W:W,A126)</f>
        <v>1</v>
      </c>
      <c r="C126" t="s">
        <v>828</v>
      </c>
      <c r="D126" t="s">
        <v>65</v>
      </c>
      <c r="E126" t="s">
        <v>832</v>
      </c>
      <c r="F126" t="s">
        <v>882</v>
      </c>
      <c r="H126">
        <f t="shared" si="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COUNTIF(E:E,X126)</f>
        <v>1</v>
      </c>
      <c r="AA126" t="s">
        <v>895</v>
      </c>
      <c r="AB126">
        <f>COUNTIF(F:F,AA126)</f>
        <v>1</v>
      </c>
    </row>
    <row r="127" spans="1:28" x14ac:dyDescent="0.3">
      <c r="A127" t="s">
        <v>762</v>
      </c>
      <c r="B127">
        <f>COUNTIF(StageTable!M:M,A127)
+COUNTIF(StageTable!U:U,A127)
+COUNTIF(StageTable!W:W,A127)</f>
        <v>1</v>
      </c>
      <c r="C127" t="s">
        <v>935</v>
      </c>
      <c r="D127" t="s">
        <v>65</v>
      </c>
      <c r="E127" t="s">
        <v>833</v>
      </c>
      <c r="F127" t="s">
        <v>883</v>
      </c>
      <c r="H127">
        <f t="shared" si="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COUNTIF(E:E,X127)</f>
        <v>1</v>
      </c>
      <c r="AA127" t="s">
        <v>896</v>
      </c>
      <c r="AB127">
        <f>COUNTIF(F:F,AA127)</f>
        <v>1</v>
      </c>
    </row>
    <row r="128" spans="1:28" x14ac:dyDescent="0.3">
      <c r="A128" t="s">
        <v>763</v>
      </c>
      <c r="B128">
        <f>COUNTIF(StageTable!M:M,A128)
+COUNTIF(StageTable!U:U,A128)
+COUNTIF(StageTable!W:W,A128)</f>
        <v>1</v>
      </c>
      <c r="C128" t="s">
        <v>935</v>
      </c>
      <c r="D128" t="s">
        <v>65</v>
      </c>
      <c r="E128" t="s">
        <v>834</v>
      </c>
      <c r="F128" t="s">
        <v>884</v>
      </c>
      <c r="H128">
        <f t="shared" si="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COUNTIF(E:E,X128)</f>
        <v>1</v>
      </c>
      <c r="AA128" t="s">
        <v>897</v>
      </c>
      <c r="AB128">
        <f>COUNTIF(F:F,AA128)</f>
        <v>1</v>
      </c>
    </row>
    <row r="129" spans="1:28" x14ac:dyDescent="0.3">
      <c r="A129" t="s">
        <v>764</v>
      </c>
      <c r="B129">
        <f>COUNTIF(StageTable!M:M,A129)
+COUNTIF(StageTable!U:U,A129)
+COUNTIF(StageTable!W:W,A129)</f>
        <v>1</v>
      </c>
      <c r="C129" t="s">
        <v>936</v>
      </c>
      <c r="D129" t="s">
        <v>65</v>
      </c>
      <c r="E129" t="s">
        <v>835</v>
      </c>
      <c r="F129" t="s">
        <v>885</v>
      </c>
      <c r="H129">
        <f t="shared" si="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COUNTIF(E:E,X129)</f>
        <v>1</v>
      </c>
      <c r="AA129" t="s">
        <v>898</v>
      </c>
      <c r="AB129">
        <f>COUNTIF(F:F,AA129)</f>
        <v>1</v>
      </c>
    </row>
    <row r="130" spans="1:28" x14ac:dyDescent="0.3">
      <c r="A130" t="s">
        <v>802</v>
      </c>
      <c r="B130">
        <f>COUNTIF(StageTable!M:M,A130)
+COUNTIF(StageTable!U:U,A130)
+COUNTIF(StageTable!W:W,A130)</f>
        <v>1</v>
      </c>
      <c r="C130" t="s">
        <v>935</v>
      </c>
      <c r="D130" t="s">
        <v>65</v>
      </c>
      <c r="E130" t="s">
        <v>836</v>
      </c>
      <c r="F130" t="s">
        <v>886</v>
      </c>
      <c r="H130">
        <f t="shared" si="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COUNTIF(E:E,X130)</f>
        <v>1</v>
      </c>
      <c r="AA130" t="s">
        <v>899</v>
      </c>
      <c r="AB130">
        <f>COUNTIF(F:F,AA130)</f>
        <v>1</v>
      </c>
    </row>
    <row r="131" spans="1:28" x14ac:dyDescent="0.3">
      <c r="A131" t="s">
        <v>765</v>
      </c>
      <c r="B131">
        <f>COUNTIF(StageTable!M:M,A131)
+COUNTIF(StageTable!U:U,A131)
+COUNTIF(StageTable!W:W,A131)</f>
        <v>1</v>
      </c>
      <c r="C131" t="s">
        <v>935</v>
      </c>
      <c r="D131" t="s">
        <v>65</v>
      </c>
      <c r="E131" t="s">
        <v>837</v>
      </c>
      <c r="F131" t="s">
        <v>887</v>
      </c>
      <c r="H131">
        <f t="shared" ref="H131:H194" si="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COUNTIF(E:E,X131)</f>
        <v>1</v>
      </c>
      <c r="AA131" t="s">
        <v>900</v>
      </c>
      <c r="AB131">
        <f>COUNTIF(F:F,AA131)</f>
        <v>1</v>
      </c>
    </row>
    <row r="132" spans="1:28" x14ac:dyDescent="0.3">
      <c r="A132" t="s">
        <v>766</v>
      </c>
      <c r="B132">
        <f>COUNTIF(StageTable!M:M,A132)
+COUNTIF(StageTable!U:U,A132)
+COUNTIF(StageTable!W:W,A132)</f>
        <v>1</v>
      </c>
      <c r="C132" t="s">
        <v>936</v>
      </c>
      <c r="D132" t="s">
        <v>65</v>
      </c>
      <c r="E132" t="s">
        <v>838</v>
      </c>
      <c r="F132" t="s">
        <v>888</v>
      </c>
      <c r="H132">
        <f t="shared" si="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COUNTIF(E:E,X132)</f>
        <v>1</v>
      </c>
      <c r="AA132" t="s">
        <v>901</v>
      </c>
      <c r="AB132">
        <f>COUNTIF(F:F,AA132)</f>
        <v>1</v>
      </c>
    </row>
    <row r="133" spans="1:28" x14ac:dyDescent="0.3">
      <c r="A133" t="s">
        <v>767</v>
      </c>
      <c r="B133">
        <f>COUNTIF(StageTable!M:M,A133)
+COUNTIF(StageTable!U:U,A133)
+COUNTIF(StageTable!W:W,A133)</f>
        <v>1</v>
      </c>
      <c r="C133" t="s">
        <v>828</v>
      </c>
      <c r="D133" t="s">
        <v>65</v>
      </c>
      <c r="E133" t="s">
        <v>839</v>
      </c>
      <c r="F133" t="s">
        <v>889</v>
      </c>
      <c r="H133">
        <f t="shared" si="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COUNTIF(E:E,X133)</f>
        <v>1</v>
      </c>
      <c r="AA133" t="s">
        <v>902</v>
      </c>
      <c r="AB133">
        <f>COUNTIF(F:F,AA133)</f>
        <v>1</v>
      </c>
    </row>
    <row r="134" spans="1:28" x14ac:dyDescent="0.3">
      <c r="A134" t="s">
        <v>768</v>
      </c>
      <c r="B134">
        <f>COUNTIF(StageTable!M:M,A134)
+COUNTIF(StageTable!U:U,A134)
+COUNTIF(StageTable!W:W,A134)</f>
        <v>1</v>
      </c>
      <c r="C134" t="s">
        <v>935</v>
      </c>
      <c r="D134" t="s">
        <v>65</v>
      </c>
      <c r="E134" t="s">
        <v>840</v>
      </c>
      <c r="F134" t="s">
        <v>890</v>
      </c>
      <c r="H134">
        <f t="shared" si="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COUNTIF(E:E,X134)</f>
        <v>1</v>
      </c>
      <c r="AA134" t="s">
        <v>903</v>
      </c>
      <c r="AB134">
        <f>COUNTIF(F:F,AA134)</f>
        <v>1</v>
      </c>
    </row>
    <row r="135" spans="1:28" x14ac:dyDescent="0.3">
      <c r="A135" t="s">
        <v>769</v>
      </c>
      <c r="B135">
        <f>COUNTIF(StageTable!M:M,A135)
+COUNTIF(StageTable!U:U,A135)
+COUNTIF(StageTable!W:W,A135)</f>
        <v>1</v>
      </c>
      <c r="C135" t="s">
        <v>936</v>
      </c>
      <c r="D135" t="s">
        <v>65</v>
      </c>
      <c r="E135" t="s">
        <v>841</v>
      </c>
      <c r="F135" t="s">
        <v>891</v>
      </c>
      <c r="H135">
        <f t="shared" si="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COUNTIF(E:E,X135)</f>
        <v>1</v>
      </c>
      <c r="AA135" t="s">
        <v>904</v>
      </c>
      <c r="AB135">
        <f>COUNTIF(F:F,AA135)</f>
        <v>1</v>
      </c>
    </row>
    <row r="136" spans="1:28" x14ac:dyDescent="0.3">
      <c r="A136" t="s">
        <v>770</v>
      </c>
      <c r="B136">
        <f>COUNTIF(StageTable!M:M,A136)
+COUNTIF(StageTable!U:U,A136)
+COUNTIF(StageTable!W:W,A136)</f>
        <v>1</v>
      </c>
      <c r="C136" t="s">
        <v>935</v>
      </c>
      <c r="D136" t="s">
        <v>65</v>
      </c>
      <c r="E136" t="s">
        <v>842</v>
      </c>
      <c r="F136" t="s">
        <v>892</v>
      </c>
      <c r="H136">
        <f t="shared" si="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COUNTIF(E:E,X136)</f>
        <v>1</v>
      </c>
      <c r="AA136" t="s">
        <v>905</v>
      </c>
      <c r="AB136">
        <f>COUNTIF(F:F,AA136)</f>
        <v>1</v>
      </c>
    </row>
    <row r="137" spans="1:28" x14ac:dyDescent="0.3">
      <c r="A137" t="s">
        <v>804</v>
      </c>
      <c r="B137">
        <f>COUNTIF(StageTable!M:M,A137)
+COUNTIF(StageTable!U:U,A137)
+COUNTIF(StageTable!W:W,A137)</f>
        <v>1</v>
      </c>
      <c r="C137" t="s">
        <v>936</v>
      </c>
      <c r="D137" t="s">
        <v>65</v>
      </c>
      <c r="E137" t="s">
        <v>843</v>
      </c>
      <c r="F137" t="s">
        <v>893</v>
      </c>
      <c r="H137">
        <f t="shared" si="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COUNTIF(E:E,X137)</f>
        <v>1</v>
      </c>
      <c r="AA137" t="s">
        <v>906</v>
      </c>
      <c r="AB137">
        <f>COUNTIF(F:F,AA137)</f>
        <v>1</v>
      </c>
    </row>
    <row r="138" spans="1:28" x14ac:dyDescent="0.3">
      <c r="A138" t="s">
        <v>771</v>
      </c>
      <c r="B138">
        <f>COUNTIF(StageTable!M:M,A138)
+COUNTIF(StageTable!U:U,A138)
+COUNTIF(StageTable!W:W,A138)</f>
        <v>1</v>
      </c>
      <c r="C138" t="s">
        <v>828</v>
      </c>
      <c r="D138" t="s">
        <v>65</v>
      </c>
      <c r="E138" t="s">
        <v>844</v>
      </c>
      <c r="F138" t="s">
        <v>894</v>
      </c>
      <c r="H138">
        <f t="shared" si="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COUNTIF(E:E,X138)</f>
        <v>1</v>
      </c>
      <c r="AA138" t="s">
        <v>907</v>
      </c>
      <c r="AB138">
        <f>COUNTIF(F:F,AA138)</f>
        <v>1</v>
      </c>
    </row>
    <row r="139" spans="1:28" x14ac:dyDescent="0.3">
      <c r="A139" t="s">
        <v>772</v>
      </c>
      <c r="B139">
        <f>COUNTIF(StageTable!M:M,A139)
+COUNTIF(StageTable!U:U,A139)
+COUNTIF(StageTable!W:W,A139)</f>
        <v>1</v>
      </c>
      <c r="C139" t="s">
        <v>935</v>
      </c>
      <c r="D139" t="s">
        <v>65</v>
      </c>
      <c r="E139" t="s">
        <v>845</v>
      </c>
      <c r="F139" t="s">
        <v>895</v>
      </c>
      <c r="H139">
        <f t="shared" si="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COUNTIF(E:E,X139)</f>
        <v>1</v>
      </c>
      <c r="AA139" t="s">
        <v>908</v>
      </c>
      <c r="AB139">
        <f>COUNTIF(F:F,AA139)</f>
        <v>1</v>
      </c>
    </row>
    <row r="140" spans="1:28" x14ac:dyDescent="0.3">
      <c r="A140" t="s">
        <v>806</v>
      </c>
      <c r="B140">
        <f>COUNTIF(StageTable!M:M,A140)
+COUNTIF(StageTable!U:U,A140)
+COUNTIF(StageTable!W:W,A140)</f>
        <v>1</v>
      </c>
      <c r="C140" t="s">
        <v>828</v>
      </c>
      <c r="D140" t="s">
        <v>65</v>
      </c>
      <c r="E140" t="s">
        <v>846</v>
      </c>
      <c r="F140" t="s">
        <v>896</v>
      </c>
      <c r="H140">
        <f t="shared" si="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COUNTIF(E:E,X140)</f>
        <v>1</v>
      </c>
      <c r="AA140" t="s">
        <v>909</v>
      </c>
      <c r="AB140">
        <f>COUNTIF(F:F,AA140)</f>
        <v>1</v>
      </c>
    </row>
    <row r="141" spans="1:28" x14ac:dyDescent="0.3">
      <c r="A141" t="s">
        <v>773</v>
      </c>
      <c r="B141">
        <f>COUNTIF(StageTable!M:M,A141)
+COUNTIF(StageTable!U:U,A141)
+COUNTIF(StageTable!W:W,A141)</f>
        <v>1</v>
      </c>
      <c r="C141" t="s">
        <v>936</v>
      </c>
      <c r="D141" t="s">
        <v>65</v>
      </c>
      <c r="E141" t="s">
        <v>847</v>
      </c>
      <c r="F141" t="s">
        <v>897</v>
      </c>
      <c r="H141">
        <f t="shared" si="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COUNTIF(E:E,X141)</f>
        <v>1</v>
      </c>
      <c r="AA141" t="s">
        <v>910</v>
      </c>
      <c r="AB141">
        <f>COUNTIF(F:F,AA141)</f>
        <v>1</v>
      </c>
    </row>
    <row r="142" spans="1:28" x14ac:dyDescent="0.3">
      <c r="A142" t="s">
        <v>774</v>
      </c>
      <c r="B142">
        <f>COUNTIF(StageTable!M:M,A142)
+COUNTIF(StageTable!U:U,A142)
+COUNTIF(StageTable!W:W,A142)</f>
        <v>1</v>
      </c>
      <c r="C142" t="s">
        <v>935</v>
      </c>
      <c r="D142" t="s">
        <v>65</v>
      </c>
      <c r="E142" t="s">
        <v>848</v>
      </c>
      <c r="F142" t="s">
        <v>898</v>
      </c>
      <c r="H142">
        <f t="shared" si="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COUNTIF(E:E,X142)</f>
        <v>1</v>
      </c>
      <c r="AA142" t="s">
        <v>911</v>
      </c>
      <c r="AB142">
        <f>COUNTIF(F:F,AA142)</f>
        <v>1</v>
      </c>
    </row>
    <row r="143" spans="1:28" x14ac:dyDescent="0.3">
      <c r="A143" t="s">
        <v>775</v>
      </c>
      <c r="B143">
        <f>COUNTIF(StageTable!M:M,A143)
+COUNTIF(StageTable!U:U,A143)
+COUNTIF(StageTable!W:W,A143)</f>
        <v>1</v>
      </c>
      <c r="C143" t="s">
        <v>936</v>
      </c>
      <c r="D143" t="s">
        <v>65</v>
      </c>
      <c r="E143" t="s">
        <v>849</v>
      </c>
      <c r="F143" t="s">
        <v>899</v>
      </c>
      <c r="H143">
        <f t="shared" si="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COUNTIF(E:E,X143)</f>
        <v>1</v>
      </c>
      <c r="AA143" t="s">
        <v>912</v>
      </c>
      <c r="AB143">
        <f>COUNTIF(F:F,AA143)</f>
        <v>1</v>
      </c>
    </row>
    <row r="144" spans="1:28" x14ac:dyDescent="0.3">
      <c r="A144" t="s">
        <v>776</v>
      </c>
      <c r="B144">
        <f>COUNTIF(StageTable!M:M,A144)
+COUNTIF(StageTable!U:U,A144)
+COUNTIF(StageTable!W:W,A144)</f>
        <v>1</v>
      </c>
      <c r="C144" t="s">
        <v>828</v>
      </c>
      <c r="D144" t="s">
        <v>65</v>
      </c>
      <c r="E144" t="s">
        <v>850</v>
      </c>
      <c r="F144" t="s">
        <v>900</v>
      </c>
      <c r="H144">
        <f t="shared" si="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COUNTIF(E:E,X144)</f>
        <v>1</v>
      </c>
      <c r="AA144" t="s">
        <v>913</v>
      </c>
      <c r="AB144">
        <f>COUNTIF(F:F,AA144)</f>
        <v>1</v>
      </c>
    </row>
    <row r="145" spans="1:28" x14ac:dyDescent="0.3">
      <c r="A145" t="s">
        <v>808</v>
      </c>
      <c r="B145">
        <f>COUNTIF(StageTable!M:M,A145)
+COUNTIF(StageTable!U:U,A145)
+COUNTIF(StageTable!W:W,A145)</f>
        <v>1</v>
      </c>
      <c r="C145" t="s">
        <v>935</v>
      </c>
      <c r="D145" t="s">
        <v>65</v>
      </c>
      <c r="E145" t="s">
        <v>851</v>
      </c>
      <c r="F145" t="s">
        <v>901</v>
      </c>
      <c r="H145">
        <f t="shared" si="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COUNTIF(E:E,X145)</f>
        <v>1</v>
      </c>
      <c r="AA145" t="s">
        <v>914</v>
      </c>
      <c r="AB145">
        <f>COUNTIF(F:F,AA145)</f>
        <v>1</v>
      </c>
    </row>
    <row r="146" spans="1:28" x14ac:dyDescent="0.3">
      <c r="A146" t="s">
        <v>777</v>
      </c>
      <c r="B146">
        <f>COUNTIF(StageTable!M:M,A146)
+COUNTIF(StageTable!U:U,A146)
+COUNTIF(StageTable!W:W,A146)</f>
        <v>1</v>
      </c>
      <c r="C146" t="s">
        <v>936</v>
      </c>
      <c r="D146" t="s">
        <v>65</v>
      </c>
      <c r="E146" t="s">
        <v>852</v>
      </c>
      <c r="F146" t="s">
        <v>902</v>
      </c>
      <c r="H146">
        <f t="shared" si="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COUNTIF(E:E,X146)</f>
        <v>1</v>
      </c>
      <c r="AA146" t="s">
        <v>915</v>
      </c>
      <c r="AB146">
        <f>COUNTIF(F:F,AA146)</f>
        <v>1</v>
      </c>
    </row>
    <row r="147" spans="1:28" x14ac:dyDescent="0.3">
      <c r="A147" t="s">
        <v>778</v>
      </c>
      <c r="B147">
        <f>COUNTIF(StageTable!M:M,A147)
+COUNTIF(StageTable!U:U,A147)
+COUNTIF(StageTable!W:W,A147)</f>
        <v>1</v>
      </c>
      <c r="C147" t="s">
        <v>935</v>
      </c>
      <c r="D147" t="s">
        <v>65</v>
      </c>
      <c r="E147" t="s">
        <v>853</v>
      </c>
      <c r="F147" t="s">
        <v>903</v>
      </c>
      <c r="H147">
        <f t="shared" si="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COUNTIF(E:E,X147)</f>
        <v>1</v>
      </c>
      <c r="AA147" t="s">
        <v>916</v>
      </c>
      <c r="AB147">
        <f>COUNTIF(F:F,AA147)</f>
        <v>1</v>
      </c>
    </row>
    <row r="148" spans="1:28" x14ac:dyDescent="0.3">
      <c r="A148" t="s">
        <v>779</v>
      </c>
      <c r="B148">
        <f>COUNTIF(StageTable!M:M,A148)
+COUNTIF(StageTable!U:U,A148)
+COUNTIF(StageTable!W:W,A148)</f>
        <v>1</v>
      </c>
      <c r="C148" t="s">
        <v>828</v>
      </c>
      <c r="D148" t="s">
        <v>65</v>
      </c>
      <c r="E148" t="s">
        <v>854</v>
      </c>
      <c r="F148" t="s">
        <v>904</v>
      </c>
      <c r="H148">
        <f t="shared" si="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COUNTIF(E:E,X148)</f>
        <v>1</v>
      </c>
      <c r="AA148" t="s">
        <v>917</v>
      </c>
      <c r="AB148">
        <f>COUNTIF(F:F,AA148)</f>
        <v>1</v>
      </c>
    </row>
    <row r="149" spans="1:28" x14ac:dyDescent="0.3">
      <c r="A149" t="s">
        <v>810</v>
      </c>
      <c r="B149">
        <f>COUNTIF(StageTable!M:M,A149)
+COUNTIF(StageTable!U:U,A149)
+COUNTIF(StageTable!W:W,A149)</f>
        <v>1</v>
      </c>
      <c r="C149" t="s">
        <v>935</v>
      </c>
      <c r="D149" t="s">
        <v>65</v>
      </c>
      <c r="E149" t="s">
        <v>855</v>
      </c>
      <c r="F149" t="s">
        <v>905</v>
      </c>
      <c r="H149">
        <f t="shared" si="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COUNTIF(E:E,X149)</f>
        <v>1</v>
      </c>
      <c r="AA149" t="s">
        <v>918</v>
      </c>
      <c r="AB149">
        <f>COUNTIF(F:F,AA149)</f>
        <v>1</v>
      </c>
    </row>
    <row r="150" spans="1:28" x14ac:dyDescent="0.3">
      <c r="A150" t="s">
        <v>780</v>
      </c>
      <c r="B150">
        <f>COUNTIF(StageTable!M:M,A150)
+COUNTIF(StageTable!U:U,A150)
+COUNTIF(StageTable!W:W,A150)</f>
        <v>1</v>
      </c>
      <c r="C150" t="s">
        <v>828</v>
      </c>
      <c r="D150" t="s">
        <v>65</v>
      </c>
      <c r="E150" t="s">
        <v>856</v>
      </c>
      <c r="F150" t="s">
        <v>906</v>
      </c>
      <c r="H150">
        <f t="shared" si="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COUNTIF(E:E,X150)</f>
        <v>1</v>
      </c>
      <c r="AA150" t="s">
        <v>919</v>
      </c>
      <c r="AB150">
        <f>COUNTIF(F:F,AA150)</f>
        <v>1</v>
      </c>
    </row>
    <row r="151" spans="1:28" x14ac:dyDescent="0.3">
      <c r="A151" t="s">
        <v>781</v>
      </c>
      <c r="B151">
        <f>COUNTIF(StageTable!M:M,A151)
+COUNTIF(StageTable!U:U,A151)
+COUNTIF(StageTable!W:W,A151)</f>
        <v>1</v>
      </c>
      <c r="C151" t="s">
        <v>936</v>
      </c>
      <c r="D151" t="s">
        <v>65</v>
      </c>
      <c r="E151" t="s">
        <v>857</v>
      </c>
      <c r="F151" t="s">
        <v>907</v>
      </c>
      <c r="H151">
        <f t="shared" si="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COUNTIF(E:E,X151)</f>
        <v>1</v>
      </c>
      <c r="AA151" t="s">
        <v>920</v>
      </c>
      <c r="AB151">
        <f>COUNTIF(F:F,AA151)</f>
        <v>1</v>
      </c>
    </row>
    <row r="152" spans="1:28" x14ac:dyDescent="0.3">
      <c r="A152" t="s">
        <v>782</v>
      </c>
      <c r="B152">
        <f>COUNTIF(StageTable!M:M,A152)
+COUNTIF(StageTable!U:U,A152)
+COUNTIF(StageTable!W:W,A152)</f>
        <v>1</v>
      </c>
      <c r="C152" t="s">
        <v>935</v>
      </c>
      <c r="D152" t="s">
        <v>65</v>
      </c>
      <c r="E152" t="s">
        <v>858</v>
      </c>
      <c r="F152" t="s">
        <v>908</v>
      </c>
      <c r="H152">
        <f t="shared" si="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COUNTIF(E:E,X152)</f>
        <v>1</v>
      </c>
      <c r="AA152" t="s">
        <v>921</v>
      </c>
      <c r="AB152">
        <f>COUNTIF(F:F,AA152)</f>
        <v>1</v>
      </c>
    </row>
    <row r="153" spans="1:28" x14ac:dyDescent="0.3">
      <c r="A153" t="s">
        <v>783</v>
      </c>
      <c r="B153">
        <f>COUNTIF(StageTable!M:M,A153)
+COUNTIF(StageTable!U:U,A153)
+COUNTIF(StageTable!W:W,A153)</f>
        <v>1</v>
      </c>
      <c r="C153" t="s">
        <v>935</v>
      </c>
      <c r="D153" t="s">
        <v>65</v>
      </c>
      <c r="E153" t="s">
        <v>859</v>
      </c>
      <c r="F153" t="s">
        <v>909</v>
      </c>
      <c r="H153">
        <f t="shared" si="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998</v>
      </c>
      <c r="Y153">
        <f>COUNTIF(E:E,X153)</f>
        <v>1</v>
      </c>
      <c r="AA153" t="s">
        <v>922</v>
      </c>
      <c r="AB153">
        <f>COUNTIF(F:F,AA153)</f>
        <v>1</v>
      </c>
    </row>
    <row r="154" spans="1:28" x14ac:dyDescent="0.3">
      <c r="A154" t="s">
        <v>784</v>
      </c>
      <c r="B154">
        <f>COUNTIF(StageTable!M:M,A154)
+COUNTIF(StageTable!U:U,A154)
+COUNTIF(StageTable!W:W,A154)</f>
        <v>1</v>
      </c>
      <c r="C154" t="s">
        <v>935</v>
      </c>
      <c r="D154" t="s">
        <v>65</v>
      </c>
      <c r="E154" t="s">
        <v>860</v>
      </c>
      <c r="F154" t="s">
        <v>910</v>
      </c>
      <c r="H154">
        <f t="shared" si="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999</v>
      </c>
      <c r="Y154">
        <f>COUNTIF(E:E,X154)</f>
        <v>1</v>
      </c>
      <c r="AA154" t="s">
        <v>923</v>
      </c>
      <c r="AB154">
        <f>COUNTIF(F:F,AA154)</f>
        <v>1</v>
      </c>
    </row>
    <row r="155" spans="1:28" x14ac:dyDescent="0.3">
      <c r="A155" t="s">
        <v>785</v>
      </c>
      <c r="B155">
        <f>COUNTIF(StageTable!M:M,A155)
+COUNTIF(StageTable!U:U,A155)
+COUNTIF(StageTable!W:W,A155)</f>
        <v>1</v>
      </c>
      <c r="C155" t="s">
        <v>936</v>
      </c>
      <c r="D155" t="s">
        <v>65</v>
      </c>
      <c r="E155" t="s">
        <v>861</v>
      </c>
      <c r="F155" t="s">
        <v>911</v>
      </c>
      <c r="H155">
        <f t="shared" si="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1000</v>
      </c>
      <c r="Y155">
        <f>COUNTIF(E:E,X155)</f>
        <v>1</v>
      </c>
      <c r="AA155" t="s">
        <v>924</v>
      </c>
      <c r="AB155">
        <f>COUNTIF(F:F,AA155)</f>
        <v>1</v>
      </c>
    </row>
    <row r="156" spans="1:28" x14ac:dyDescent="0.3">
      <c r="A156" t="s">
        <v>786</v>
      </c>
      <c r="B156">
        <f>COUNTIF(StageTable!M:M,A156)
+COUNTIF(StageTable!U:U,A156)
+COUNTIF(StageTable!W:W,A156)</f>
        <v>1</v>
      </c>
      <c r="C156" t="s">
        <v>935</v>
      </c>
      <c r="D156" t="s">
        <v>65</v>
      </c>
      <c r="E156" t="s">
        <v>862</v>
      </c>
      <c r="F156" t="s">
        <v>912</v>
      </c>
      <c r="H156">
        <f t="shared" si="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1001</v>
      </c>
      <c r="Y156">
        <f>COUNTIF(E:E,X156)</f>
        <v>1</v>
      </c>
      <c r="AA156" t="s">
        <v>925</v>
      </c>
      <c r="AB156">
        <f>COUNTIF(F:F,AA156)</f>
        <v>1</v>
      </c>
    </row>
    <row r="157" spans="1:28" x14ac:dyDescent="0.3">
      <c r="A157" t="s">
        <v>812</v>
      </c>
      <c r="B157">
        <f>COUNTIF(StageTable!M:M,A157)
+COUNTIF(StageTable!U:U,A157)
+COUNTIF(StageTable!W:W,A157)</f>
        <v>1</v>
      </c>
      <c r="C157" t="s">
        <v>935</v>
      </c>
      <c r="D157" t="s">
        <v>65</v>
      </c>
      <c r="E157" t="s">
        <v>863</v>
      </c>
      <c r="F157" t="s">
        <v>913</v>
      </c>
      <c r="H157">
        <f t="shared" si="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937</v>
      </c>
      <c r="Y157">
        <f>COUNTIF(E:E,X157)</f>
        <v>1</v>
      </c>
      <c r="AA157" t="s">
        <v>926</v>
      </c>
      <c r="AB157">
        <f>COUNTIF(F:F,AA157)</f>
        <v>1</v>
      </c>
    </row>
    <row r="158" spans="1:28" x14ac:dyDescent="0.3">
      <c r="A158" t="s">
        <v>787</v>
      </c>
      <c r="B158">
        <f>COUNTIF(StageTable!M:M,A158)
+COUNTIF(StageTable!U:U,A158)
+COUNTIF(StageTable!W:W,A158)</f>
        <v>1</v>
      </c>
      <c r="C158" t="s">
        <v>936</v>
      </c>
      <c r="D158" t="s">
        <v>65</v>
      </c>
      <c r="E158" t="s">
        <v>864</v>
      </c>
      <c r="F158" t="s">
        <v>914</v>
      </c>
      <c r="H158">
        <f t="shared" si="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938</v>
      </c>
      <c r="Y158">
        <f>COUNTIF(E:E,X158)</f>
        <v>1</v>
      </c>
      <c r="AA158" t="s">
        <v>927</v>
      </c>
      <c r="AB158">
        <f>COUNTIF(F:F,AA158)</f>
        <v>1</v>
      </c>
    </row>
    <row r="159" spans="1:28" x14ac:dyDescent="0.3">
      <c r="A159" t="s">
        <v>788</v>
      </c>
      <c r="B159">
        <f>COUNTIF(StageTable!M:M,A159)
+COUNTIF(StageTable!U:U,A159)
+COUNTIF(StageTable!W:W,A159)</f>
        <v>1</v>
      </c>
      <c r="C159" t="s">
        <v>935</v>
      </c>
      <c r="D159" t="s">
        <v>65</v>
      </c>
      <c r="E159" t="s">
        <v>865</v>
      </c>
      <c r="F159" t="s">
        <v>915</v>
      </c>
      <c r="H159">
        <f t="shared" si="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939</v>
      </c>
      <c r="Y159">
        <f>COUNTIF(E:E,X159)</f>
        <v>1</v>
      </c>
      <c r="AA159" t="s">
        <v>928</v>
      </c>
      <c r="AB159">
        <f>COUNTIF(F:F,AA159)</f>
        <v>1</v>
      </c>
    </row>
    <row r="160" spans="1:28" x14ac:dyDescent="0.3">
      <c r="A160" t="s">
        <v>814</v>
      </c>
      <c r="B160">
        <f>COUNTIF(StageTable!M:M,A160)
+COUNTIF(StageTable!U:U,A160)
+COUNTIF(StageTable!W:W,A160)</f>
        <v>1</v>
      </c>
      <c r="C160" t="s">
        <v>935</v>
      </c>
      <c r="D160" t="s">
        <v>65</v>
      </c>
      <c r="E160" t="s">
        <v>866</v>
      </c>
      <c r="F160" t="s">
        <v>916</v>
      </c>
      <c r="H160">
        <f t="shared" si="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940</v>
      </c>
      <c r="Y160">
        <f>COUNTIF(E:E,X160)</f>
        <v>1</v>
      </c>
      <c r="AA160" t="s">
        <v>929</v>
      </c>
      <c r="AB160">
        <f>COUNTIF(F:F,AA160)</f>
        <v>1</v>
      </c>
    </row>
    <row r="161" spans="1:28" x14ac:dyDescent="0.3">
      <c r="A161" t="s">
        <v>789</v>
      </c>
      <c r="B161">
        <f>COUNTIF(StageTable!M:M,A161)
+COUNTIF(StageTable!U:U,A161)
+COUNTIF(StageTable!W:W,A161)</f>
        <v>1</v>
      </c>
      <c r="C161" t="s">
        <v>935</v>
      </c>
      <c r="D161" t="s">
        <v>65</v>
      </c>
      <c r="E161" t="s">
        <v>867</v>
      </c>
      <c r="F161" t="s">
        <v>917</v>
      </c>
      <c r="H161">
        <f t="shared" si="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COUNTIF(F:F,AA161)</f>
        <v>1</v>
      </c>
    </row>
    <row r="162" spans="1:28" x14ac:dyDescent="0.3">
      <c r="A162" t="s">
        <v>790</v>
      </c>
      <c r="B162">
        <f>COUNTIF(StageTable!M:M,A162)
+COUNTIF(StageTable!U:U,A162)
+COUNTIF(StageTable!W:W,A162)</f>
        <v>1</v>
      </c>
      <c r="C162" t="s">
        <v>936</v>
      </c>
      <c r="D162" t="s">
        <v>65</v>
      </c>
      <c r="E162" t="s">
        <v>868</v>
      </c>
      <c r="F162" t="s">
        <v>918</v>
      </c>
      <c r="H162">
        <f t="shared" si="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COUNTIF(F:F,AA162)</f>
        <v>1</v>
      </c>
    </row>
    <row r="163" spans="1:28" x14ac:dyDescent="0.3">
      <c r="A163" t="s">
        <v>791</v>
      </c>
      <c r="B163">
        <f>COUNTIF(StageTable!M:M,A163)
+COUNTIF(StageTable!U:U,A163)
+COUNTIF(StageTable!W:W,A163)</f>
        <v>1</v>
      </c>
      <c r="C163" t="s">
        <v>828</v>
      </c>
      <c r="D163" t="s">
        <v>65</v>
      </c>
      <c r="E163" t="s">
        <v>869</v>
      </c>
      <c r="F163" t="s">
        <v>919</v>
      </c>
      <c r="H163">
        <f t="shared" si="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COUNTIF(F:F,AA163)</f>
        <v>1</v>
      </c>
    </row>
    <row r="164" spans="1:28" x14ac:dyDescent="0.3">
      <c r="A164" t="s">
        <v>792</v>
      </c>
      <c r="B164">
        <f>COUNTIF(StageTable!M:M,A164)
+COUNTIF(StageTable!U:U,A164)
+COUNTIF(StageTable!W:W,A164)</f>
        <v>1</v>
      </c>
      <c r="C164" t="s">
        <v>935</v>
      </c>
      <c r="D164" t="s">
        <v>65</v>
      </c>
      <c r="E164" t="s">
        <v>870</v>
      </c>
      <c r="F164" t="s">
        <v>920</v>
      </c>
      <c r="H164">
        <f t="shared" si="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COUNTIF(F:F,AA164)</f>
        <v>1</v>
      </c>
    </row>
    <row r="165" spans="1:28" x14ac:dyDescent="0.3">
      <c r="A165" t="s">
        <v>793</v>
      </c>
      <c r="B165">
        <f>COUNTIF(StageTable!M:M,A165)
+COUNTIF(StageTable!U:U,A165)
+COUNTIF(StageTable!W:W,A165)</f>
        <v>1</v>
      </c>
      <c r="C165" t="s">
        <v>828</v>
      </c>
      <c r="D165" t="s">
        <v>65</v>
      </c>
      <c r="E165" t="s">
        <v>871</v>
      </c>
      <c r="F165" t="s">
        <v>921</v>
      </c>
      <c r="H165">
        <f t="shared" si="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row r="183" spans="1:16" x14ac:dyDescent="0.3">
      <c r="A183" t="s">
        <v>957</v>
      </c>
      <c r="B183">
        <f>COUNTIF(StageTable!M:M,A183)
+COUNTIF(StageTable!U:U,A183)
+COUNTIF(StageTable!W:W,A183)</f>
        <v>0</v>
      </c>
      <c r="C183" t="s">
        <v>1002</v>
      </c>
      <c r="D183" t="s">
        <v>65</v>
      </c>
      <c r="E183" t="s">
        <v>51</v>
      </c>
      <c r="F183" t="s">
        <v>74</v>
      </c>
      <c r="G183">
        <v>0</v>
      </c>
      <c r="H183">
        <f t="shared" si="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row>
    <row r="184" spans="1:16" x14ac:dyDescent="0.3">
      <c r="A184" t="s">
        <v>958</v>
      </c>
      <c r="B184">
        <f>COUNTIF(StageTable!M:M,A184)
+COUNTIF(StageTable!U:U,A184)
+COUNTIF(StageTable!W:W,A184)</f>
        <v>0</v>
      </c>
      <c r="C184" t="s">
        <v>1003</v>
      </c>
      <c r="D184" t="s">
        <v>65</v>
      </c>
      <c r="H184">
        <f t="shared" si="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1019</v>
      </c>
    </row>
    <row r="185" spans="1:16" x14ac:dyDescent="0.3">
      <c r="A185" t="s">
        <v>959</v>
      </c>
      <c r="B185">
        <f>COUNTIF(StageTable!M:M,A185)
+COUNTIF(StageTable!U:U,A185)
+COUNTIF(StageTable!W:W,A185)</f>
        <v>0</v>
      </c>
      <c r="C185" t="s">
        <v>1004</v>
      </c>
      <c r="D185" t="s">
        <v>65</v>
      </c>
      <c r="H185">
        <f t="shared" si="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1020</v>
      </c>
    </row>
    <row r="186" spans="1:16" x14ac:dyDescent="0.3">
      <c r="A186" t="s">
        <v>960</v>
      </c>
      <c r="B186">
        <f>COUNTIF(StageTable!M:M,A186)
+COUNTIF(StageTable!U:U,A186)
+COUNTIF(StageTable!W:W,A186)</f>
        <v>0</v>
      </c>
      <c r="C186" t="s">
        <v>1003</v>
      </c>
      <c r="D186" t="s">
        <v>65</v>
      </c>
      <c r="H186">
        <f t="shared" si="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1021</v>
      </c>
    </row>
    <row r="187" spans="1:16" x14ac:dyDescent="0.3">
      <c r="A187" t="s">
        <v>961</v>
      </c>
      <c r="B187">
        <f>COUNTIF(StageTable!M:M,A187)
+COUNTIF(StageTable!U:U,A187)
+COUNTIF(StageTable!W:W,A187)</f>
        <v>0</v>
      </c>
      <c r="C187" t="s">
        <v>1002</v>
      </c>
      <c r="D187" t="s">
        <v>65</v>
      </c>
      <c r="H187">
        <f t="shared" si="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1022</v>
      </c>
    </row>
    <row r="188" spans="1:16" x14ac:dyDescent="0.3">
      <c r="A188" t="s">
        <v>1017</v>
      </c>
      <c r="B188">
        <f>COUNTIF(StageTable!M:M,A188)
+COUNTIF(StageTable!U:U,A188)
+COUNTIF(StageTable!W:W,A188)</f>
        <v>0</v>
      </c>
      <c r="C188" t="s">
        <v>1004</v>
      </c>
      <c r="D188" t="s">
        <v>65</v>
      </c>
      <c r="H188">
        <f t="shared" si="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1023</v>
      </c>
    </row>
    <row r="189" spans="1:16" x14ac:dyDescent="0.3">
      <c r="A189" t="s">
        <v>962</v>
      </c>
      <c r="B189">
        <f>COUNTIF(StageTable!M:M,A189)
+COUNTIF(StageTable!U:U,A189)
+COUNTIF(StageTable!W:W,A189)</f>
        <v>0</v>
      </c>
      <c r="C189" t="s">
        <v>1003</v>
      </c>
      <c r="D189" t="s">
        <v>65</v>
      </c>
      <c r="H189">
        <f t="shared" si="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1024</v>
      </c>
    </row>
    <row r="190" spans="1:16" x14ac:dyDescent="0.3">
      <c r="A190" t="s">
        <v>963</v>
      </c>
      <c r="B190">
        <f>COUNTIF(StageTable!M:M,A190)
+COUNTIF(StageTable!U:U,A190)
+COUNTIF(StageTable!W:W,A190)</f>
        <v>0</v>
      </c>
      <c r="C190" t="s">
        <v>1002</v>
      </c>
      <c r="D190" t="s">
        <v>65</v>
      </c>
      <c r="H190">
        <f t="shared" si="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1025</v>
      </c>
    </row>
    <row r="191" spans="1:16" x14ac:dyDescent="0.3">
      <c r="A191" t="s">
        <v>1018</v>
      </c>
      <c r="B191">
        <f>COUNTIF(StageTable!M:M,A191)
+COUNTIF(StageTable!U:U,A191)
+COUNTIF(StageTable!W:W,A191)</f>
        <v>0</v>
      </c>
      <c r="C191" t="s">
        <v>1003</v>
      </c>
      <c r="D191" t="s">
        <v>65</v>
      </c>
      <c r="H191">
        <f t="shared" si="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1026</v>
      </c>
    </row>
    <row r="192" spans="1:16" x14ac:dyDescent="0.3">
      <c r="A192" t="s">
        <v>964</v>
      </c>
      <c r="B192">
        <f>COUNTIF(StageTable!M:M,A192)
+COUNTIF(StageTable!U:U,A192)
+COUNTIF(StageTable!W:W,A192)</f>
        <v>0</v>
      </c>
      <c r="C192" t="s">
        <v>1004</v>
      </c>
      <c r="D192" t="s">
        <v>65</v>
      </c>
      <c r="H192">
        <f t="shared" si="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1027</v>
      </c>
    </row>
    <row r="193" spans="1:10" x14ac:dyDescent="0.3">
      <c r="A193" t="s">
        <v>965</v>
      </c>
      <c r="B193">
        <f>COUNTIF(StageTable!M:M,A193)
+COUNTIF(StageTable!U:U,A193)
+COUNTIF(StageTable!W:W,A193)</f>
        <v>0</v>
      </c>
      <c r="C193" t="s">
        <v>1003</v>
      </c>
      <c r="D193" t="s">
        <v>65</v>
      </c>
      <c r="H193">
        <f t="shared" si="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1028</v>
      </c>
    </row>
    <row r="194" spans="1:10" x14ac:dyDescent="0.3">
      <c r="A194" t="s">
        <v>966</v>
      </c>
      <c r="B194">
        <f>COUNTIF(StageTable!M:M,A194)
+COUNTIF(StageTable!U:U,A194)
+COUNTIF(StageTable!W:W,A194)</f>
        <v>0</v>
      </c>
      <c r="C194" t="s">
        <v>1002</v>
      </c>
      <c r="D194" t="s">
        <v>1015</v>
      </c>
      <c r="H194">
        <f t="shared" si="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row>
    <row r="195" spans="1:10" x14ac:dyDescent="0.3">
      <c r="A195" t="s">
        <v>967</v>
      </c>
      <c r="B195">
        <f>COUNTIF(StageTable!M:M,A195)
+COUNTIF(StageTable!U:U,A195)
+COUNTIF(StageTable!W:W,A195)</f>
        <v>0</v>
      </c>
      <c r="C195" t="s">
        <v>1003</v>
      </c>
      <c r="D195" t="s">
        <v>1015</v>
      </c>
      <c r="H195">
        <f t="shared" ref="H195:H235" si="3">IF(ISERROR(INT(SUBSTITUTE(MID(A195,FIND("x",A195)+1,2),"_",""))),0,INT((INT(SUBSTITUTE(MID(A195,FIND("x",A195)+1,2),"_",""))-1)/10+1)*5)</f>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row>
    <row r="196" spans="1:10" x14ac:dyDescent="0.3">
      <c r="A196" t="s">
        <v>968</v>
      </c>
      <c r="B196">
        <f>COUNTIF(StageTable!M:M,A196)
+COUNTIF(StageTable!U:U,A196)
+COUNTIF(StageTable!W:W,A196)</f>
        <v>0</v>
      </c>
      <c r="C196" t="s">
        <v>1004</v>
      </c>
      <c r="D196" t="s">
        <v>1016</v>
      </c>
      <c r="H196">
        <f t="shared" si="3"/>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row>
    <row r="197" spans="1:10" x14ac:dyDescent="0.3">
      <c r="A197" t="s">
        <v>969</v>
      </c>
      <c r="B197">
        <f>COUNTIF(StageTable!M:M,A197)
+COUNTIF(StageTable!U:U,A197)
+COUNTIF(StageTable!W:W,A197)</f>
        <v>0</v>
      </c>
      <c r="C197" t="s">
        <v>1003</v>
      </c>
      <c r="D197" t="s">
        <v>1015</v>
      </c>
      <c r="H197">
        <f t="shared" si="3"/>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row>
    <row r="198" spans="1:10" x14ac:dyDescent="0.3">
      <c r="A198" t="s">
        <v>970</v>
      </c>
      <c r="B198">
        <f>COUNTIF(StageTable!M:M,A198)
+COUNTIF(StageTable!U:U,A198)
+COUNTIF(StageTable!W:W,A198)</f>
        <v>0</v>
      </c>
      <c r="C198" t="s">
        <v>1003</v>
      </c>
      <c r="D198" t="s">
        <v>1015</v>
      </c>
      <c r="H198">
        <f t="shared" si="3"/>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row>
    <row r="199" spans="1:10" x14ac:dyDescent="0.3">
      <c r="A199" t="s">
        <v>971</v>
      </c>
      <c r="B199">
        <f>COUNTIF(StageTable!M:M,A199)
+COUNTIF(StageTable!U:U,A199)
+COUNTIF(StageTable!W:W,A199)</f>
        <v>0</v>
      </c>
      <c r="C199" t="s">
        <v>1004</v>
      </c>
      <c r="D199" t="s">
        <v>1016</v>
      </c>
      <c r="H199">
        <f t="shared" si="3"/>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row>
    <row r="200" spans="1:10" x14ac:dyDescent="0.3">
      <c r="A200" t="s">
        <v>972</v>
      </c>
      <c r="B200">
        <f>COUNTIF(StageTable!M:M,A200)
+COUNTIF(StageTable!U:U,A200)
+COUNTIF(StageTable!W:W,A200)</f>
        <v>0</v>
      </c>
      <c r="C200" t="s">
        <v>1002</v>
      </c>
      <c r="D200" t="s">
        <v>1015</v>
      </c>
      <c r="H200">
        <f t="shared" si="3"/>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row>
    <row r="201" spans="1:10" x14ac:dyDescent="0.3">
      <c r="A201" t="s">
        <v>973</v>
      </c>
      <c r="B201">
        <f>COUNTIF(StageTable!M:M,A201)
+COUNTIF(StageTable!U:U,A201)
+COUNTIF(StageTable!W:W,A201)</f>
        <v>0</v>
      </c>
      <c r="C201" t="s">
        <v>1004</v>
      </c>
      <c r="D201" t="s">
        <v>1015</v>
      </c>
      <c r="H201">
        <f t="shared" si="3"/>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row>
    <row r="202" spans="1:10" x14ac:dyDescent="0.3">
      <c r="A202" t="s">
        <v>974</v>
      </c>
      <c r="B202">
        <f>COUNTIF(StageTable!M:M,A202)
+COUNTIF(StageTable!U:U,A202)
+COUNTIF(StageTable!W:W,A202)</f>
        <v>0</v>
      </c>
      <c r="C202" t="s">
        <v>1002</v>
      </c>
      <c r="D202" t="s">
        <v>65</v>
      </c>
      <c r="H202">
        <f t="shared" si="3"/>
        <v>15</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row>
    <row r="203" spans="1:10" x14ac:dyDescent="0.3">
      <c r="A203" t="s">
        <v>975</v>
      </c>
      <c r="B203">
        <f>COUNTIF(StageTable!M:M,A203)
+COUNTIF(StageTable!U:U,A203)
+COUNTIF(StageTable!W:W,A203)</f>
        <v>0</v>
      </c>
      <c r="C203" t="s">
        <v>1003</v>
      </c>
      <c r="D203" t="s">
        <v>65</v>
      </c>
      <c r="H203">
        <f t="shared" si="3"/>
        <v>15</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row>
    <row r="204" spans="1:10" x14ac:dyDescent="0.3">
      <c r="A204" t="s">
        <v>976</v>
      </c>
      <c r="B204">
        <f>COUNTIF(StageTable!M:M,A204)
+COUNTIF(StageTable!U:U,A204)
+COUNTIF(StageTable!W:W,A204)</f>
        <v>0</v>
      </c>
      <c r="C204" t="s">
        <v>1004</v>
      </c>
      <c r="D204" t="s">
        <v>65</v>
      </c>
      <c r="H204">
        <f t="shared" si="3"/>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row>
    <row r="205" spans="1:10" x14ac:dyDescent="0.3">
      <c r="A205" t="s">
        <v>977</v>
      </c>
      <c r="B205">
        <f>COUNTIF(StageTable!M:M,A205)
+COUNTIF(StageTable!U:U,A205)
+COUNTIF(StageTable!W:W,A205)</f>
        <v>0</v>
      </c>
      <c r="C205" t="s">
        <v>1004</v>
      </c>
      <c r="D205" t="s">
        <v>65</v>
      </c>
      <c r="H205">
        <f t="shared" si="3"/>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row>
    <row r="206" spans="1:10" x14ac:dyDescent="0.3">
      <c r="A206" t="s">
        <v>978</v>
      </c>
      <c r="B206">
        <f>COUNTIF(StageTable!M:M,A206)
+COUNTIF(StageTable!U:U,A206)
+COUNTIF(StageTable!W:W,A206)</f>
        <v>0</v>
      </c>
      <c r="C206" t="s">
        <v>1002</v>
      </c>
      <c r="D206" t="s">
        <v>65</v>
      </c>
      <c r="H206">
        <f t="shared" si="3"/>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row>
    <row r="207" spans="1:10" x14ac:dyDescent="0.3">
      <c r="A207" t="s">
        <v>979</v>
      </c>
      <c r="B207">
        <f>COUNTIF(StageTable!M:M,A207)
+COUNTIF(StageTable!U:U,A207)
+COUNTIF(StageTable!W:W,A207)</f>
        <v>0</v>
      </c>
      <c r="C207" t="s">
        <v>1003</v>
      </c>
      <c r="D207" t="s">
        <v>65</v>
      </c>
      <c r="H207">
        <f t="shared" si="3"/>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row>
    <row r="208" spans="1:10" x14ac:dyDescent="0.3">
      <c r="A208" t="s">
        <v>980</v>
      </c>
      <c r="B208">
        <f>COUNTIF(StageTable!M:M,A208)
+COUNTIF(StageTable!U:U,A208)
+COUNTIF(StageTable!W:W,A208)</f>
        <v>0</v>
      </c>
      <c r="C208" t="s">
        <v>1004</v>
      </c>
      <c r="D208" t="s">
        <v>65</v>
      </c>
      <c r="H208">
        <f t="shared" si="3"/>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row>
    <row r="209" spans="1:9" x14ac:dyDescent="0.3">
      <c r="A209" t="s">
        <v>981</v>
      </c>
      <c r="B209">
        <f>COUNTIF(StageTable!M:M,A209)
+COUNTIF(StageTable!U:U,A209)
+COUNTIF(StageTable!W:W,A209)</f>
        <v>0</v>
      </c>
      <c r="C209" t="s">
        <v>1002</v>
      </c>
      <c r="D209" t="s">
        <v>65</v>
      </c>
      <c r="H209">
        <f t="shared" si="3"/>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row>
    <row r="210" spans="1:9" x14ac:dyDescent="0.3">
      <c r="A210" t="s">
        <v>982</v>
      </c>
      <c r="B210">
        <f>COUNTIF(StageTable!M:M,A210)
+COUNTIF(StageTable!U:U,A210)
+COUNTIF(StageTable!W:W,A210)</f>
        <v>0</v>
      </c>
      <c r="C210" t="s">
        <v>1004</v>
      </c>
      <c r="D210" t="s">
        <v>1015</v>
      </c>
      <c r="H210">
        <f t="shared" si="3"/>
        <v>20</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row>
    <row r="211" spans="1:9" x14ac:dyDescent="0.3">
      <c r="A211" t="s">
        <v>983</v>
      </c>
      <c r="B211">
        <f>COUNTIF(StageTable!M:M,A211)
+COUNTIF(StageTable!U:U,A211)
+COUNTIF(StageTable!W:W,A211)</f>
        <v>0</v>
      </c>
      <c r="C211" t="s">
        <v>1003</v>
      </c>
      <c r="D211" t="s">
        <v>65</v>
      </c>
      <c r="H211">
        <f t="shared" si="3"/>
        <v>20</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row>
    <row r="212" spans="1:9" x14ac:dyDescent="0.3">
      <c r="A212" t="s">
        <v>984</v>
      </c>
      <c r="B212">
        <f>COUNTIF(StageTable!M:M,A212)
+COUNTIF(StageTable!U:U,A212)
+COUNTIF(StageTable!W:W,A212)</f>
        <v>0</v>
      </c>
      <c r="C212" t="s">
        <v>1002</v>
      </c>
      <c r="D212" t="s">
        <v>65</v>
      </c>
      <c r="H212">
        <f t="shared" si="3"/>
        <v>20</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row>
    <row r="213" spans="1:9" x14ac:dyDescent="0.3">
      <c r="A213" t="s">
        <v>985</v>
      </c>
      <c r="B213">
        <f>COUNTIF(StageTable!M:M,A213)
+COUNTIF(StageTable!U:U,A213)
+COUNTIF(StageTable!W:W,A213)</f>
        <v>0</v>
      </c>
      <c r="C213" t="s">
        <v>1003</v>
      </c>
      <c r="D213" t="s">
        <v>65</v>
      </c>
      <c r="H213">
        <f t="shared" si="3"/>
        <v>20</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row>
    <row r="214" spans="1:9" x14ac:dyDescent="0.3">
      <c r="A214" t="s">
        <v>986</v>
      </c>
      <c r="B214">
        <f>COUNTIF(StageTable!M:M,A214)
+COUNTIF(StageTable!U:U,A214)
+COUNTIF(StageTable!W:W,A214)</f>
        <v>0</v>
      </c>
      <c r="C214" t="s">
        <v>1002</v>
      </c>
      <c r="D214" t="s">
        <v>1015</v>
      </c>
      <c r="H214">
        <f t="shared" si="3"/>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row>
    <row r="215" spans="1:9" x14ac:dyDescent="0.3">
      <c r="A215" t="s">
        <v>987</v>
      </c>
      <c r="B215">
        <f>COUNTIF(StageTable!M:M,A215)
+COUNTIF(StageTable!U:U,A215)
+COUNTIF(StageTable!W:W,A215)</f>
        <v>0</v>
      </c>
      <c r="C215" t="s">
        <v>1002</v>
      </c>
      <c r="D215" t="s">
        <v>65</v>
      </c>
      <c r="H215">
        <f t="shared" si="3"/>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row>
    <row r="216" spans="1:9" x14ac:dyDescent="0.3">
      <c r="A216" t="s">
        <v>988</v>
      </c>
      <c r="B216">
        <f>COUNTIF(StageTable!M:M,A216)
+COUNTIF(StageTable!U:U,A216)
+COUNTIF(StageTable!W:W,A216)</f>
        <v>0</v>
      </c>
      <c r="C216" t="s">
        <v>1002</v>
      </c>
      <c r="D216" t="s">
        <v>65</v>
      </c>
      <c r="H216">
        <f t="shared" si="3"/>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row>
    <row r="217" spans="1:9" x14ac:dyDescent="0.3">
      <c r="A217" t="s">
        <v>989</v>
      </c>
      <c r="B217">
        <f>COUNTIF(StageTable!M:M,A217)
+COUNTIF(StageTable!U:U,A217)
+COUNTIF(StageTable!W:W,A217)</f>
        <v>0</v>
      </c>
      <c r="C217" t="s">
        <v>1003</v>
      </c>
      <c r="D217" t="s">
        <v>1015</v>
      </c>
      <c r="H217">
        <f t="shared" si="3"/>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row>
    <row r="218" spans="1:9" x14ac:dyDescent="0.3">
      <c r="A218" t="s">
        <v>990</v>
      </c>
      <c r="B218">
        <f>COUNTIF(StageTable!M:M,A218)
+COUNTIF(StageTable!U:U,A218)
+COUNTIF(StageTable!W:W,A218)</f>
        <v>0</v>
      </c>
      <c r="C218" t="s">
        <v>1002</v>
      </c>
      <c r="D218" t="s">
        <v>65</v>
      </c>
      <c r="H218">
        <f t="shared" si="3"/>
        <v>25</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row>
    <row r="219" spans="1:9" x14ac:dyDescent="0.3">
      <c r="A219" t="s">
        <v>991</v>
      </c>
      <c r="B219">
        <f>COUNTIF(StageTable!M:M,A219)
+COUNTIF(StageTable!U:U,A219)
+COUNTIF(StageTable!W:W,A219)</f>
        <v>0</v>
      </c>
      <c r="C219" t="s">
        <v>1002</v>
      </c>
      <c r="D219" t="s">
        <v>65</v>
      </c>
      <c r="H219">
        <f t="shared" si="3"/>
        <v>25</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row>
    <row r="220" spans="1:9" x14ac:dyDescent="0.3">
      <c r="A220" t="s">
        <v>992</v>
      </c>
      <c r="B220">
        <f>COUNTIF(StageTable!M:M,A220)
+COUNTIF(StageTable!U:U,A220)
+COUNTIF(StageTable!W:W,A220)</f>
        <v>0</v>
      </c>
      <c r="C220" t="s">
        <v>1004</v>
      </c>
      <c r="D220" t="s">
        <v>65</v>
      </c>
      <c r="H220">
        <f t="shared" si="3"/>
        <v>25</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row>
    <row r="221" spans="1:9" x14ac:dyDescent="0.3">
      <c r="A221" t="s">
        <v>993</v>
      </c>
      <c r="B221">
        <f>COUNTIF(StageTable!M:M,A221)
+COUNTIF(StageTable!U:U,A221)
+COUNTIF(StageTable!W:W,A221)</f>
        <v>0</v>
      </c>
      <c r="C221" t="s">
        <v>1003</v>
      </c>
      <c r="D221" t="s">
        <v>65</v>
      </c>
      <c r="H221">
        <f t="shared" si="3"/>
        <v>25</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row>
    <row r="222" spans="1:9" x14ac:dyDescent="0.3">
      <c r="A222" t="s">
        <v>994</v>
      </c>
      <c r="B222">
        <f>COUNTIF(StageTable!M:M,A222)
+COUNTIF(StageTable!U:U,A222)
+COUNTIF(StageTable!W:W,A222)</f>
        <v>0</v>
      </c>
      <c r="C222" t="s">
        <v>1003</v>
      </c>
      <c r="D222" t="s">
        <v>65</v>
      </c>
      <c r="H222">
        <f t="shared" si="3"/>
        <v>25</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row>
    <row r="223" spans="1:9" x14ac:dyDescent="0.3">
      <c r="A223" t="s">
        <v>995</v>
      </c>
      <c r="B223">
        <f>COUNTIF(StageTable!M:M,A223)
+COUNTIF(StageTable!U:U,A223)
+COUNTIF(StageTable!W:W,A223)</f>
        <v>0</v>
      </c>
      <c r="C223" t="s">
        <v>1004</v>
      </c>
      <c r="D223" t="s">
        <v>65</v>
      </c>
      <c r="H223">
        <f t="shared" si="3"/>
        <v>25</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row>
    <row r="224" spans="1:9" x14ac:dyDescent="0.3">
      <c r="A224" t="s">
        <v>996</v>
      </c>
      <c r="B224">
        <f>COUNTIF(StageTable!M:M,A224)
+COUNTIF(StageTable!U:U,A224)
+COUNTIF(StageTable!W:W,A224)</f>
        <v>0</v>
      </c>
      <c r="C224" t="s">
        <v>1004</v>
      </c>
      <c r="D224" t="s">
        <v>65</v>
      </c>
      <c r="H224">
        <f t="shared" si="3"/>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row>
    <row r="225" spans="1:10" x14ac:dyDescent="0.3">
      <c r="A225" t="s">
        <v>997</v>
      </c>
      <c r="B225">
        <f>COUNTIF(StageTable!M:M,A225)
+COUNTIF(StageTable!U:U,A225)
+COUNTIF(StageTable!W:W,A225)</f>
        <v>0</v>
      </c>
      <c r="C225" t="s">
        <v>1003</v>
      </c>
      <c r="D225" t="s">
        <v>65</v>
      </c>
      <c r="H225">
        <f t="shared" si="3"/>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row>
    <row r="226" spans="1:10" x14ac:dyDescent="0.3">
      <c r="A226" t="s">
        <v>1005</v>
      </c>
      <c r="B226">
        <f>COUNTIF(StageTable!M:M,A226)
+COUNTIF(StageTable!U:U,A226)
+COUNTIF(StageTable!W:W,A226)</f>
        <v>0</v>
      </c>
      <c r="C226" t="s">
        <v>1003</v>
      </c>
      <c r="D226" t="s">
        <v>65</v>
      </c>
      <c r="E226" t="s">
        <v>1031</v>
      </c>
      <c r="H226">
        <f t="shared" si="3"/>
        <v>0</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1029</v>
      </c>
    </row>
    <row r="227" spans="1:10" x14ac:dyDescent="0.3">
      <c r="A227" t="s">
        <v>1006</v>
      </c>
      <c r="B227">
        <f>COUNTIF(StageTable!M:M,A227)
+COUNTIF(StageTable!U:U,A227)
+COUNTIF(StageTable!W:W,A227)</f>
        <v>0</v>
      </c>
      <c r="C227" t="s">
        <v>1003</v>
      </c>
      <c r="D227" t="s">
        <v>65</v>
      </c>
      <c r="E227" t="s">
        <v>1032</v>
      </c>
      <c r="H227">
        <f t="shared" si="3"/>
        <v>0</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1030</v>
      </c>
    </row>
    <row r="228" spans="1:10" x14ac:dyDescent="0.3">
      <c r="A228" t="s">
        <v>1007</v>
      </c>
      <c r="B228">
        <f>COUNTIF(StageTable!M:M,A228)
+COUNTIF(StageTable!U:U,A228)
+COUNTIF(StageTable!W:W,A228)</f>
        <v>0</v>
      </c>
      <c r="C228" t="s">
        <v>1002</v>
      </c>
      <c r="D228" t="s">
        <v>1015</v>
      </c>
      <c r="E228" t="s">
        <v>51</v>
      </c>
      <c r="H228">
        <f t="shared" si="3"/>
        <v>0</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0" x14ac:dyDescent="0.3">
      <c r="A229" t="s">
        <v>1008</v>
      </c>
      <c r="B229">
        <f>COUNTIF(StageTable!M:M,A229)
+COUNTIF(StageTable!U:U,A229)
+COUNTIF(StageTable!W:W,A229)</f>
        <v>0</v>
      </c>
      <c r="C229" t="s">
        <v>1004</v>
      </c>
      <c r="D229" t="s">
        <v>65</v>
      </c>
      <c r="E229" t="s">
        <v>51</v>
      </c>
      <c r="H229">
        <f t="shared" si="3"/>
        <v>0</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0" x14ac:dyDescent="0.3">
      <c r="A230" t="s">
        <v>1009</v>
      </c>
      <c r="B230">
        <f>COUNTIF(StageTable!M:M,A230)
+COUNTIF(StageTable!U:U,A230)
+COUNTIF(StageTable!W:W,A230)</f>
        <v>0</v>
      </c>
      <c r="C230" t="s">
        <v>1002</v>
      </c>
      <c r="D230" t="s">
        <v>65</v>
      </c>
      <c r="E230" t="s">
        <v>1033</v>
      </c>
      <c r="H230">
        <f t="shared" si="3"/>
        <v>0</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1034</v>
      </c>
    </row>
    <row r="231" spans="1:10" x14ac:dyDescent="0.3">
      <c r="A231" t="s">
        <v>1010</v>
      </c>
      <c r="B231">
        <f>COUNTIF(StageTable!M:M,A231)
+COUNTIF(StageTable!U:U,A231)
+COUNTIF(StageTable!W:W,A231)</f>
        <v>0</v>
      </c>
      <c r="C231" t="s">
        <v>1004</v>
      </c>
      <c r="D231" t="s">
        <v>65</v>
      </c>
      <c r="H231">
        <f t="shared" si="3"/>
        <v>0</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row>
    <row r="232" spans="1:10" x14ac:dyDescent="0.3">
      <c r="A232" t="s">
        <v>1011</v>
      </c>
      <c r="B232">
        <f>COUNTIF(StageTable!M:M,A232)
+COUNTIF(StageTable!U:U,A232)
+COUNTIF(StageTable!W:W,A232)</f>
        <v>0</v>
      </c>
      <c r="C232" t="s">
        <v>1002</v>
      </c>
      <c r="D232" t="s">
        <v>65</v>
      </c>
      <c r="H232">
        <f t="shared" si="3"/>
        <v>0</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row>
    <row r="233" spans="1:10" x14ac:dyDescent="0.3">
      <c r="A233" t="s">
        <v>1012</v>
      </c>
      <c r="B233">
        <f>COUNTIF(StageTable!M:M,A233)
+COUNTIF(StageTable!U:U,A233)
+COUNTIF(StageTable!W:W,A233)</f>
        <v>0</v>
      </c>
      <c r="C233" t="s">
        <v>1003</v>
      </c>
      <c r="D233" t="s">
        <v>1015</v>
      </c>
      <c r="H233">
        <f t="shared" si="3"/>
        <v>0</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row>
    <row r="234" spans="1:10" x14ac:dyDescent="0.3">
      <c r="A234" t="s">
        <v>1013</v>
      </c>
      <c r="B234">
        <f>COUNTIF(StageTable!M:M,A234)
+COUNTIF(StageTable!U:U,A234)
+COUNTIF(StageTable!W:W,A234)</f>
        <v>0</v>
      </c>
      <c r="C234" t="s">
        <v>1004</v>
      </c>
      <c r="D234" t="s">
        <v>65</v>
      </c>
      <c r="H234">
        <f t="shared" si="3"/>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row>
    <row r="235" spans="1:10" x14ac:dyDescent="0.3">
      <c r="A235" t="s">
        <v>1014</v>
      </c>
      <c r="B235">
        <f>COUNTIF(StageTable!M:M,A235)
+COUNTIF(StageTable!U:U,A235)
+COUNTIF(StageTable!W:W,A235)</f>
        <v>0</v>
      </c>
      <c r="C235" t="s">
        <v>1004</v>
      </c>
      <c r="D235" t="s">
        <v>65</v>
      </c>
      <c r="H235">
        <f t="shared" si="3"/>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3"/>
  <sheetViews>
    <sheetView tabSelected="1" workbookViewId="0">
      <pane ySplit="1" topLeftCell="A38" activePane="bottomLeft" state="frozen"/>
      <selection pane="bottomLeft" activeCell="A49" sqref="A49"/>
    </sheetView>
    <sheetView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54"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1.25</v>
      </c>
      <c r="G35">
        <v>1.1000000000000001</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956</v>
      </c>
      <c r="F41">
        <v>0.18</v>
      </c>
      <c r="G41">
        <v>0.8</v>
      </c>
      <c r="H41">
        <f t="shared" si="3"/>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271</v>
      </c>
      <c r="F42">
        <v>1</v>
      </c>
      <c r="G42">
        <v>0.8</v>
      </c>
      <c r="H42">
        <f t="shared" si="3"/>
        <v>0.66666666666666663</v>
      </c>
      <c r="I42">
        <v>2</v>
      </c>
      <c r="J42">
        <v>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474</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579</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580</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581</v>
      </c>
      <c r="F46">
        <v>1</v>
      </c>
      <c r="G46">
        <v>1</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582</v>
      </c>
      <c r="F47">
        <v>1.2</v>
      </c>
      <c r="G47">
        <v>1.5</v>
      </c>
      <c r="H47">
        <f t="shared" si="3"/>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751</v>
      </c>
      <c r="F48">
        <v>1</v>
      </c>
      <c r="G48">
        <v>0.8</v>
      </c>
      <c r="H48">
        <f t="shared" si="3"/>
        <v>0.66666666666666663</v>
      </c>
      <c r="I48">
        <v>2</v>
      </c>
      <c r="J48">
        <v>0.95</v>
      </c>
      <c r="K48">
        <v>0</v>
      </c>
      <c r="L48" t="b">
        <v>0</v>
      </c>
      <c r="M48" t="b">
        <v>1</v>
      </c>
      <c r="O48" t="str">
        <f>IF(ISBLANK(N48),"",
IFERROR(VLOOKUP(N48,[3]DropTable!$A:$B,MATCH(O$1,[3]DropTable!A$1:B$1,0),0),
"드랍아이디없음"))</f>
        <v/>
      </c>
      <c r="P48">
        <v>10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1035</v>
      </c>
      <c r="F49">
        <v>1</v>
      </c>
      <c r="G49">
        <v>1</v>
      </c>
      <c r="H49">
        <f t="shared" si="3"/>
        <v>0.66666666666666663</v>
      </c>
      <c r="I49">
        <v>2</v>
      </c>
      <c r="J49">
        <v>1.25</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1036</v>
      </c>
      <c r="F50">
        <v>1</v>
      </c>
      <c r="G50">
        <v>1</v>
      </c>
      <c r="H50">
        <f t="shared" si="3"/>
        <v>0.66666666666666663</v>
      </c>
      <c r="I50">
        <v>2</v>
      </c>
      <c r="J50">
        <v>1.25</v>
      </c>
      <c r="K50">
        <v>0</v>
      </c>
      <c r="L50" t="b">
        <v>0</v>
      </c>
      <c r="M50" t="b">
        <v>1</v>
      </c>
      <c r="O50" t="str">
        <f>IF(ISBLANK(N50),"",
IFERROR(VLOOKUP(N50,[3]DropTable!$A:$B,MATCH(O$1,[3]DropTable!A$1:B$1,0),0),
"드랍아이디없음"))</f>
        <v/>
      </c>
      <c r="P50">
        <v>10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1037</v>
      </c>
      <c r="F51">
        <v>1</v>
      </c>
      <c r="G51">
        <v>1</v>
      </c>
      <c r="H51">
        <f t="shared" si="3"/>
        <v>0.66666666666666663</v>
      </c>
      <c r="I51">
        <v>2</v>
      </c>
      <c r="J51">
        <v>1.25</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1038</v>
      </c>
      <c r="F52">
        <v>1</v>
      </c>
      <c r="G52">
        <v>1</v>
      </c>
      <c r="H52">
        <f t="shared" si="3"/>
        <v>0.66666666666666663</v>
      </c>
      <c r="I52">
        <v>2</v>
      </c>
      <c r="J52">
        <v>1.25</v>
      </c>
      <c r="K52">
        <v>0</v>
      </c>
      <c r="L52" t="b">
        <v>0</v>
      </c>
      <c r="M52" t="b">
        <v>1</v>
      </c>
      <c r="O52" t="str">
        <f>IF(ISBLANK(N52),"",
IFERROR(VLOOKUP(N52,[3]DropTable!$A:$B,MATCH(O$1,[3]DropTable!A$1:B$1,0),0),
"드랍아이디없음"))</f>
        <v/>
      </c>
      <c r="P52">
        <v>10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1</v>
      </c>
    </row>
    <row r="53" spans="1:19" x14ac:dyDescent="0.3">
      <c r="A53" t="s">
        <v>1039</v>
      </c>
      <c r="F53">
        <v>1</v>
      </c>
      <c r="G53">
        <v>1</v>
      </c>
      <c r="H53">
        <f t="shared" si="3"/>
        <v>0.66666666666666663</v>
      </c>
      <c r="I53">
        <v>2</v>
      </c>
      <c r="J53">
        <v>1.25</v>
      </c>
      <c r="K53">
        <v>0</v>
      </c>
      <c r="L53" t="b">
        <v>0</v>
      </c>
      <c r="M53" t="b">
        <v>1</v>
      </c>
      <c r="O53" t="str">
        <f>IF(ISBLANK(N53),"",
IFERROR(VLOOKUP(N53,[3]DropTable!$A:$B,MATCH(O$1,[3]DropTable!A$1:B$1,0),0),
"드랍아이디없음"))</f>
        <v/>
      </c>
      <c r="P53">
        <v>10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v>
      </c>
    </row>
    <row r="54" spans="1:19" x14ac:dyDescent="0.3">
      <c r="A54" t="s">
        <v>1040</v>
      </c>
      <c r="F54">
        <v>1</v>
      </c>
      <c r="G54">
        <v>1</v>
      </c>
      <c r="H54">
        <f t="shared" si="3"/>
        <v>0.66666666666666663</v>
      </c>
      <c r="I54">
        <v>2</v>
      </c>
      <c r="J54">
        <v>1.25</v>
      </c>
      <c r="K54">
        <v>0</v>
      </c>
      <c r="L54" t="b">
        <v>0</v>
      </c>
      <c r="M54" t="b">
        <v>1</v>
      </c>
      <c r="O54" t="str">
        <f>IF(ISBLANK(N54),"",
IFERROR(VLOOKUP(N54,[3]DropTable!$A:$B,MATCH(O$1,[3]DropTable!A$1:B$1,0),0),
"드랍아이디없음"))</f>
        <v/>
      </c>
      <c r="P54">
        <v>10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1</v>
      </c>
    </row>
    <row r="55" spans="1:19" x14ac:dyDescent="0.3">
      <c r="A55" t="s">
        <v>76</v>
      </c>
      <c r="B55">
        <v>1</v>
      </c>
      <c r="C55">
        <v>9</v>
      </c>
      <c r="D55">
        <v>8</v>
      </c>
      <c r="E55">
        <f t="shared" ref="E55:E73" si="4">IF(ISBLANK(C55),1,C55)*IF(ISBLANK(D55),1,D55)*1.25*(1+0.2*B55)*IF(B55=5,1.2,1)*F55/35</f>
        <v>0.77142857142857146</v>
      </c>
      <c r="F55">
        <v>0.25</v>
      </c>
      <c r="G55">
        <v>0.25</v>
      </c>
      <c r="H55">
        <v>0.2</v>
      </c>
      <c r="I55">
        <v>2.2000000000000002</v>
      </c>
      <c r="J55">
        <v>1.4</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0.3</v>
      </c>
    </row>
    <row r="56" spans="1:19" x14ac:dyDescent="0.3">
      <c r="A56" t="s">
        <v>351</v>
      </c>
      <c r="B56">
        <v>2</v>
      </c>
      <c r="C56">
        <v>9</v>
      </c>
      <c r="D56">
        <v>12</v>
      </c>
      <c r="E56">
        <f t="shared" si="4"/>
        <v>1.35</v>
      </c>
      <c r="F56">
        <v>0.25</v>
      </c>
      <c r="G56">
        <v>0.4</v>
      </c>
      <c r="H56">
        <v>0.2</v>
      </c>
      <c r="I56">
        <v>2.2000000000000002</v>
      </c>
      <c r="J56">
        <v>1.4</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0.3</v>
      </c>
    </row>
    <row r="57" spans="1:19" x14ac:dyDescent="0.3">
      <c r="A57" t="s">
        <v>274</v>
      </c>
      <c r="B57">
        <v>3</v>
      </c>
      <c r="E57">
        <f t="shared" si="4"/>
        <v>1.7</v>
      </c>
      <c r="F57">
        <f>35*0.85</f>
        <v>29.75</v>
      </c>
      <c r="G57">
        <v>1.25</v>
      </c>
      <c r="H57">
        <f t="shared" ref="H57:H63" si="5">G57*2/3</f>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275</v>
      </c>
      <c r="B58">
        <v>4</v>
      </c>
      <c r="E58">
        <f t="shared" si="4"/>
        <v>2.5874999999999999</v>
      </c>
      <c r="F58">
        <f>35*1.15</f>
        <v>40.25</v>
      </c>
      <c r="G58">
        <v>1.25</v>
      </c>
      <c r="H58">
        <f t="shared" si="5"/>
        <v>0.83333333333333337</v>
      </c>
      <c r="I58">
        <v>2</v>
      </c>
      <c r="J58">
        <v>5</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4</v>
      </c>
      <c r="E59">
        <f t="shared" si="4"/>
        <v>2.5874999999999999</v>
      </c>
      <c r="F59">
        <f>35*1.15</f>
        <v>40.25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276</v>
      </c>
      <c r="B60">
        <v>5</v>
      </c>
      <c r="E60">
        <f t="shared" si="4"/>
        <v>3.15</v>
      </c>
      <c r="F60">
        <f>35*1.05</f>
        <v>36.75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10</v>
      </c>
    </row>
    <row r="61" spans="1:19" x14ac:dyDescent="0.3">
      <c r="A61" t="s">
        <v>585</v>
      </c>
      <c r="B61">
        <v>1</v>
      </c>
      <c r="E61">
        <f t="shared" si="4"/>
        <v>1.35</v>
      </c>
      <c r="F61">
        <f>35*0.9</f>
        <v>31.5</v>
      </c>
      <c r="G61">
        <v>1.25</v>
      </c>
      <c r="H61">
        <f t="shared" si="5"/>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732</v>
      </c>
      <c r="B62">
        <v>1</v>
      </c>
      <c r="E62">
        <f t="shared" si="4"/>
        <v>1.35</v>
      </c>
      <c r="F62">
        <f>35*0.9</f>
        <v>31.5</v>
      </c>
      <c r="G62">
        <v>1.25</v>
      </c>
      <c r="H62">
        <f t="shared" si="5"/>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587</v>
      </c>
      <c r="B63">
        <v>2</v>
      </c>
      <c r="C63">
        <v>2</v>
      </c>
      <c r="D63">
        <v>1</v>
      </c>
      <c r="E63">
        <f t="shared" si="4"/>
        <v>1.925</v>
      </c>
      <c r="F63">
        <f>35*0.55</f>
        <v>19.25</v>
      </c>
      <c r="G63">
        <v>1.25</v>
      </c>
      <c r="H63">
        <f t="shared" si="5"/>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749</v>
      </c>
      <c r="B64">
        <v>3</v>
      </c>
      <c r="C64">
        <v>5</v>
      </c>
      <c r="D64">
        <v>12</v>
      </c>
      <c r="E64">
        <f t="shared" si="4"/>
        <v>2.4</v>
      </c>
      <c r="F64">
        <v>0.7</v>
      </c>
      <c r="G64">
        <v>0.45</v>
      </c>
      <c r="H64">
        <v>0.2</v>
      </c>
      <c r="I64">
        <v>2</v>
      </c>
      <c r="J64">
        <v>1</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0.3</v>
      </c>
    </row>
    <row r="65" spans="1:19" x14ac:dyDescent="0.3">
      <c r="A65" t="s">
        <v>617</v>
      </c>
      <c r="B65">
        <v>3</v>
      </c>
      <c r="C65">
        <v>5</v>
      </c>
      <c r="D65">
        <v>12</v>
      </c>
      <c r="E65">
        <f t="shared" ref="E65" si="6">IF(ISBLANK(C65),1,C65)*IF(ISBLANK(D65),1,D65)*1.25*(1+0.2*B65)*IF(B65=5,1.2,1)*F65/35</f>
        <v>3.5999999999999992</v>
      </c>
      <c r="F65">
        <f>0.7*3/2</f>
        <v>1.0499999999999998</v>
      </c>
      <c r="G65">
        <v>0.3</v>
      </c>
      <c r="H65">
        <v>0.2</v>
      </c>
      <c r="I65">
        <v>2</v>
      </c>
      <c r="J65">
        <v>1</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0.3</v>
      </c>
    </row>
    <row r="66" spans="1:19" x14ac:dyDescent="0.3">
      <c r="A66" t="s">
        <v>748</v>
      </c>
      <c r="B66">
        <v>3</v>
      </c>
      <c r="C66">
        <v>5</v>
      </c>
      <c r="D66">
        <v>8</v>
      </c>
      <c r="E66">
        <f t="shared" ref="E66" si="7">IF(ISBLANK(C66),1,C66)*IF(ISBLANK(D66),1,D66)*1.25*(1+0.2*B66)*IF(B66=5,1.2,1)*F66/35</f>
        <v>1.9199999999999997</v>
      </c>
      <c r="F66">
        <f>(F64*3+F65*2)/5</f>
        <v>0.83999999999999986</v>
      </c>
      <c r="G66">
        <v>0.3</v>
      </c>
      <c r="H66">
        <v>0.2</v>
      </c>
      <c r="I66">
        <v>2</v>
      </c>
      <c r="J66">
        <v>1</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0.3</v>
      </c>
    </row>
    <row r="67" spans="1:19" x14ac:dyDescent="0.3">
      <c r="A67" t="s">
        <v>277</v>
      </c>
      <c r="B67">
        <v>4</v>
      </c>
      <c r="E67">
        <f t="shared" si="4"/>
        <v>2.7</v>
      </c>
      <c r="F67">
        <f>35*1.2</f>
        <v>42</v>
      </c>
      <c r="G67">
        <f>1.25/3</f>
        <v>0.41666666666666669</v>
      </c>
      <c r="H67">
        <v>0.83333333333333337</v>
      </c>
      <c r="I67">
        <v>2</v>
      </c>
      <c r="J67">
        <v>2</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278</v>
      </c>
      <c r="B68">
        <v>5</v>
      </c>
      <c r="E68">
        <f t="shared" si="4"/>
        <v>3.3</v>
      </c>
      <c r="F68">
        <f>35*1.1</f>
        <v>38.5</v>
      </c>
      <c r="G68">
        <v>1.25</v>
      </c>
      <c r="H68">
        <f t="shared" ref="H68:H73" si="8">G68*2/3</f>
        <v>0.83333333333333337</v>
      </c>
      <c r="I68">
        <v>2</v>
      </c>
      <c r="J68">
        <v>3</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285</v>
      </c>
      <c r="B69">
        <v>2</v>
      </c>
      <c r="E69">
        <f>IF(ISBLANK(C69),1,C69)*IF(ISBLANK(D69),1,D69)*1.25*(1+0.2*B69)*IF(B69=5,1.2,1)*F69/35</f>
        <v>1.6800000000000002</v>
      </c>
      <c r="F69">
        <f>35*0.96</f>
        <v>33.6</v>
      </c>
      <c r="G69">
        <v>1.25</v>
      </c>
      <c r="H69">
        <f>G69*2/3</f>
        <v>0.83333333333333337</v>
      </c>
      <c r="I69">
        <v>2</v>
      </c>
      <c r="J69">
        <v>2.2000000000000002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5</v>
      </c>
    </row>
    <row r="70" spans="1:19" x14ac:dyDescent="0.3">
      <c r="A70" t="s">
        <v>280</v>
      </c>
      <c r="B70">
        <v>1</v>
      </c>
      <c r="E70">
        <f t="shared" si="4"/>
        <v>1.575</v>
      </c>
      <c r="F70">
        <f>35*1.05</f>
        <v>36.75</v>
      </c>
      <c r="G70">
        <v>1.25</v>
      </c>
      <c r="H70">
        <f t="shared" si="8"/>
        <v>0.83333333333333337</v>
      </c>
      <c r="I70">
        <v>2</v>
      </c>
      <c r="J70">
        <v>2.5</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5</v>
      </c>
    </row>
    <row r="71" spans="1:19" x14ac:dyDescent="0.3">
      <c r="A71" t="s">
        <v>286</v>
      </c>
      <c r="B71">
        <v>3</v>
      </c>
      <c r="E71">
        <f t="shared" si="4"/>
        <v>2.6</v>
      </c>
      <c r="F71">
        <f>35*1.3</f>
        <v>45.5</v>
      </c>
      <c r="G71">
        <v>1.25</v>
      </c>
      <c r="H71">
        <f t="shared" si="8"/>
        <v>0.83333333333333337</v>
      </c>
      <c r="I71">
        <v>2</v>
      </c>
      <c r="J71">
        <v>3.75</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5</v>
      </c>
    </row>
    <row r="72" spans="1:19" x14ac:dyDescent="0.3">
      <c r="A72" t="s">
        <v>287</v>
      </c>
      <c r="B72">
        <v>4</v>
      </c>
      <c r="C72">
        <v>3</v>
      </c>
      <c r="D72">
        <v>1</v>
      </c>
      <c r="E72">
        <f t="shared" si="4"/>
        <v>2.8552500000000003</v>
      </c>
      <c r="F72">
        <f>35*0.94*0.45</f>
        <v>14.805</v>
      </c>
      <c r="G72">
        <v>1.25</v>
      </c>
      <c r="H72">
        <f t="shared" si="8"/>
        <v>0.83333333333333337</v>
      </c>
      <c r="I72">
        <v>2</v>
      </c>
      <c r="J72">
        <v>2</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288</v>
      </c>
      <c r="B73">
        <v>5</v>
      </c>
      <c r="E73">
        <f t="shared" si="4"/>
        <v>2.7</v>
      </c>
      <c r="F73">
        <f>35*0.9</f>
        <v>31.5</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2020-02-19T14:15:02Z</dcterms:modified>
</cp:coreProperties>
</file>